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"/>
    </mc:Choice>
  </mc:AlternateContent>
  <xr:revisionPtr revIDLastSave="0" documentId="13_ncr:1_{3BCCD23F-12ED-3D49-8306-AD579FB946A5}" xr6:coauthVersionLast="36" xr6:coauthVersionMax="36" xr10:uidLastSave="{00000000-0000-0000-0000-000000000000}"/>
  <bookViews>
    <workbookView xWindow="23780" yWindow="7720" windowWidth="22040" windowHeight="16280" xr2:uid="{00000000-000D-0000-FFFF-FFFF00000000}"/>
  </bookViews>
  <sheets>
    <sheet name="表 ７１  地域保健看護活動（集団健診・健康相談）" sheetId="1" r:id="rId1"/>
    <sheet name="表 ７２  地域保健看護活動（家庭訪問対象別）" sheetId="3" r:id="rId2"/>
    <sheet name="表 ７３  その他のケースワーク" sheetId="5" r:id="rId3"/>
    <sheet name="表 ７４  地域保健看護活動（業務別割合）" sheetId="6" r:id="rId4"/>
    <sheet name="表 ７５  地域保健看護活動（対象別業務割合）" sheetId="7" r:id="rId5"/>
    <sheet name="表 ７６  地域保健看護活動（各担当別から見た対象別業務割合）" sheetId="8" r:id="rId6"/>
  </sheets>
  <definedNames>
    <definedName name="_xlnm.Print_Area" localSheetId="0">'表 ７１  地域保健看護活動（集団健診・健康相談）'!$A$1:$O$26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8" l="1"/>
  <c r="I14" i="8"/>
  <c r="H14" i="8"/>
  <c r="F14" i="8"/>
  <c r="E14" i="8"/>
  <c r="D14" i="8"/>
  <c r="D13" i="8"/>
  <c r="K14" i="8" s="1"/>
  <c r="J12" i="8"/>
  <c r="I12" i="8"/>
  <c r="F12" i="8"/>
  <c r="E12" i="8"/>
  <c r="D11" i="8"/>
  <c r="H12" i="8" s="1"/>
  <c r="J10" i="8"/>
  <c r="F10" i="8"/>
  <c r="D9" i="8"/>
  <c r="I10" i="8" s="1"/>
  <c r="K7" i="8"/>
  <c r="J7" i="8"/>
  <c r="I7" i="8"/>
  <c r="H7" i="8"/>
  <c r="G7" i="8"/>
  <c r="D7" i="8" s="1"/>
  <c r="D8" i="8" s="1"/>
  <c r="F7" i="8"/>
  <c r="E7" i="8"/>
  <c r="I8" i="8" l="1"/>
  <c r="K8" i="8"/>
  <c r="H8" i="8"/>
  <c r="E8" i="8"/>
  <c r="F8" i="8"/>
  <c r="J8" i="8"/>
  <c r="G8" i="8"/>
  <c r="G10" i="8"/>
  <c r="K10" i="8"/>
  <c r="D10" i="8"/>
  <c r="H10" i="8"/>
  <c r="G12" i="8"/>
  <c r="K12" i="8"/>
  <c r="E10" i="8"/>
  <c r="D12" i="8"/>
  <c r="G14" i="8"/>
  <c r="D16" i="7" l="1"/>
  <c r="D15" i="7"/>
  <c r="D14" i="7"/>
  <c r="D13" i="7"/>
  <c r="D12" i="7"/>
  <c r="D11" i="7"/>
  <c r="D10" i="7"/>
  <c r="D9" i="7"/>
  <c r="K7" i="7"/>
  <c r="K8" i="7" s="1"/>
  <c r="J7" i="7"/>
  <c r="J8" i="7" s="1"/>
  <c r="I7" i="7"/>
  <c r="I8" i="7" s="1"/>
  <c r="H7" i="7"/>
  <c r="H8" i="7" s="1"/>
  <c r="G7" i="7"/>
  <c r="G8" i="7" s="1"/>
  <c r="F7" i="7"/>
  <c r="F8" i="7" s="1"/>
  <c r="E7" i="7"/>
  <c r="E8" i="7" s="1"/>
  <c r="D7" i="7"/>
  <c r="D8" i="7" s="1"/>
  <c r="D6" i="7"/>
  <c r="O26" i="6" l="1"/>
  <c r="N26" i="6"/>
  <c r="N27" i="6" s="1"/>
  <c r="M26" i="6"/>
  <c r="L26" i="6"/>
  <c r="K26" i="6"/>
  <c r="J26" i="6"/>
  <c r="J27" i="6" s="1"/>
  <c r="I26" i="6"/>
  <c r="H26" i="6"/>
  <c r="F26" i="6"/>
  <c r="E26" i="6"/>
  <c r="E27" i="6" s="1"/>
  <c r="D26" i="6"/>
  <c r="D19" i="6"/>
  <c r="D18" i="6"/>
  <c r="D17" i="6"/>
  <c r="D16" i="6"/>
  <c r="D15" i="6"/>
  <c r="D13" i="6"/>
  <c r="D10" i="6" s="1"/>
  <c r="N10" i="6"/>
  <c r="N11" i="6" s="1"/>
  <c r="M10" i="6"/>
  <c r="M11" i="6" s="1"/>
  <c r="L10" i="6"/>
  <c r="K10" i="6"/>
  <c r="J10" i="6"/>
  <c r="J11" i="6" s="1"/>
  <c r="I10" i="6"/>
  <c r="I11" i="6" s="1"/>
  <c r="H10" i="6"/>
  <c r="G10" i="6"/>
  <c r="F10" i="6"/>
  <c r="F11" i="6" s="1"/>
  <c r="E10" i="6"/>
  <c r="E11" i="6" s="1"/>
  <c r="L11" i="6" l="1"/>
  <c r="H11" i="6"/>
  <c r="L27" i="6"/>
  <c r="H27" i="6"/>
  <c r="G11" i="6"/>
  <c r="M27" i="6"/>
  <c r="I27" i="6"/>
  <c r="D27" i="6"/>
  <c r="K11" i="6"/>
  <c r="F27" i="6"/>
  <c r="K27" i="6"/>
  <c r="O27" i="6"/>
  <c r="K56" i="3" l="1"/>
  <c r="K57" i="3" s="1"/>
  <c r="J56" i="3"/>
  <c r="J57" i="3" s="1"/>
  <c r="I56" i="3"/>
  <c r="I57" i="3" s="1"/>
  <c r="H56" i="3"/>
  <c r="H57" i="3" s="1"/>
  <c r="G56" i="3"/>
  <c r="G57" i="3" s="1"/>
  <c r="F56" i="3"/>
  <c r="F57" i="3" s="1"/>
  <c r="E56" i="3"/>
  <c r="E57" i="3" s="1"/>
  <c r="D56" i="3"/>
  <c r="D57" i="3" s="1"/>
  <c r="S40" i="3"/>
  <c r="S41" i="3" s="1"/>
  <c r="R40" i="3"/>
  <c r="R41" i="3" s="1"/>
  <c r="Q40" i="3"/>
  <c r="Q41" i="3" s="1"/>
  <c r="P40" i="3"/>
  <c r="P41" i="3" s="1"/>
  <c r="O40" i="3"/>
  <c r="O41" i="3" s="1"/>
  <c r="N40" i="3"/>
  <c r="N41" i="3" s="1"/>
  <c r="M40" i="3"/>
  <c r="M41" i="3" s="1"/>
  <c r="L40" i="3"/>
  <c r="L41" i="3" s="1"/>
  <c r="K40" i="3"/>
  <c r="K41" i="3" s="1"/>
  <c r="J40" i="3"/>
  <c r="J41" i="3" s="1"/>
  <c r="I40" i="3"/>
  <c r="I41" i="3" s="1"/>
  <c r="H40" i="3"/>
  <c r="H41" i="3" s="1"/>
  <c r="G40" i="3"/>
  <c r="G41" i="3" s="1"/>
  <c r="F40" i="3"/>
  <c r="F41" i="3" s="1"/>
  <c r="E40" i="3"/>
  <c r="E41" i="3" s="1"/>
  <c r="D40" i="3"/>
  <c r="D41" i="3" s="1"/>
  <c r="S24" i="3"/>
  <c r="S25" i="3" s="1"/>
  <c r="R24" i="3"/>
  <c r="R25" i="3" s="1"/>
  <c r="Q24" i="3"/>
  <c r="Q25" i="3" s="1"/>
  <c r="P24" i="3"/>
  <c r="P25" i="3" s="1"/>
  <c r="O24" i="3"/>
  <c r="O25" i="3" s="1"/>
  <c r="N24" i="3"/>
  <c r="N25" i="3" s="1"/>
  <c r="M24" i="3"/>
  <c r="M25" i="3" s="1"/>
  <c r="L24" i="3"/>
  <c r="L25" i="3" s="1"/>
  <c r="K24" i="3"/>
  <c r="K25" i="3" s="1"/>
  <c r="J24" i="3"/>
  <c r="J25" i="3" s="1"/>
  <c r="I24" i="3"/>
  <c r="I25" i="3" s="1"/>
  <c r="H24" i="3"/>
  <c r="H25" i="3" s="1"/>
  <c r="G24" i="3"/>
  <c r="G25" i="3" s="1"/>
  <c r="F24" i="3"/>
  <c r="F25" i="3" s="1"/>
  <c r="E24" i="3"/>
  <c r="E25" i="3" s="1"/>
  <c r="D24" i="3"/>
  <c r="D25" i="3" s="1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M9" i="3"/>
  <c r="L9" i="3"/>
  <c r="K9" i="3"/>
  <c r="J9" i="3"/>
  <c r="S8" i="3"/>
  <c r="S9" i="3" s="1"/>
  <c r="R8" i="3"/>
  <c r="Q8" i="3"/>
  <c r="Q9" i="3" s="1"/>
  <c r="P8" i="3"/>
  <c r="O8" i="3"/>
  <c r="O9" i="3" s="1"/>
  <c r="N8" i="3"/>
  <c r="M8" i="3"/>
  <c r="L8" i="3"/>
  <c r="K8" i="3"/>
  <c r="J8" i="3"/>
  <c r="I8" i="3"/>
  <c r="I9" i="3" s="1"/>
  <c r="H8" i="3"/>
  <c r="G8" i="3"/>
  <c r="G9" i="3" s="1"/>
  <c r="F8" i="3"/>
  <c r="D8" i="3" s="1"/>
  <c r="D9" i="3" s="1"/>
  <c r="E8" i="3"/>
  <c r="P9" i="3" s="1"/>
  <c r="F9" i="3" l="1"/>
  <c r="N9" i="3"/>
  <c r="R9" i="3"/>
  <c r="H9" i="3"/>
  <c r="D18" i="1" l="1"/>
  <c r="D19" i="1"/>
  <c r="D20" i="1"/>
  <c r="D21" i="1"/>
  <c r="D22" i="1"/>
  <c r="D23" i="1"/>
  <c r="D17" i="1"/>
  <c r="D16" i="1" s="1"/>
  <c r="F16" i="1"/>
  <c r="G16" i="1"/>
  <c r="H16" i="1"/>
  <c r="I16" i="1"/>
  <c r="J16" i="1"/>
  <c r="K16" i="1"/>
  <c r="L16" i="1"/>
  <c r="M16" i="1"/>
  <c r="N16" i="1"/>
  <c r="O16" i="1"/>
  <c r="E16" i="1"/>
</calcChain>
</file>

<file path=xl/sharedStrings.xml><?xml version="1.0" encoding="utf-8"?>
<sst xmlns="http://schemas.openxmlformats.org/spreadsheetml/2006/main" count="393" uniqueCount="146">
  <si>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</si>
  <si>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</si>
  <si>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</si>
  <si>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</si>
  <si>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</si>
  <si>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</si>
  <si>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</si>
  <si>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</si>
  <si>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</si>
  <si>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</si>
  <si>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</si>
  <si>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</si>
  <si>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</si>
  <si>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</si>
  <si>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</si>
  <si>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</si>
  <si>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</si>
  <si>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</si>
  <si>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</si>
  <si>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</si>
  <si>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</si>
  <si>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表 ７１  地域保健看護活動（集団健診・健康相談）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</si>
  <si>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</si>
  <si>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</si>
  <si>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年度</t>
  </si>
  <si>
    <t>表 ７２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</si>
  <si>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相談所・更生相談所・百合丘障害者センター・井田障害者センター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5">
      <t>ソウダンジョユリガオカショウガイシャ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</si>
  <si>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</si>
  <si>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</si>
  <si>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</si>
  <si>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</si>
  <si>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</si>
  <si>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</si>
  <si>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</si>
  <si>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</si>
  <si>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</si>
  <si>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</si>
  <si>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平成30年度</t>
    <rPh sb="0" eb="2">
      <t>ヘイセイ</t>
    </rPh>
    <phoneticPr fontId="3"/>
  </si>
  <si>
    <t>総数</t>
    <rPh sb="0" eb="2">
      <t>ソウスウ</t>
    </rPh>
    <phoneticPr fontId="3"/>
  </si>
  <si>
    <t>元年度</t>
    <rPh sb="0" eb="1">
      <t>ガン</t>
    </rPh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</si>
  <si>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</si>
  <si>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</si>
  <si>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</si>
  <si>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</si>
  <si>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</si>
  <si>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</si>
  <si>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</si>
  <si>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</si>
  <si>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</si>
  <si>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</si>
  <si>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</si>
  <si>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</si>
  <si>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</si>
  <si>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</si>
  <si>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</si>
  <si>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</si>
  <si>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</si>
  <si>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</si>
  <si>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</si>
  <si>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</si>
  <si>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</si>
  <si>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</si>
  <si>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表 ７３  その他のケースワーク</t>
    <phoneticPr fontId="3"/>
  </si>
  <si>
    <t>結　　　　核</t>
    <rPh sb="0" eb="1">
      <t>ケツ</t>
    </rPh>
    <rPh sb="5" eb="6">
      <t>カク</t>
    </rPh>
    <phoneticPr fontId="3"/>
  </si>
  <si>
    <t>エイズ</t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</si>
  <si>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</si>
  <si>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難　　　病</t>
    <rPh sb="0" eb="1">
      <t>ナン</t>
    </rPh>
    <rPh sb="4" eb="5">
      <t>ヤマイ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</si>
  <si>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</si>
  <si>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</si>
  <si>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その他の疾病</t>
    <rPh sb="2" eb="3">
      <t>タ</t>
    </rPh>
    <rPh sb="4" eb="6">
      <t>シッペイ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</si>
  <si>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</si>
  <si>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妊産婦</t>
    <rPh sb="0" eb="3">
      <t>ニンサンプ</t>
    </rPh>
    <phoneticPr fontId="3"/>
  </si>
  <si>
    <t>結　核</t>
    <rPh sb="0" eb="1">
      <t>ケツ</t>
    </rPh>
    <rPh sb="2" eb="3">
      <t>カク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</si>
  <si>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</si>
  <si>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</si>
  <si>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総　　　数</t>
    <rPh sb="0" eb="1">
      <t>ソウ</t>
    </rPh>
    <rPh sb="4" eb="5">
      <t>スウ</t>
    </rPh>
    <phoneticPr fontId="3"/>
  </si>
  <si>
    <t>大師・田島</t>
    <rPh sb="0" eb="2">
      <t>ダイシ</t>
    </rPh>
    <rPh sb="3" eb="5">
      <t>タジマ</t>
    </rPh>
    <phoneticPr fontId="3"/>
  </si>
  <si>
    <t>面</t>
    <rPh sb="0" eb="1">
      <t>メン</t>
    </rPh>
    <phoneticPr fontId="3"/>
  </si>
  <si>
    <t>接</t>
    <rPh sb="0" eb="1">
      <t>セツ</t>
    </rPh>
    <phoneticPr fontId="3"/>
  </si>
  <si>
    <t>そ の 他</t>
    <rPh sb="4" eb="5">
      <t>タ</t>
    </rPh>
    <phoneticPr fontId="3"/>
  </si>
  <si>
    <t>文</t>
    <rPh sb="0" eb="1">
      <t>ブン</t>
    </rPh>
    <phoneticPr fontId="3"/>
  </si>
  <si>
    <t>書</t>
    <rPh sb="0" eb="1">
      <t>ショ</t>
    </rPh>
    <phoneticPr fontId="3"/>
  </si>
  <si>
    <t>電</t>
    <rPh sb="0" eb="1">
      <t>デン</t>
    </rPh>
    <phoneticPr fontId="3"/>
  </si>
  <si>
    <t>話</t>
    <rPh sb="0" eb="1">
      <t>ワ</t>
    </rPh>
    <phoneticPr fontId="3"/>
  </si>
  <si>
    <t>(その2）</t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</si>
  <si>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</si>
  <si>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</si>
  <si>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中高生</t>
    <rPh sb="0" eb="3">
      <t>チュウコウセイ</t>
    </rPh>
    <phoneticPr fontId="3"/>
  </si>
  <si>
    <t>思春期</t>
    <rPh sb="0" eb="3">
      <t>シシュンキ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</si>
  <si>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</si>
  <si>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</si>
  <si>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</si>
  <si>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再掲
児 童 虐 待</t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</si>
  <si>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</si>
  <si>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</si>
  <si>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表 ７４  地域保健看護活動（業務別割合）</t>
    <phoneticPr fontId="3"/>
  </si>
  <si>
    <t xml:space="preserve">  地域保健看護活動の業務割合をみるため、6月の1か月を集計月とし、個人の稼動時間を1日8時間を基本として集計。令和元年6月の稼動日数は20日である。集計対象は管理職を除く各区・各地区看護職。</t>
    <rPh sb="56" eb="58">
      <t>レイワ</t>
    </rPh>
    <rPh sb="58" eb="59">
      <t>モト</t>
    </rPh>
    <phoneticPr fontId="3"/>
  </si>
  <si>
    <t>（その１）</t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</si>
  <si>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</si>
  <si>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家庭訪問</t>
    <rPh sb="0" eb="2">
      <t>カテイ</t>
    </rPh>
    <rPh sb="2" eb="4">
      <t>ホウモン</t>
    </rPh>
    <phoneticPr fontId="3"/>
  </si>
  <si>
    <t>保健指導</t>
    <rPh sb="0" eb="2">
      <t>ホケン</t>
    </rPh>
    <rPh sb="2" eb="4">
      <t>シドウ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</si>
  <si>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</si>
  <si>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健康教育</t>
    <rPh sb="0" eb="2">
      <t>ケンコウ</t>
    </rPh>
    <rPh sb="2" eb="4">
      <t>キョウイク</t>
    </rPh>
    <phoneticPr fontId="3"/>
  </si>
  <si>
    <t>デイケア</t>
    <phoneticPr fontId="3"/>
  </si>
  <si>
    <t>機能訓練</t>
    <rPh sb="0" eb="2">
      <t>キノウ</t>
    </rPh>
    <rPh sb="2" eb="4">
      <t>クンレン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</si>
  <si>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</si>
  <si>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予防接種</t>
    <rPh sb="0" eb="2">
      <t>ヨボウ</t>
    </rPh>
    <rPh sb="2" eb="4">
      <t>セッシュ</t>
    </rPh>
    <phoneticPr fontId="3"/>
  </si>
  <si>
    <t>事業その他</t>
    <rPh sb="0" eb="2">
      <t>ジギョウ</t>
    </rPh>
    <rPh sb="4" eb="5">
      <t>タ</t>
    </rPh>
    <phoneticPr fontId="3"/>
  </si>
  <si>
    <t>平成30年6月</t>
    <rPh sb="0" eb="2">
      <t>ヘイセイ</t>
    </rPh>
    <rPh sb="4" eb="5">
      <t>ネン</t>
    </rPh>
    <rPh sb="6" eb="7">
      <t>ツキ</t>
    </rPh>
    <phoneticPr fontId="3"/>
  </si>
  <si>
    <t>令和元年
6月</t>
    <rPh sb="0" eb="2">
      <t>レイワ</t>
    </rPh>
    <rPh sb="2" eb="4">
      <t>ガンネン</t>
    </rPh>
    <rPh sb="4" eb="5">
      <t>ヘイネン</t>
    </rPh>
    <rPh sb="6" eb="7">
      <t>ツキ</t>
    </rPh>
    <phoneticPr fontId="3"/>
  </si>
  <si>
    <t>時間数</t>
    <rPh sb="0" eb="3">
      <t>ジカンスウ</t>
    </rPh>
    <phoneticPr fontId="3"/>
  </si>
  <si>
    <t>（その２）</t>
  </si>
  <si>
    <t>地区管理</t>
    <rPh sb="0" eb="2">
      <t>チク</t>
    </rPh>
    <rPh sb="2" eb="4">
      <t>カンリ</t>
    </rPh>
    <phoneticPr fontId="3"/>
  </si>
  <si>
    <t>コーディネート</t>
    <phoneticPr fontId="3"/>
  </si>
  <si>
    <t>教育研修</t>
    <phoneticPr fontId="3"/>
  </si>
  <si>
    <t>業務管理</t>
    <rPh sb="0" eb="2">
      <t>ギョウム</t>
    </rPh>
    <rPh sb="2" eb="4">
      <t>カンリ</t>
    </rPh>
    <phoneticPr fontId="3"/>
  </si>
  <si>
    <t>業務連絡</t>
    <rPh sb="0" eb="2">
      <t>ギョウム</t>
    </rPh>
    <rPh sb="2" eb="4">
      <t>レンラク</t>
    </rPh>
    <phoneticPr fontId="3"/>
  </si>
  <si>
    <t>研修参加</t>
    <rPh sb="0" eb="2">
      <t>ケンシュウ</t>
    </rPh>
    <rPh sb="2" eb="4">
      <t>サンカ</t>
    </rPh>
    <phoneticPr fontId="3"/>
  </si>
  <si>
    <t>調査研究</t>
    <rPh sb="0" eb="2">
      <t>チョウサ</t>
    </rPh>
    <rPh sb="2" eb="4">
      <t>ケンキュウ</t>
    </rPh>
    <phoneticPr fontId="3"/>
  </si>
  <si>
    <t>個
別</t>
    <rPh sb="0" eb="1">
      <t>コ</t>
    </rPh>
    <rPh sb="8" eb="9">
      <t>ベツ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</si>
  <si>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</si>
  <si>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地
域</t>
    <rPh sb="0" eb="1">
      <t>チ</t>
    </rPh>
    <rPh sb="9" eb="10">
      <t>イキ</t>
    </rPh>
    <phoneticPr fontId="3"/>
  </si>
  <si>
    <t>職
域</t>
    <rPh sb="0" eb="1">
      <t>ショク</t>
    </rPh>
    <rPh sb="8" eb="9">
      <t>イキ</t>
    </rPh>
    <phoneticPr fontId="3"/>
  </si>
  <si>
    <t>研修企画</t>
    <rPh sb="0" eb="2">
      <t>ケンシュウ</t>
    </rPh>
    <rPh sb="2" eb="4">
      <t>キカク</t>
    </rPh>
    <phoneticPr fontId="3"/>
  </si>
  <si>
    <t>実習指導</t>
    <rPh sb="0" eb="2">
      <t>ジッシュウ</t>
    </rPh>
    <rPh sb="2" eb="4">
      <t>シドウ</t>
    </rPh>
    <phoneticPr fontId="3"/>
  </si>
  <si>
    <t>令和元年
6月</t>
    <rPh sb="0" eb="2">
      <t>レイワ</t>
    </rPh>
    <rPh sb="2" eb="3">
      <t>ガン</t>
    </rPh>
    <rPh sb="3" eb="4">
      <t>ネン</t>
    </rPh>
    <rPh sb="6" eb="7">
      <t>ツキ</t>
    </rPh>
    <phoneticPr fontId="3"/>
  </si>
  <si>
    <t>表 ７５  地域保健看護活動（対象別業務割合）</t>
    <phoneticPr fontId="3"/>
  </si>
  <si>
    <t>　地域保健看護活動の業務別割合を対象別にみるため、平成３０年6月の業務割合を集計した。平成３０年度より集計項目に変更あり、２９年６月のデータは参考値とする。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7">
      <t>ヘイセイ</t>
    </rPh>
    <phoneticPr fontId="3"/>
  </si>
  <si>
    <t>総　数</t>
    <rPh sb="0" eb="1">
      <t>フサ</t>
    </rPh>
    <rPh sb="2" eb="3">
      <t>カズ</t>
    </rPh>
    <phoneticPr fontId="3"/>
  </si>
  <si>
    <t>母　子</t>
    <rPh sb="0" eb="1">
      <t>ハハ</t>
    </rPh>
    <rPh sb="2" eb="3">
      <t>コ</t>
    </rPh>
    <phoneticPr fontId="3"/>
  </si>
  <si>
    <t>成　人</t>
    <rPh sb="0" eb="1">
      <t>シゲル</t>
    </rPh>
    <rPh sb="2" eb="3">
      <t>ヒト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</si>
  <si>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</si>
  <si>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介護</t>
    <rPh sb="0" eb="2">
      <t>カイゴ</t>
    </rPh>
    <phoneticPr fontId="3"/>
  </si>
  <si>
    <t>難　病</t>
    <rPh sb="0" eb="1">
      <t>ナン</t>
    </rPh>
    <rPh sb="2" eb="3">
      <t>ヤマイ</t>
    </rPh>
    <phoneticPr fontId="3"/>
  </si>
  <si>
    <t>精　神</t>
    <rPh sb="0" eb="1">
      <t>セイ</t>
    </rPh>
    <rPh sb="2" eb="3">
      <t>カミ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</si>
  <si>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</si>
  <si>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平成30年6月</t>
    <rPh sb="0" eb="2">
      <t>ヘイセイ</t>
    </rPh>
    <rPh sb="5" eb="6">
      <t>ネンツキ</t>
    </rPh>
    <phoneticPr fontId="3"/>
  </si>
  <si>
    <t>時間数</t>
    <rPh sb="0" eb="2">
      <t>ジカン</t>
    </rPh>
    <rPh sb="2" eb="3">
      <t>スウ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</si>
  <si>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</si>
  <si>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表 ７６  地域保健看護活動（各担当別から見た対象別業務割合）</t>
    <phoneticPr fontId="3"/>
  </si>
  <si>
    <t>　各区の各担当別に対象別業務割合を示した。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</si>
  <si>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―</t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</si>
  <si>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</si>
  <si>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</si>
  <si>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衛生課</t>
    <rPh sb="0" eb="2">
      <t>エイセイ</t>
    </rPh>
    <rPh sb="2" eb="3">
      <t>カ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</si>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</sst>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#,##0_ "/>
    <numFmt numFmtId="181" formatCode="#,##0.0_);[Red]\(#,##0.0\)"/>
    <numFmt numFmtId="182" formatCode="#,##0_);[Red]\(#,##0\)"/>
    <numFmt numFmtId="183" formatCode="0_);[Red]\(0\)"/>
    <numFmt numFmtId="184" formatCode="_ * #,##0.00_ ;_ * \-#,##0.00_ ;_ * &quot;-&quot;_ ;_ @_ "/>
    <numFmt numFmtId="185" formatCode="_ * #,##0.0_ ;_ * \-#,##0.0_ ;_ * &quot;-&quot;?_ ;_ @_ "/>
    <numFmt numFmtId="186" formatCode="_ * #,##0.0_ ;_ * \-#,##0.0_ ;_ * &quot;-&quot;_ ;_ @_ "/>
    <numFmt numFmtId="187" formatCode="0.0"/>
    <numFmt numFmtId="188" formatCode="0.0_);\(0.0\)"/>
    <numFmt numFmtId="189" formatCode="0.0%"/>
    <numFmt numFmtId="190" formatCode="_ * #,##0_ ;_ * \-#,##0_ ;_ * &quot;-&quot;??_ ;_ @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name val="ＭＳ Ｐゴシック"/>
      <family val="3"/>
      <charset val="128"/>
    </font>
    <font>
      <b/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6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38" fontId="14" fillId="0" borderId="11" xfId="1" applyFont="1" applyBorder="1" applyAlignment="1">
      <alignment horizontal="right" vertical="center"/>
    </xf>
    <xf numFmtId="49" fontId="14" fillId="0" borderId="12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6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38" fontId="14" fillId="0" borderId="18" xfId="1" applyFont="1" applyBorder="1" applyAlignment="1">
      <alignment vertical="center"/>
    </xf>
    <xf numFmtId="38" fontId="14" fillId="0" borderId="19" xfId="1" applyFont="1" applyBorder="1" applyAlignment="1">
      <alignment vertical="center"/>
    </xf>
    <xf numFmtId="38" fontId="14" fillId="0" borderId="21" xfId="1" applyFont="1" applyBorder="1" applyAlignment="1">
      <alignment vertical="center"/>
    </xf>
    <xf numFmtId="0" fontId="14" fillId="0" borderId="12" xfId="0" applyNumberFormat="1" applyFont="1" applyBorder="1" applyAlignment="1">
      <alignment horizontal="center" vertical="center"/>
    </xf>
    <xf numFmtId="41" fontId="12" fillId="0" borderId="10" xfId="0" applyNumberFormat="1" applyFont="1" applyBorder="1" applyAlignment="1">
      <alignment horizontal="center" vertical="center"/>
    </xf>
    <xf numFmtId="41" fontId="12" fillId="0" borderId="2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0" fontId="15" fillId="0" borderId="1" xfId="0" applyFont="1" applyBorder="1" applyAlignment="1"/>
    <xf numFmtId="0" fontId="15" fillId="0" borderId="2" xfId="0" applyFont="1" applyBorder="1" applyAlignment="1"/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/>
    <xf numFmtId="0" fontId="15" fillId="0" borderId="8" xfId="0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5" fillId="0" borderId="13" xfId="0" applyFont="1" applyBorder="1" applyAlignment="1"/>
    <xf numFmtId="0" fontId="16" fillId="0" borderId="1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1" fontId="15" fillId="0" borderId="24" xfId="0" applyNumberFormat="1" applyFont="1" applyBorder="1" applyAlignment="1">
      <alignment horizontal="center" vertical="center"/>
    </xf>
    <xf numFmtId="41" fontId="16" fillId="0" borderId="24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41" fontId="15" fillId="0" borderId="0" xfId="0" applyNumberFormat="1" applyFont="1"/>
    <xf numFmtId="49" fontId="17" fillId="0" borderId="27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41" fontId="17" fillId="0" borderId="24" xfId="0" applyNumberFormat="1" applyFont="1" applyBorder="1" applyAlignment="1">
      <alignment horizontal="center" vertical="center"/>
    </xf>
    <xf numFmtId="41" fontId="18" fillId="0" borderId="24" xfId="0" applyNumberFormat="1" applyFont="1" applyBorder="1" applyAlignment="1">
      <alignment horizontal="center" vertical="center"/>
    </xf>
    <xf numFmtId="41" fontId="18" fillId="0" borderId="26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 shrinkToFit="1"/>
    </xf>
    <xf numFmtId="10" fontId="17" fillId="0" borderId="20" xfId="2" applyNumberFormat="1" applyFont="1" applyBorder="1" applyAlignment="1">
      <alignment horizontal="center" vertical="center"/>
    </xf>
    <xf numFmtId="9" fontId="17" fillId="0" borderId="24" xfId="2" applyFont="1" applyBorder="1" applyAlignment="1">
      <alignment horizontal="center" vertical="center"/>
    </xf>
    <xf numFmtId="10" fontId="18" fillId="0" borderId="24" xfId="2" applyNumberFormat="1" applyFont="1" applyBorder="1" applyAlignment="1">
      <alignment horizontal="center" vertical="center"/>
    </xf>
    <xf numFmtId="10" fontId="18" fillId="0" borderId="26" xfId="2" applyNumberFormat="1" applyFont="1" applyBorder="1" applyAlignment="1">
      <alignment horizontal="center" vertical="center"/>
    </xf>
    <xf numFmtId="10" fontId="15" fillId="0" borderId="0" xfId="0" applyNumberFormat="1" applyFont="1"/>
    <xf numFmtId="0" fontId="16" fillId="0" borderId="29" xfId="0" applyFont="1" applyBorder="1" applyAlignment="1">
      <alignment horizontal="center" vertical="center"/>
    </xf>
    <xf numFmtId="41" fontId="19" fillId="0" borderId="20" xfId="0" applyNumberFormat="1" applyFont="1" applyBorder="1" applyAlignment="1">
      <alignment horizontal="center" vertical="center"/>
    </xf>
    <xf numFmtId="41" fontId="19" fillId="0" borderId="27" xfId="0" applyNumberFormat="1" applyFont="1" applyBorder="1" applyAlignment="1">
      <alignment horizontal="center" vertical="center"/>
    </xf>
    <xf numFmtId="41" fontId="16" fillId="0" borderId="8" xfId="0" applyNumberFormat="1" applyFont="1" applyBorder="1" applyAlignment="1">
      <alignment horizontal="center" vertical="center"/>
    </xf>
    <xf numFmtId="41" fontId="16" fillId="0" borderId="10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41" fontId="16" fillId="0" borderId="9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1" fontId="19" fillId="0" borderId="10" xfId="0" applyNumberFormat="1" applyFont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16" fillId="0" borderId="14" xfId="0" applyNumberFormat="1" applyFont="1" applyBorder="1" applyAlignment="1">
      <alignment horizontal="center" vertical="center"/>
    </xf>
    <xf numFmtId="41" fontId="16" fillId="0" borderId="16" xfId="0" applyNumberFormat="1" applyFont="1" applyBorder="1" applyAlignment="1">
      <alignment horizontal="center" vertical="center"/>
    </xf>
    <xf numFmtId="41" fontId="16" fillId="0" borderId="13" xfId="0" applyNumberFormat="1" applyFont="1" applyBorder="1" applyAlignment="1">
      <alignment horizontal="center" vertical="center"/>
    </xf>
    <xf numFmtId="41" fontId="16" fillId="0" borderId="15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14" xfId="0" applyFont="1" applyBorder="1" applyAlignment="1"/>
    <xf numFmtId="0" fontId="1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176" fontId="15" fillId="0" borderId="24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right" vertical="center"/>
    </xf>
    <xf numFmtId="176" fontId="20" fillId="0" borderId="26" xfId="0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center" vertical="center"/>
    </xf>
    <xf numFmtId="41" fontId="20" fillId="0" borderId="10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horizontal="center" vertical="center"/>
    </xf>
    <xf numFmtId="41" fontId="20" fillId="0" borderId="3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0" xfId="0" applyFont="1" applyBorder="1"/>
    <xf numFmtId="0" fontId="16" fillId="0" borderId="14" xfId="0" applyFont="1" applyBorder="1" applyAlignment="1">
      <alignment horizontal="center" vertical="center"/>
    </xf>
    <xf numFmtId="41" fontId="20" fillId="0" borderId="16" xfId="0" applyNumberFormat="1" applyFont="1" applyBorder="1" applyAlignment="1">
      <alignment horizontal="center" vertical="center"/>
    </xf>
    <xf numFmtId="41" fontId="20" fillId="0" borderId="13" xfId="0" applyNumberFormat="1" applyFont="1" applyBorder="1" applyAlignment="1">
      <alignment horizontal="center" vertical="center"/>
    </xf>
    <xf numFmtId="41" fontId="20" fillId="0" borderId="1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NumberFormat="1" applyFont="1" applyAlignment="1">
      <alignment vertical="center"/>
    </xf>
    <xf numFmtId="0" fontId="19" fillId="0" borderId="0" xfId="0" applyFont="1" applyBorder="1"/>
    <xf numFmtId="41" fontId="16" fillId="0" borderId="24" xfId="0" applyNumberFormat="1" applyFont="1" applyBorder="1" applyAlignment="1">
      <alignment vertical="center"/>
    </xf>
    <xf numFmtId="41" fontId="20" fillId="0" borderId="24" xfId="0" applyNumberFormat="1" applyFont="1" applyBorder="1" applyAlignment="1">
      <alignment vertical="center"/>
    </xf>
    <xf numFmtId="41" fontId="16" fillId="0" borderId="26" xfId="0" applyNumberFormat="1" applyFont="1" applyBorder="1" applyAlignment="1">
      <alignment vertical="center"/>
    </xf>
    <xf numFmtId="41" fontId="18" fillId="0" borderId="24" xfId="0" applyNumberFormat="1" applyFont="1" applyBorder="1" applyAlignment="1">
      <alignment vertical="center"/>
    </xf>
    <xf numFmtId="41" fontId="18" fillId="0" borderId="26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vertical="center"/>
    </xf>
    <xf numFmtId="41" fontId="16" fillId="0" borderId="10" xfId="0" applyNumberFormat="1" applyFont="1" applyBorder="1" applyAlignment="1">
      <alignment vertical="center"/>
    </xf>
    <xf numFmtId="41" fontId="16" fillId="0" borderId="16" xfId="0" applyNumberFormat="1" applyFont="1" applyBorder="1" applyAlignment="1">
      <alignment vertical="center"/>
    </xf>
    <xf numFmtId="41" fontId="16" fillId="0" borderId="15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11" fillId="0" borderId="13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1" fillId="0" borderId="1" xfId="0" applyFont="1" applyBorder="1" applyAlignment="1"/>
    <xf numFmtId="0" fontId="21" fillId="0" borderId="2" xfId="0" applyFont="1" applyBorder="1" applyAlignment="1"/>
    <xf numFmtId="0" fontId="16" fillId="0" borderId="4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/>
    </xf>
    <xf numFmtId="0" fontId="16" fillId="0" borderId="7" xfId="0" applyFont="1" applyBorder="1" applyAlignment="1">
      <alignment horizontal="center" vertical="distributed"/>
    </xf>
    <xf numFmtId="0" fontId="16" fillId="0" borderId="4" xfId="0" applyFont="1" applyBorder="1" applyAlignment="1">
      <alignment horizontal="center" vertical="distributed" textRotation="255" wrapText="1"/>
    </xf>
    <xf numFmtId="0" fontId="16" fillId="0" borderId="5" xfId="0" applyFont="1" applyBorder="1" applyAlignment="1">
      <alignment horizontal="center" vertical="distributed" wrapText="1"/>
    </xf>
    <xf numFmtId="0" fontId="16" fillId="0" borderId="6" xfId="0" applyFont="1" applyBorder="1" applyAlignment="1">
      <alignment horizontal="center" vertical="distributed" wrapText="1"/>
    </xf>
    <xf numFmtId="0" fontId="21" fillId="0" borderId="0" xfId="0" applyFont="1"/>
    <xf numFmtId="0" fontId="21" fillId="0" borderId="13" xfId="0" applyFont="1" applyBorder="1" applyAlignment="1"/>
    <xf numFmtId="0" fontId="21" fillId="0" borderId="14" xfId="0" applyFont="1" applyBorder="1" applyAlignment="1"/>
    <xf numFmtId="0" fontId="16" fillId="0" borderId="16" xfId="0" applyFont="1" applyBorder="1" applyAlignment="1">
      <alignment horizontal="center" vertical="distributed" textRotation="255"/>
    </xf>
    <xf numFmtId="0" fontId="16" fillId="0" borderId="25" xfId="0" applyFont="1" applyBorder="1" applyAlignment="1">
      <alignment horizontal="center" vertical="distributed" textRotation="255" wrapText="1"/>
    </xf>
    <xf numFmtId="0" fontId="16" fillId="0" borderId="15" xfId="0" applyFont="1" applyBorder="1" applyAlignment="1">
      <alignment horizontal="center" vertical="center" textRotation="255" wrapText="1"/>
    </xf>
    <xf numFmtId="0" fontId="16" fillId="0" borderId="16" xfId="0" applyFont="1" applyBorder="1" applyAlignment="1">
      <alignment horizontal="center" vertical="distributed" textRotation="255" wrapText="1"/>
    </xf>
    <xf numFmtId="0" fontId="16" fillId="0" borderId="16" xfId="0" applyFont="1" applyBorder="1" applyAlignment="1">
      <alignment vertical="distributed" textRotation="255"/>
    </xf>
    <xf numFmtId="0" fontId="21" fillId="0" borderId="0" xfId="0" applyFont="1" applyAlignment="1">
      <alignment vertical="center" textRotation="180"/>
    </xf>
    <xf numFmtId="41" fontId="15" fillId="0" borderId="0" xfId="0" applyNumberFormat="1" applyFont="1" applyBorder="1" applyAlignment="1">
      <alignment horizontal="center" vertical="center"/>
    </xf>
    <xf numFmtId="41" fontId="15" fillId="0" borderId="9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vertical="center"/>
    </xf>
    <xf numFmtId="41" fontId="15" fillId="0" borderId="22" xfId="0" applyNumberFormat="1" applyFont="1" applyBorder="1" applyAlignment="1">
      <alignment horizontal="center" vertic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0" xfId="0" applyNumberFormat="1" applyFont="1" applyBorder="1"/>
    <xf numFmtId="41" fontId="15" fillId="0" borderId="29" xfId="0" applyNumberFormat="1" applyFont="1" applyBorder="1" applyAlignment="1">
      <alignment horizontal="center" vertical="center"/>
    </xf>
    <xf numFmtId="41" fontId="15" fillId="0" borderId="27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horizontal="center" vertical="center"/>
    </xf>
    <xf numFmtId="41" fontId="15" fillId="0" borderId="8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12" xfId="0" applyNumberFormat="1" applyFont="1" applyBorder="1" applyAlignment="1">
      <alignment horizontal="center" vertical="center"/>
    </xf>
    <xf numFmtId="41" fontId="15" fillId="0" borderId="22" xfId="0" applyNumberFormat="1" applyFont="1" applyBorder="1" applyAlignment="1">
      <alignment horizontal="center" vertical="center"/>
    </xf>
    <xf numFmtId="41" fontId="15" fillId="0" borderId="23" xfId="0" applyNumberFormat="1" applyFont="1" applyBorder="1" applyAlignment="1">
      <alignment horizontal="center" vertical="center"/>
    </xf>
    <xf numFmtId="41" fontId="15" fillId="0" borderId="10" xfId="0" applyNumberFormat="1" applyFont="1" applyBorder="1" applyAlignment="1">
      <alignment horizontal="right" vertical="center"/>
    </xf>
    <xf numFmtId="41" fontId="15" fillId="0" borderId="9" xfId="0" applyNumberFormat="1" applyFont="1" applyBorder="1" applyAlignment="1">
      <alignment horizontal="right" vertical="center"/>
    </xf>
    <xf numFmtId="41" fontId="15" fillId="0" borderId="9" xfId="0" applyNumberFormat="1" applyFont="1" applyFill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3" xfId="0" applyNumberFormat="1" applyFont="1" applyBorder="1" applyAlignment="1">
      <alignment horizontal="center" vertical="center"/>
    </xf>
    <xf numFmtId="41" fontId="15" fillId="0" borderId="14" xfId="0" applyNumberFormat="1" applyFont="1" applyBorder="1" applyAlignment="1">
      <alignment horizontal="center" vertical="center"/>
    </xf>
    <xf numFmtId="41" fontId="15" fillId="0" borderId="16" xfId="0" applyNumberFormat="1" applyFont="1" applyBorder="1" applyAlignment="1">
      <alignment horizontal="right" vertical="center"/>
    </xf>
    <xf numFmtId="41" fontId="15" fillId="0" borderId="16" xfId="0" applyNumberFormat="1" applyFont="1" applyBorder="1" applyAlignment="1">
      <alignment horizontal="center" vertical="center"/>
    </xf>
    <xf numFmtId="41" fontId="15" fillId="0" borderId="15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right" vertical="center" wrapText="1"/>
    </xf>
    <xf numFmtId="41" fontId="16" fillId="0" borderId="0" xfId="0" applyNumberFormat="1" applyFont="1" applyBorder="1" applyAlignment="1">
      <alignment horizontal="center"/>
    </xf>
    <xf numFmtId="41" fontId="21" fillId="0" borderId="1" xfId="0" applyNumberFormat="1" applyFont="1" applyBorder="1" applyAlignment="1"/>
    <xf numFmtId="41" fontId="21" fillId="0" borderId="2" xfId="0" applyNumberFormat="1" applyFont="1" applyBorder="1" applyAlignment="1"/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3" xfId="0" applyFont="1" applyBorder="1" applyAlignment="1">
      <alignment horizontal="center" vertical="center" textRotation="255" wrapText="1"/>
    </xf>
    <xf numFmtId="41" fontId="21" fillId="0" borderId="0" xfId="0" applyNumberFormat="1" applyFont="1" applyBorder="1" applyAlignment="1">
      <alignment horizontal="center" vertical="distributed" textRotation="255" wrapText="1"/>
    </xf>
    <xf numFmtId="41" fontId="21" fillId="0" borderId="0" xfId="0" applyNumberFormat="1" applyFont="1" applyBorder="1" applyAlignment="1">
      <alignment horizontal="center" vertical="distributed" textRotation="255"/>
    </xf>
    <xf numFmtId="41" fontId="21" fillId="0" borderId="13" xfId="0" applyNumberFormat="1" applyFont="1" applyBorder="1" applyAlignment="1"/>
    <xf numFmtId="41" fontId="21" fillId="0" borderId="14" xfId="0" applyNumberFormat="1" applyFont="1" applyBorder="1" applyAlignment="1"/>
    <xf numFmtId="0" fontId="16" fillId="0" borderId="15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textRotation="255"/>
    </xf>
    <xf numFmtId="41" fontId="19" fillId="0" borderId="3" xfId="0" applyNumberFormat="1" applyFont="1" applyBorder="1" applyAlignment="1">
      <alignment horizontal="center" vertical="center"/>
    </xf>
    <xf numFmtId="41" fontId="19" fillId="0" borderId="11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41" fontId="21" fillId="0" borderId="0" xfId="0" applyNumberFormat="1" applyFont="1" applyBorder="1" applyAlignment="1">
      <alignment horizontal="right" vertical="center"/>
    </xf>
    <xf numFmtId="41" fontId="16" fillId="0" borderId="0" xfId="0" applyNumberFormat="1" applyFont="1"/>
    <xf numFmtId="41" fontId="21" fillId="0" borderId="0" xfId="0" applyNumberFormat="1" applyFont="1"/>
    <xf numFmtId="41" fontId="21" fillId="0" borderId="0" xfId="0" applyNumberFormat="1" applyFont="1" applyBorder="1"/>
    <xf numFmtId="41" fontId="4" fillId="0" borderId="0" xfId="0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/>
    <xf numFmtId="41" fontId="0" fillId="0" borderId="0" xfId="0" applyNumberFormat="1" applyFont="1" applyAlignment="1">
      <alignment vertical="center"/>
    </xf>
    <xf numFmtId="41" fontId="0" fillId="0" borderId="0" xfId="0" applyNumberFormat="1" applyFont="1" applyBorder="1"/>
    <xf numFmtId="0" fontId="0" fillId="0" borderId="0" xfId="0" applyFont="1" applyBorder="1"/>
    <xf numFmtId="0" fontId="16" fillId="0" borderId="16" xfId="0" applyFont="1" applyBorder="1" applyAlignment="1">
      <alignment horizontal="center" vertical="center" textRotation="255" wrapText="1"/>
    </xf>
    <xf numFmtId="0" fontId="16" fillId="0" borderId="0" xfId="0" applyFont="1"/>
    <xf numFmtId="0" fontId="16" fillId="0" borderId="10" xfId="0" applyFont="1" applyBorder="1" applyAlignment="1">
      <alignment horizontal="center" vertical="distributed" textRotation="255"/>
    </xf>
    <xf numFmtId="0" fontId="16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0" fontId="16" fillId="0" borderId="1" xfId="0" applyFont="1" applyBorder="1" applyAlignment="1"/>
    <xf numFmtId="0" fontId="16" fillId="0" borderId="2" xfId="0" applyFont="1" applyBorder="1" applyAlignment="1"/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/>
    <xf numFmtId="0" fontId="16" fillId="0" borderId="8" xfId="0" applyFont="1" applyBorder="1" applyAlignment="1"/>
    <xf numFmtId="0" fontId="16" fillId="0" borderId="20" xfId="0" applyFont="1" applyBorder="1" applyAlignment="1">
      <alignment horizontal="center" vertical="distributed" textRotation="255"/>
    </xf>
    <xf numFmtId="0" fontId="16" fillId="0" borderId="31" xfId="0" applyFont="1" applyBorder="1" applyAlignment="1">
      <alignment horizontal="center" vertical="distributed" textRotation="255"/>
    </xf>
    <xf numFmtId="0" fontId="16" fillId="0" borderId="13" xfId="0" applyFont="1" applyBorder="1" applyAlignment="1"/>
    <xf numFmtId="0" fontId="16" fillId="0" borderId="14" xfId="0" applyFont="1" applyBorder="1" applyAlignment="1"/>
    <xf numFmtId="0" fontId="16" fillId="0" borderId="6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181" fontId="15" fillId="0" borderId="9" xfId="0" applyNumberFormat="1" applyFont="1" applyBorder="1" applyAlignment="1">
      <alignment horizontal="right" vertical="center"/>
    </xf>
    <xf numFmtId="181" fontId="15" fillId="0" borderId="10" xfId="0" applyNumberFormat="1" applyFont="1" applyBorder="1" applyAlignment="1">
      <alignment horizontal="right" vertical="center"/>
    </xf>
    <xf numFmtId="49" fontId="18" fillId="0" borderId="29" xfId="0" applyNumberFormat="1" applyFont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distributed" vertical="center"/>
    </xf>
    <xf numFmtId="182" fontId="22" fillId="0" borderId="26" xfId="0" applyNumberFormat="1" applyFont="1" applyBorder="1" applyAlignment="1">
      <alignment horizontal="right" vertical="center" wrapText="1"/>
    </xf>
    <xf numFmtId="182" fontId="23" fillId="0" borderId="26" xfId="0" applyNumberFormat="1" applyFont="1" applyBorder="1" applyAlignment="1">
      <alignment horizontal="right" vertical="center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181" fontId="23" fillId="0" borderId="24" xfId="0" applyNumberFormat="1" applyFont="1" applyBorder="1" applyAlignment="1">
      <alignment horizontal="right" vertical="center"/>
    </xf>
    <xf numFmtId="181" fontId="23" fillId="0" borderId="26" xfId="2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183" fontId="16" fillId="0" borderId="9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184" fontId="16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18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 applyProtection="1">
      <alignment horizontal="right" vertical="center"/>
    </xf>
    <xf numFmtId="184" fontId="16" fillId="0" borderId="0" xfId="0" applyNumberFormat="1" applyFont="1" applyBorder="1" applyAlignment="1" applyProtection="1">
      <alignment horizontal="right" vertical="center"/>
    </xf>
    <xf numFmtId="41" fontId="16" fillId="0" borderId="0" xfId="0" applyNumberFormat="1" applyFont="1" applyBorder="1" applyAlignment="1" applyProtection="1">
      <alignment horizontal="right" vertical="center"/>
    </xf>
    <xf numFmtId="41" fontId="16" fillId="0" borderId="16" xfId="0" applyNumberFormat="1" applyFont="1" applyBorder="1" applyAlignment="1">
      <alignment horizontal="right" vertical="center"/>
    </xf>
    <xf numFmtId="41" fontId="16" fillId="0" borderId="15" xfId="0" applyNumberFormat="1" applyFont="1" applyBorder="1" applyAlignment="1">
      <alignment horizontal="right" vertical="center"/>
    </xf>
    <xf numFmtId="41" fontId="16" fillId="0" borderId="13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top" wrapText="1"/>
    </xf>
    <xf numFmtId="0" fontId="16" fillId="0" borderId="0" xfId="0" applyNumberFormat="1" applyFont="1" applyAlignment="1">
      <alignment vertical="top" wrapText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distributed" textRotation="255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center" wrapText="1"/>
    </xf>
    <xf numFmtId="185" fontId="16" fillId="0" borderId="5" xfId="2" applyNumberFormat="1" applyFont="1" applyBorder="1" applyAlignment="1">
      <alignment horizontal="right" vertical="center"/>
    </xf>
    <xf numFmtId="185" fontId="16" fillId="0" borderId="32" xfId="2" applyNumberFormat="1" applyFont="1" applyBorder="1" applyAlignment="1">
      <alignment horizontal="right" vertical="center"/>
    </xf>
    <xf numFmtId="185" fontId="16" fillId="0" borderId="30" xfId="2" applyNumberFormat="1" applyFont="1" applyBorder="1" applyAlignment="1">
      <alignment horizontal="right" vertical="center"/>
    </xf>
    <xf numFmtId="0" fontId="16" fillId="0" borderId="7" xfId="0" applyNumberFormat="1" applyFont="1" applyBorder="1" applyAlignment="1">
      <alignment vertical="center"/>
    </xf>
    <xf numFmtId="185" fontId="16" fillId="0" borderId="9" xfId="2" applyNumberFormat="1" applyFont="1" applyBorder="1" applyAlignment="1">
      <alignment horizontal="right" vertical="center"/>
    </xf>
    <xf numFmtId="185" fontId="16" fillId="0" borderId="11" xfId="2" applyNumberFormat="1" applyFont="1" applyBorder="1" applyAlignment="1">
      <alignment horizontal="right" vertical="center"/>
    </xf>
    <xf numFmtId="185" fontId="16" fillId="0" borderId="0" xfId="2" applyNumberFormat="1" applyFont="1" applyBorder="1" applyAlignment="1">
      <alignment horizontal="right" vertical="center"/>
    </xf>
    <xf numFmtId="176" fontId="23" fillId="0" borderId="26" xfId="0" applyNumberFormat="1" applyFont="1" applyBorder="1" applyAlignment="1">
      <alignment horizontal="right" vertical="center"/>
    </xf>
    <xf numFmtId="41" fontId="23" fillId="0" borderId="33" xfId="0" applyNumberFormat="1" applyFont="1" applyBorder="1" applyAlignment="1">
      <alignment vertical="center"/>
    </xf>
    <xf numFmtId="176" fontId="23" fillId="0" borderId="28" xfId="0" applyNumberFormat="1" applyFont="1" applyBorder="1" applyAlignment="1">
      <alignment horizontal="right" vertical="center"/>
    </xf>
    <xf numFmtId="176" fontId="23" fillId="0" borderId="34" xfId="0" applyNumberFormat="1" applyFont="1" applyBorder="1" applyAlignment="1">
      <alignment horizontal="right" vertical="center"/>
    </xf>
    <xf numFmtId="176" fontId="23" fillId="0" borderId="24" xfId="0" applyNumberFormat="1" applyFont="1" applyBorder="1" applyAlignment="1">
      <alignment horizontal="right" vertical="center"/>
    </xf>
    <xf numFmtId="176" fontId="23" fillId="0" borderId="28" xfId="0" applyNumberFormat="1" applyFont="1" applyBorder="1" applyAlignment="1">
      <alignment vertical="center"/>
    </xf>
    <xf numFmtId="176" fontId="23" fillId="0" borderId="34" xfId="0" applyNumberFormat="1" applyFont="1" applyBorder="1" applyAlignment="1">
      <alignment vertical="center"/>
    </xf>
    <xf numFmtId="186" fontId="23" fillId="0" borderId="0" xfId="0" applyNumberFormat="1" applyFont="1" applyBorder="1" applyAlignment="1">
      <alignment vertical="center"/>
    </xf>
    <xf numFmtId="185" fontId="23" fillId="0" borderId="26" xfId="2" applyNumberFormat="1" applyFont="1" applyBorder="1" applyAlignment="1">
      <alignment horizontal="right" vertical="center"/>
    </xf>
    <xf numFmtId="41" fontId="23" fillId="0" borderId="33" xfId="0" applyNumberFormat="1" applyFont="1" applyBorder="1" applyAlignment="1">
      <alignment horizontal="right" vertical="center"/>
    </xf>
    <xf numFmtId="185" fontId="23" fillId="0" borderId="28" xfId="2" applyNumberFormat="1" applyFont="1" applyBorder="1" applyAlignment="1">
      <alignment horizontal="right" vertical="center"/>
    </xf>
    <xf numFmtId="187" fontId="23" fillId="0" borderId="34" xfId="0" applyNumberFormat="1" applyFont="1" applyBorder="1" applyAlignment="1">
      <alignment horizontal="right" vertical="center"/>
    </xf>
    <xf numFmtId="185" fontId="23" fillId="0" borderId="24" xfId="2" applyNumberFormat="1" applyFont="1" applyBorder="1" applyAlignment="1">
      <alignment horizontal="right" vertical="center"/>
    </xf>
    <xf numFmtId="187" fontId="23" fillId="0" borderId="22" xfId="0" applyNumberFormat="1" applyFont="1" applyBorder="1" applyAlignment="1">
      <alignment horizontal="right" vertical="center"/>
    </xf>
    <xf numFmtId="187" fontId="23" fillId="0" borderId="12" xfId="0" applyNumberFormat="1" applyFont="1" applyBorder="1" applyAlignment="1">
      <alignment horizontal="right" vertical="center"/>
    </xf>
    <xf numFmtId="0" fontId="23" fillId="0" borderId="0" xfId="0" applyFont="1" applyBorder="1"/>
    <xf numFmtId="41" fontId="16" fillId="0" borderId="27" xfId="0" applyNumberFormat="1" applyFont="1" applyBorder="1" applyAlignment="1">
      <alignment vertical="center"/>
    </xf>
    <xf numFmtId="41" fontId="16" fillId="0" borderId="31" xfId="0" applyNumberFormat="1" applyFont="1" applyBorder="1" applyAlignment="1">
      <alignment horizontal="right" vertical="center"/>
    </xf>
    <xf numFmtId="186" fontId="16" fillId="0" borderId="0" xfId="0" applyNumberFormat="1" applyFont="1" applyBorder="1" applyAlignment="1">
      <alignment horizontal="right" vertical="center"/>
    </xf>
    <xf numFmtId="41" fontId="16" fillId="0" borderId="8" xfId="0" applyNumberFormat="1" applyFont="1" applyBorder="1" applyAlignment="1">
      <alignment vertical="center"/>
    </xf>
    <xf numFmtId="41" fontId="16" fillId="0" borderId="14" xfId="0" applyNumberFormat="1" applyFont="1" applyBorder="1" applyAlignment="1">
      <alignment vertical="center"/>
    </xf>
    <xf numFmtId="41" fontId="16" fillId="0" borderId="0" xfId="0" applyNumberFormat="1" applyFont="1" applyAlignment="1">
      <alignment vertical="center"/>
    </xf>
    <xf numFmtId="184" fontId="16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top" wrapText="1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2" xfId="0" applyFont="1" applyBorder="1" applyAlignment="1">
      <alignment horizontal="distributed" vertical="center"/>
    </xf>
    <xf numFmtId="185" fontId="12" fillId="0" borderId="30" xfId="0" applyNumberFormat="1" applyFont="1" applyBorder="1" applyAlignment="1">
      <alignment horizontal="center" vertical="center"/>
    </xf>
    <xf numFmtId="185" fontId="12" fillId="0" borderId="10" xfId="0" applyNumberFormat="1" applyFont="1" applyBorder="1" applyAlignment="1">
      <alignment vertical="center"/>
    </xf>
    <xf numFmtId="185" fontId="12" fillId="0" borderId="9" xfId="0" applyNumberFormat="1" applyFont="1" applyBorder="1" applyAlignment="1">
      <alignment vertical="center"/>
    </xf>
    <xf numFmtId="185" fontId="12" fillId="0" borderId="30" xfId="0" applyNumberFormat="1" applyFont="1" applyBorder="1" applyAlignment="1">
      <alignment vertical="center"/>
    </xf>
    <xf numFmtId="185" fontId="12" fillId="0" borderId="41" xfId="0" applyNumberFormat="1" applyFont="1" applyBorder="1" applyAlignment="1">
      <alignment vertical="center"/>
    </xf>
    <xf numFmtId="49" fontId="26" fillId="0" borderId="42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24" xfId="0" applyFont="1" applyBorder="1" applyAlignment="1">
      <alignment horizontal="distributed" vertical="center"/>
    </xf>
    <xf numFmtId="176" fontId="14" fillId="0" borderId="26" xfId="0" applyNumberFormat="1" applyFont="1" applyBorder="1" applyAlignment="1">
      <alignment horizontal="right" vertical="center"/>
    </xf>
    <xf numFmtId="176" fontId="14" fillId="0" borderId="43" xfId="0" applyNumberFormat="1" applyFont="1" applyBorder="1" applyAlignment="1">
      <alignment horizontal="right" vertical="center"/>
    </xf>
    <xf numFmtId="176" fontId="13" fillId="0" borderId="0" xfId="0" applyNumberFormat="1" applyFont="1"/>
    <xf numFmtId="49" fontId="26" fillId="0" borderId="40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85" fontId="14" fillId="0" borderId="26" xfId="2" applyNumberFormat="1" applyFont="1" applyBorder="1" applyAlignment="1">
      <alignment horizontal="right" vertical="center"/>
    </xf>
    <xf numFmtId="188" fontId="14" fillId="0" borderId="26" xfId="2" applyNumberFormat="1" applyFont="1" applyBorder="1" applyAlignment="1">
      <alignment horizontal="right" vertical="center"/>
    </xf>
    <xf numFmtId="185" fontId="14" fillId="0" borderId="43" xfId="2" applyNumberFormat="1" applyFont="1" applyBorder="1" applyAlignment="1">
      <alignment horizontal="right" vertical="center"/>
    </xf>
    <xf numFmtId="185" fontId="13" fillId="0" borderId="0" xfId="0" applyNumberFormat="1" applyFont="1"/>
    <xf numFmtId="0" fontId="12" fillId="0" borderId="44" xfId="0" applyFont="1" applyBorder="1" applyAlignment="1">
      <alignment horizontal="center" vertical="center"/>
    </xf>
    <xf numFmtId="182" fontId="12" fillId="0" borderId="20" xfId="0" applyNumberFormat="1" applyFont="1" applyBorder="1" applyAlignment="1">
      <alignment horizontal="right" vertical="center"/>
    </xf>
    <xf numFmtId="182" fontId="12" fillId="0" borderId="0" xfId="0" applyNumberFormat="1" applyFont="1" applyBorder="1" applyAlignment="1">
      <alignment vertical="center"/>
    </xf>
    <xf numFmtId="182" fontId="12" fillId="0" borderId="20" xfId="0" applyNumberFormat="1" applyFont="1" applyBorder="1" applyAlignment="1">
      <alignment vertical="center"/>
    </xf>
    <xf numFmtId="182" fontId="12" fillId="0" borderId="27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182" fontId="12" fillId="0" borderId="45" xfId="0" applyNumberFormat="1" applyFont="1" applyBorder="1" applyAlignment="1">
      <alignment vertical="center"/>
    </xf>
    <xf numFmtId="184" fontId="13" fillId="0" borderId="0" xfId="0" applyNumberFormat="1" applyFont="1"/>
    <xf numFmtId="182" fontId="12" fillId="0" borderId="10" xfId="0" applyNumberFormat="1" applyFont="1" applyBorder="1" applyAlignment="1">
      <alignment horizontal="right" vertical="center"/>
    </xf>
    <xf numFmtId="182" fontId="12" fillId="0" borderId="9" xfId="0" applyNumberFormat="1" applyFont="1" applyBorder="1" applyAlignment="1">
      <alignment vertical="center"/>
    </xf>
    <xf numFmtId="182" fontId="12" fillId="0" borderId="10" xfId="0" applyNumberFormat="1" applyFont="1" applyBorder="1" applyAlignment="1">
      <alignment vertical="center"/>
    </xf>
    <xf numFmtId="182" fontId="12" fillId="0" borderId="8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182" fontId="12" fillId="0" borderId="41" xfId="0" applyNumberFormat="1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182" fontId="12" fillId="0" borderId="16" xfId="0" applyNumberFormat="1" applyFont="1" applyBorder="1" applyAlignment="1">
      <alignment horizontal="right" vertical="center"/>
    </xf>
    <xf numFmtId="182" fontId="12" fillId="0" borderId="13" xfId="0" applyNumberFormat="1" applyFont="1" applyBorder="1" applyAlignment="1">
      <alignment vertical="center"/>
    </xf>
    <xf numFmtId="182" fontId="12" fillId="0" borderId="15" xfId="0" applyNumberFormat="1" applyFont="1" applyBorder="1" applyAlignment="1">
      <alignment vertical="center"/>
    </xf>
    <xf numFmtId="182" fontId="12" fillId="0" borderId="16" xfId="0" applyNumberFormat="1" applyFont="1" applyBorder="1" applyAlignment="1">
      <alignment vertical="center"/>
    </xf>
    <xf numFmtId="182" fontId="12" fillId="0" borderId="47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84" fontId="27" fillId="0" borderId="0" xfId="0" applyNumberFormat="1" applyFont="1" applyBorder="1" applyAlignment="1">
      <alignment horizontal="center"/>
    </xf>
    <xf numFmtId="182" fontId="0" fillId="0" borderId="0" xfId="0" applyNumberFormat="1"/>
    <xf numFmtId="0" fontId="11" fillId="0" borderId="0" xfId="0" applyNumberFormat="1" applyFont="1" applyFill="1" applyAlignment="1">
      <alignment vertical="top" wrapText="1"/>
    </xf>
    <xf numFmtId="0" fontId="0" fillId="0" borderId="0" xfId="0" applyAlignment="1">
      <alignment vertical="center"/>
    </xf>
    <xf numFmtId="0" fontId="5" fillId="0" borderId="0" xfId="0" applyNumberFormat="1" applyFont="1" applyFill="1" applyAlignment="1">
      <alignment vertical="top" wrapText="1"/>
    </xf>
    <xf numFmtId="0" fontId="12" fillId="0" borderId="0" xfId="0" applyNumberFormat="1" applyFont="1" applyFill="1" applyAlignment="1">
      <alignment horizontal="left" vertical="top" wrapText="1"/>
    </xf>
    <xf numFmtId="0" fontId="12" fillId="0" borderId="13" xfId="0" applyNumberFormat="1" applyFont="1" applyFill="1" applyBorder="1" applyAlignment="1">
      <alignment horizontal="left" vertical="top" wrapText="1"/>
    </xf>
    <xf numFmtId="0" fontId="12" fillId="0" borderId="48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distributed" vertical="center"/>
    </xf>
    <xf numFmtId="0" fontId="12" fillId="0" borderId="34" xfId="0" applyFont="1" applyFill="1" applyBorder="1" applyAlignment="1">
      <alignment horizontal="distributed" vertical="center"/>
    </xf>
    <xf numFmtId="0" fontId="12" fillId="0" borderId="28" xfId="0" applyFont="1" applyFill="1" applyBorder="1" applyAlignment="1">
      <alignment horizontal="distributed" vertical="center"/>
    </xf>
    <xf numFmtId="185" fontId="12" fillId="0" borderId="26" xfId="2" applyNumberFormat="1" applyFont="1" applyFill="1" applyBorder="1" applyAlignment="1">
      <alignment horizontal="center" vertical="center"/>
    </xf>
    <xf numFmtId="185" fontId="12" fillId="0" borderId="24" xfId="2" applyNumberFormat="1" applyFont="1" applyFill="1" applyBorder="1" applyAlignment="1">
      <alignment horizontal="center" vertical="center"/>
    </xf>
    <xf numFmtId="185" fontId="12" fillId="0" borderId="43" xfId="2" applyNumberFormat="1" applyFont="1" applyFill="1" applyBorder="1" applyAlignment="1">
      <alignment horizontal="center" vertical="center"/>
    </xf>
    <xf numFmtId="49" fontId="14" fillId="0" borderId="42" xfId="0" applyNumberFormat="1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distributed" vertical="center"/>
    </xf>
    <xf numFmtId="182" fontId="14" fillId="0" borderId="11" xfId="0" applyNumberFormat="1" applyFont="1" applyFill="1" applyBorder="1" applyAlignment="1">
      <alignment horizontal="right" vertical="center"/>
    </xf>
    <xf numFmtId="182" fontId="14" fillId="0" borderId="51" xfId="0" applyNumberFormat="1" applyFont="1" applyFill="1" applyBorder="1" applyAlignment="1">
      <alignment horizontal="right" vertical="center"/>
    </xf>
    <xf numFmtId="182" fontId="13" fillId="0" borderId="0" xfId="0" applyNumberFormat="1" applyFont="1" applyAlignment="1">
      <alignment vertical="center"/>
    </xf>
    <xf numFmtId="49" fontId="14" fillId="0" borderId="46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distributed" vertical="center"/>
    </xf>
    <xf numFmtId="185" fontId="14" fillId="0" borderId="17" xfId="2" applyNumberFormat="1" applyFont="1" applyFill="1" applyBorder="1" applyAlignment="1">
      <alignment horizontal="center" vertical="center"/>
    </xf>
    <xf numFmtId="185" fontId="14" fillId="0" borderId="52" xfId="2" applyNumberFormat="1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82" fontId="12" fillId="0" borderId="4" xfId="0" applyNumberFormat="1" applyFont="1" applyBorder="1" applyAlignment="1">
      <alignment vertical="center"/>
    </xf>
    <xf numFmtId="182" fontId="12" fillId="0" borderId="54" xfId="0" applyNumberFormat="1" applyFont="1" applyBorder="1" applyAlignment="1">
      <alignment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89" fontId="12" fillId="0" borderId="9" xfId="0" applyNumberFormat="1" applyFont="1" applyFill="1" applyBorder="1" applyAlignment="1">
      <alignment horizontal="right" vertical="center"/>
    </xf>
    <xf numFmtId="189" fontId="12" fillId="0" borderId="10" xfId="0" applyNumberFormat="1" applyFont="1" applyBorder="1" applyAlignment="1">
      <alignment horizontal="right" vertical="center"/>
    </xf>
    <xf numFmtId="189" fontId="12" fillId="0" borderId="41" xfId="0" applyNumberFormat="1" applyFont="1" applyBorder="1" applyAlignment="1">
      <alignment horizontal="right" vertical="center"/>
    </xf>
    <xf numFmtId="182" fontId="12" fillId="0" borderId="55" xfId="0" applyNumberFormat="1" applyFont="1" applyBorder="1" applyAlignment="1">
      <alignment vertical="center"/>
    </xf>
    <xf numFmtId="41" fontId="13" fillId="0" borderId="0" xfId="0" applyNumberFormat="1" applyFont="1" applyAlignment="1">
      <alignment vertical="center"/>
    </xf>
    <xf numFmtId="0" fontId="12" fillId="0" borderId="10" xfId="0" applyNumberFormat="1" applyFont="1" applyBorder="1" applyAlignment="1">
      <alignment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189" fontId="25" fillId="0" borderId="15" xfId="0" applyNumberFormat="1" applyFont="1" applyFill="1" applyBorder="1" applyAlignment="1">
      <alignment horizontal="right" vertical="center"/>
    </xf>
    <xf numFmtId="189" fontId="12" fillId="0" borderId="16" xfId="0" applyNumberFormat="1" applyFont="1" applyBorder="1" applyAlignment="1">
      <alignment horizontal="right" vertical="center"/>
    </xf>
    <xf numFmtId="189" fontId="12" fillId="0" borderId="47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49" fontId="27" fillId="0" borderId="0" xfId="0" applyNumberFormat="1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8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90" fontId="0" fillId="0" borderId="0" xfId="0" applyNumberFormat="1" applyAlignment="1">
      <alignment vertical="center"/>
    </xf>
    <xf numFmtId="18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69AB769A-1363-1847-9432-2C803A4DF264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B93D1C0A-87AF-FD41-94DA-F7F3A0238A1E}"/>
            </a:ext>
          </a:extLst>
        </xdr:cNvPr>
        <xdr:cNvSpPr>
          <a:spLocks/>
        </xdr:cNvSpPr>
      </xdr:nvSpPr>
      <xdr:spPr bwMode="auto">
        <a:xfrm>
          <a:off x="257175" y="96247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71308164-1DA9-024D-B772-652E5E3FBB8B}"/>
            </a:ext>
          </a:extLst>
        </xdr:cNvPr>
        <xdr:cNvSpPr>
          <a:spLocks/>
        </xdr:cNvSpPr>
      </xdr:nvSpPr>
      <xdr:spPr bwMode="auto">
        <a:xfrm>
          <a:off x="257175" y="134093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46674</xdr:colOff>
      <xdr:row>2</xdr:row>
      <xdr:rowOff>369713</xdr:rowOff>
    </xdr:from>
    <xdr:to>
      <xdr:col>5</xdr:col>
      <xdr:colOff>151053</xdr:colOff>
      <xdr:row>2</xdr:row>
      <xdr:rowOff>415432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94FDC96A-B333-F147-BBE8-E0C7B2F629D8}"/>
            </a:ext>
          </a:extLst>
        </xdr:cNvPr>
        <xdr:cNvSpPr/>
      </xdr:nvSpPr>
      <xdr:spPr>
        <a:xfrm rot="5400000">
          <a:off x="1612704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204398</xdr:colOff>
      <xdr:row>2</xdr:row>
      <xdr:rowOff>369713</xdr:rowOff>
    </xdr:from>
    <xdr:to>
      <xdr:col>18</xdr:col>
      <xdr:colOff>308777</xdr:colOff>
      <xdr:row>2</xdr:row>
      <xdr:rowOff>415432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2409883F-59F1-4A4F-8E15-4121EB8BE499}"/>
            </a:ext>
          </a:extLst>
        </xdr:cNvPr>
        <xdr:cNvSpPr/>
      </xdr:nvSpPr>
      <xdr:spPr>
        <a:xfrm rot="5400000">
          <a:off x="6431328" y="7594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204398</xdr:colOff>
      <xdr:row>2</xdr:row>
      <xdr:rowOff>713520</xdr:rowOff>
    </xdr:from>
    <xdr:to>
      <xdr:col>18</xdr:col>
      <xdr:colOff>308777</xdr:colOff>
      <xdr:row>2</xdr:row>
      <xdr:rowOff>759239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5F7B974E-5A7B-C949-9D44-119EC6334EEB}"/>
            </a:ext>
          </a:extLst>
        </xdr:cNvPr>
        <xdr:cNvSpPr/>
      </xdr:nvSpPr>
      <xdr:spPr>
        <a:xfrm rot="16200000" flipV="1">
          <a:off x="6431328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207065</xdr:colOff>
      <xdr:row>38</xdr:row>
      <xdr:rowOff>159673</xdr:rowOff>
    </xdr:from>
    <xdr:to>
      <xdr:col>14</xdr:col>
      <xdr:colOff>311444</xdr:colOff>
      <xdr:row>38</xdr:row>
      <xdr:rowOff>205392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FE8EFE57-E756-084C-B744-1CEFA4E79588}"/>
            </a:ext>
          </a:extLst>
        </xdr:cNvPr>
        <xdr:cNvSpPr/>
      </xdr:nvSpPr>
      <xdr:spPr>
        <a:xfrm rot="5400000">
          <a:off x="4986195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195441</xdr:colOff>
      <xdr:row>38</xdr:row>
      <xdr:rowOff>573726</xdr:rowOff>
    </xdr:from>
    <xdr:to>
      <xdr:col>13</xdr:col>
      <xdr:colOff>299820</xdr:colOff>
      <xdr:row>38</xdr:row>
      <xdr:rowOff>619445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ECD499DC-08C6-5A41-96EE-0DE2CB217557}"/>
            </a:ext>
          </a:extLst>
        </xdr:cNvPr>
        <xdr:cNvSpPr/>
      </xdr:nvSpPr>
      <xdr:spPr>
        <a:xfrm rot="16200000" flipV="1">
          <a:off x="4618971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198464</xdr:colOff>
      <xdr:row>38</xdr:row>
      <xdr:rowOff>159673</xdr:rowOff>
    </xdr:from>
    <xdr:to>
      <xdr:col>12</xdr:col>
      <xdr:colOff>302843</xdr:colOff>
      <xdr:row>38</xdr:row>
      <xdr:rowOff>205392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793D373B-15A6-AD49-81F4-65EB17E08997}"/>
            </a:ext>
          </a:extLst>
        </xdr:cNvPr>
        <xdr:cNvSpPr/>
      </xdr:nvSpPr>
      <xdr:spPr>
        <a:xfrm rot="5400000">
          <a:off x="426639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198464</xdr:colOff>
      <xdr:row>38</xdr:row>
      <xdr:rowOff>573726</xdr:rowOff>
    </xdr:from>
    <xdr:to>
      <xdr:col>12</xdr:col>
      <xdr:colOff>302843</xdr:colOff>
      <xdr:row>38</xdr:row>
      <xdr:rowOff>619445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B29BBB87-3D54-6149-81B7-279A78934960}"/>
            </a:ext>
          </a:extLst>
        </xdr:cNvPr>
        <xdr:cNvSpPr/>
      </xdr:nvSpPr>
      <xdr:spPr>
        <a:xfrm rot="16200000" flipV="1">
          <a:off x="4266394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219957</xdr:colOff>
      <xdr:row>38</xdr:row>
      <xdr:rowOff>573726</xdr:rowOff>
    </xdr:from>
    <xdr:to>
      <xdr:col>11</xdr:col>
      <xdr:colOff>311636</xdr:colOff>
      <xdr:row>38</xdr:row>
      <xdr:rowOff>619445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AFB9EA2D-4E61-9B43-ACA5-CA8D1B108796}"/>
            </a:ext>
          </a:extLst>
        </xdr:cNvPr>
        <xdr:cNvSpPr/>
      </xdr:nvSpPr>
      <xdr:spPr>
        <a:xfrm rot="16200000" flipV="1">
          <a:off x="3913237" y="8780346"/>
          <a:ext cx="45719" cy="916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B516CB8E-9BBC-8344-8902-EEBDB02A491D}"/>
            </a:ext>
          </a:extLst>
        </xdr:cNvPr>
        <xdr:cNvSpPr>
          <a:spLocks/>
        </xdr:cNvSpPr>
      </xdr:nvSpPr>
      <xdr:spPr bwMode="auto">
        <a:xfrm>
          <a:off x="257175" y="195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4425C8FF-427D-ED4F-85CC-BE69D651695D}"/>
            </a:ext>
          </a:extLst>
        </xdr:cNvPr>
        <xdr:cNvSpPr>
          <a:spLocks/>
        </xdr:cNvSpPr>
      </xdr:nvSpPr>
      <xdr:spPr bwMode="auto">
        <a:xfrm>
          <a:off x="257174" y="38443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7B45A0F5-1EE9-4C46-8140-1E101F74282A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46674</xdr:colOff>
      <xdr:row>2</xdr:row>
      <xdr:rowOff>713520</xdr:rowOff>
    </xdr:from>
    <xdr:to>
      <xdr:col>5</xdr:col>
      <xdr:colOff>151053</xdr:colOff>
      <xdr:row>2</xdr:row>
      <xdr:rowOff>759239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C43BC9EE-DD95-D64C-9524-E0F6BBE9460F}"/>
            </a:ext>
          </a:extLst>
        </xdr:cNvPr>
        <xdr:cNvSpPr/>
      </xdr:nvSpPr>
      <xdr:spPr>
        <a:xfrm rot="16200000" flipV="1">
          <a:off x="1612704" y="11032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40A2EB94-E1C5-0F43-AF11-69080AD3BCE7}"/>
            </a:ext>
          </a:extLst>
        </xdr:cNvPr>
        <xdr:cNvSpPr>
          <a:spLocks/>
        </xdr:cNvSpPr>
      </xdr:nvSpPr>
      <xdr:spPr bwMode="auto">
        <a:xfrm>
          <a:off x="257175" y="195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3DA4A1F-D0BD-0C40-94E8-BACDA5638EAC}"/>
            </a:ext>
          </a:extLst>
        </xdr:cNvPr>
        <xdr:cNvSpPr>
          <a:spLocks/>
        </xdr:cNvSpPr>
      </xdr:nvSpPr>
      <xdr:spPr bwMode="auto">
        <a:xfrm>
          <a:off x="257174" y="3844333"/>
          <a:ext cx="17144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43" name="AutoShape 3">
          <a:extLst>
            <a:ext uri="{FF2B5EF4-FFF2-40B4-BE49-F238E27FC236}">
              <a16:creationId xmlns:a16="http://schemas.microsoft.com/office/drawing/2014/main" id="{BD6DE91E-7E82-E643-9ED4-F6A33D6CE211}"/>
            </a:ext>
          </a:extLst>
        </xdr:cNvPr>
        <xdr:cNvSpPr>
          <a:spLocks/>
        </xdr:cNvSpPr>
      </xdr:nvSpPr>
      <xdr:spPr bwMode="auto">
        <a:xfrm>
          <a:off x="257175" y="57639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ECDAD016-9953-154D-A8EC-48CAA899FF60}"/>
            </a:ext>
          </a:extLst>
        </xdr:cNvPr>
        <xdr:cNvSpPr>
          <a:spLocks/>
        </xdr:cNvSpPr>
      </xdr:nvSpPr>
      <xdr:spPr bwMode="auto">
        <a:xfrm>
          <a:off x="257175" y="11529787"/>
          <a:ext cx="45719" cy="18446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209F72FA-3829-3F46-BE6B-FAB78176B58A}"/>
            </a:ext>
          </a:extLst>
        </xdr:cNvPr>
        <xdr:cNvSpPr>
          <a:spLocks/>
        </xdr:cNvSpPr>
      </xdr:nvSpPr>
      <xdr:spPr bwMode="auto">
        <a:xfrm>
          <a:off x="257175" y="96247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6" name="AutoShape 6">
          <a:extLst>
            <a:ext uri="{FF2B5EF4-FFF2-40B4-BE49-F238E27FC236}">
              <a16:creationId xmlns:a16="http://schemas.microsoft.com/office/drawing/2014/main" id="{B6A0765D-491E-6945-A9FF-54E765FA94BD}"/>
            </a:ext>
          </a:extLst>
        </xdr:cNvPr>
        <xdr:cNvSpPr>
          <a:spLocks/>
        </xdr:cNvSpPr>
      </xdr:nvSpPr>
      <xdr:spPr bwMode="auto">
        <a:xfrm>
          <a:off x="257175" y="13409387"/>
          <a:ext cx="45719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207065</xdr:colOff>
      <xdr:row>38</xdr:row>
      <xdr:rowOff>573726</xdr:rowOff>
    </xdr:from>
    <xdr:to>
      <xdr:col>14</xdr:col>
      <xdr:colOff>311444</xdr:colOff>
      <xdr:row>38</xdr:row>
      <xdr:rowOff>619445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DB378454-D34E-8E45-BFB0-4C2A86366BA8}"/>
            </a:ext>
          </a:extLst>
        </xdr:cNvPr>
        <xdr:cNvSpPr/>
      </xdr:nvSpPr>
      <xdr:spPr>
        <a:xfrm rot="16200000" flipV="1">
          <a:off x="4986195" y="87739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8A3DEBF8-7538-734A-8441-B367C33625D9}"/>
            </a:ext>
          </a:extLst>
        </xdr:cNvPr>
        <xdr:cNvSpPr/>
      </xdr:nvSpPr>
      <xdr:spPr>
        <a:xfrm rot="5400000">
          <a:off x="4624744" y="83599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219957</xdr:colOff>
      <xdr:row>38</xdr:row>
      <xdr:rowOff>159673</xdr:rowOff>
    </xdr:from>
    <xdr:to>
      <xdr:col>11</xdr:col>
      <xdr:colOff>311636</xdr:colOff>
      <xdr:row>38</xdr:row>
      <xdr:rowOff>205392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35560762-00E2-0240-97C0-55163D1B7B61}"/>
            </a:ext>
          </a:extLst>
        </xdr:cNvPr>
        <xdr:cNvSpPr/>
      </xdr:nvSpPr>
      <xdr:spPr>
        <a:xfrm rot="5400000">
          <a:off x="3913237" y="8366293"/>
          <a:ext cx="45719" cy="916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showGridLines="0" tabSelected="1" zoomScaleSheetLayoutView="100" workbookViewId="0">
      <selection sqref="A1:G1"/>
    </sheetView>
  </sheetViews>
  <sheetFormatPr baseColWidth="10" defaultColWidth="8.83203125" defaultRowHeight="14"/>
  <cols>
    <col min="1" max="1" width="3.83203125" customWidth="1"/>
    <col min="2" max="2" width="3.33203125" customWidth="1"/>
    <col min="3" max="3" width="3.83203125" customWidth="1"/>
    <col min="4" max="5" width="6.6640625" customWidth="1"/>
    <col min="6" max="8" width="6.33203125" customWidth="1"/>
    <col min="9" max="9" width="6.33203125" style="21" customWidth="1"/>
    <col min="10" max="10" width="6.33203125" customWidth="1"/>
    <col min="11" max="11" width="6.33203125" style="21" customWidth="1"/>
    <col min="12" max="12" width="6.33203125" customWidth="1"/>
    <col min="13" max="13" width="6.33203125" style="21" customWidth="1"/>
    <col min="14" max="14" width="6.33203125" customWidth="1"/>
    <col min="15" max="15" width="6.33203125" style="21" customWidth="1"/>
  </cols>
  <sheetData>
    <row r="1" spans="1:15" s="1" customFormat="1" ht="17">
      <c r="A1" s="49" t="s">
        <v>0</v>
      </c>
      <c r="B1" s="49"/>
      <c r="C1" s="49"/>
      <c r="D1" s="49"/>
      <c r="E1" s="49"/>
      <c r="F1" s="50"/>
      <c r="G1" s="50"/>
      <c r="I1" s="2"/>
      <c r="K1" s="2"/>
      <c r="M1" s="2"/>
      <c r="O1" s="2"/>
    </row>
    <row r="2" spans="1:15" s="1" customFormat="1" ht="5" customHeight="1">
      <c r="A2" s="3"/>
      <c r="B2" s="3"/>
      <c r="C2" s="3"/>
      <c r="D2" s="3"/>
      <c r="E2" s="3"/>
      <c r="F2" s="4"/>
      <c r="G2" s="4"/>
      <c r="I2" s="2"/>
      <c r="K2" s="2"/>
      <c r="M2" s="2"/>
      <c r="O2" s="2"/>
    </row>
    <row r="3" spans="1:15" s="24" customFormat="1" ht="15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s="24" customFormat="1" ht="15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s="24" customFormat="1" ht="15.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s="25" customFormat="1" ht="15.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s="24" customFormat="1" ht="15.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s="1" customFormat="1" ht="28.5" customHeight="1">
      <c r="A8" s="52" t="s">
        <v>21</v>
      </c>
      <c r="B8" s="52"/>
      <c r="C8" s="52"/>
      <c r="D8" s="52"/>
      <c r="E8" s="52"/>
      <c r="F8" s="52"/>
      <c r="G8" s="52"/>
      <c r="H8" s="52"/>
      <c r="I8" s="53"/>
      <c r="J8" s="53"/>
      <c r="K8" s="53"/>
      <c r="L8" s="53"/>
      <c r="M8" s="53"/>
      <c r="N8" s="53"/>
      <c r="O8" s="53"/>
    </row>
    <row r="9" spans="1:15" s="24" customFormat="1" ht="22.5" customHeight="1">
      <c r="A9" s="54" t="s">
        <v>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24" customFormat="1" ht="15" customHeight="1" thickBo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s="24" customFormat="1" ht="15" customHeight="1">
      <c r="A11" s="56"/>
      <c r="B11" s="56"/>
      <c r="C11" s="57"/>
      <c r="D11" s="62" t="s">
        <v>3</v>
      </c>
      <c r="E11" s="65" t="s">
        <v>4</v>
      </c>
      <c r="F11" s="68" t="s">
        <v>5</v>
      </c>
      <c r="G11" s="69"/>
      <c r="H11" s="69"/>
      <c r="I11" s="70"/>
      <c r="J11" s="71" t="s">
        <v>6</v>
      </c>
      <c r="K11" s="72"/>
      <c r="L11" s="72"/>
      <c r="M11" s="72"/>
      <c r="N11" s="72"/>
      <c r="O11" s="72"/>
    </row>
    <row r="12" spans="1:15" s="24" customFormat="1" ht="15" customHeight="1">
      <c r="A12" s="58"/>
      <c r="B12" s="58"/>
      <c r="C12" s="59"/>
      <c r="D12" s="63"/>
      <c r="E12" s="66"/>
      <c r="F12" s="73" t="s">
        <v>7</v>
      </c>
      <c r="G12" s="74"/>
      <c r="H12" s="73" t="s">
        <v>8</v>
      </c>
      <c r="I12" s="74"/>
      <c r="J12" s="73" t="s">
        <v>7</v>
      </c>
      <c r="K12" s="77"/>
      <c r="L12" s="73" t="s">
        <v>9</v>
      </c>
      <c r="M12" s="77"/>
      <c r="N12" s="73" t="s">
        <v>10</v>
      </c>
      <c r="O12" s="77"/>
    </row>
    <row r="13" spans="1:15" s="24" customFormat="1" ht="15" customHeight="1">
      <c r="A13" s="58"/>
      <c r="B13" s="58"/>
      <c r="C13" s="59"/>
      <c r="D13" s="63"/>
      <c r="E13" s="66"/>
      <c r="F13" s="75"/>
      <c r="G13" s="76"/>
      <c r="H13" s="75"/>
      <c r="I13" s="76"/>
      <c r="J13" s="75"/>
      <c r="K13" s="76"/>
      <c r="L13" s="75"/>
      <c r="M13" s="76"/>
      <c r="N13" s="75"/>
      <c r="O13" s="76"/>
    </row>
    <row r="14" spans="1:15" s="24" customFormat="1" ht="15" customHeight="1" thickBot="1">
      <c r="A14" s="60"/>
      <c r="B14" s="60"/>
      <c r="C14" s="61"/>
      <c r="D14" s="64"/>
      <c r="E14" s="67"/>
      <c r="F14" s="26" t="s">
        <v>3</v>
      </c>
      <c r="G14" s="27" t="s">
        <v>4</v>
      </c>
      <c r="H14" s="26" t="s">
        <v>3</v>
      </c>
      <c r="I14" s="28" t="s">
        <v>4</v>
      </c>
      <c r="J14" s="26" t="s">
        <v>3</v>
      </c>
      <c r="K14" s="28" t="s">
        <v>4</v>
      </c>
      <c r="L14" s="26" t="s">
        <v>3</v>
      </c>
      <c r="M14" s="28" t="s">
        <v>4</v>
      </c>
      <c r="N14" s="26" t="s">
        <v>3</v>
      </c>
      <c r="O14" s="28" t="s">
        <v>4</v>
      </c>
    </row>
    <row r="15" spans="1:15" s="24" customFormat="1" ht="15" customHeight="1">
      <c r="A15" s="29" t="s">
        <v>11</v>
      </c>
      <c r="B15" s="38">
        <v>30</v>
      </c>
      <c r="C15" s="29" t="s">
        <v>12</v>
      </c>
      <c r="D15" s="37">
        <v>1450</v>
      </c>
      <c r="E15" s="37">
        <v>40327</v>
      </c>
      <c r="F15" s="37">
        <v>481</v>
      </c>
      <c r="G15" s="37">
        <v>26860</v>
      </c>
      <c r="H15" s="37">
        <v>0</v>
      </c>
      <c r="I15" s="37">
        <v>0</v>
      </c>
      <c r="J15" s="37">
        <v>733</v>
      </c>
      <c r="K15" s="37">
        <v>9415</v>
      </c>
      <c r="L15" s="37">
        <v>40</v>
      </c>
      <c r="M15" s="37">
        <v>95</v>
      </c>
      <c r="N15" s="37">
        <v>196</v>
      </c>
      <c r="O15" s="37">
        <v>3957</v>
      </c>
    </row>
    <row r="16" spans="1:15" s="24" customFormat="1" ht="15" customHeight="1">
      <c r="A16" s="31" t="s">
        <v>22</v>
      </c>
      <c r="B16" s="42" t="s">
        <v>23</v>
      </c>
      <c r="C16" s="31" t="s">
        <v>24</v>
      </c>
      <c r="D16" s="30">
        <f>SUM(D17:D23)</f>
        <v>1312</v>
      </c>
      <c r="E16" s="30">
        <f>SUM(E17:E23)</f>
        <v>38750</v>
      </c>
      <c r="F16" s="30">
        <f t="shared" ref="F16:O16" si="0">SUM(F17:F23)</f>
        <v>479</v>
      </c>
      <c r="G16" s="30">
        <f t="shared" si="0"/>
        <v>26064</v>
      </c>
      <c r="H16" s="30">
        <f t="shared" si="0"/>
        <v>0</v>
      </c>
      <c r="I16" s="30">
        <f t="shared" si="0"/>
        <v>0</v>
      </c>
      <c r="J16" s="30">
        <f t="shared" si="0"/>
        <v>717</v>
      </c>
      <c r="K16" s="30">
        <f t="shared" si="0"/>
        <v>8645</v>
      </c>
      <c r="L16" s="30">
        <f t="shared" si="0"/>
        <v>37</v>
      </c>
      <c r="M16" s="30">
        <f t="shared" si="0"/>
        <v>84</v>
      </c>
      <c r="N16" s="30">
        <f t="shared" si="0"/>
        <v>79</v>
      </c>
      <c r="O16" s="30">
        <f t="shared" si="0"/>
        <v>425</v>
      </c>
    </row>
    <row r="17" spans="1:15" s="24" customFormat="1" ht="15" customHeight="1">
      <c r="A17" s="46" t="s">
        <v>13</v>
      </c>
      <c r="B17" s="47"/>
      <c r="C17" s="48"/>
      <c r="D17" s="32">
        <f>SUM(N17,L17,J17,F17)</f>
        <v>148</v>
      </c>
      <c r="E17" s="32">
        <v>4234</v>
      </c>
      <c r="F17" s="32">
        <v>72</v>
      </c>
      <c r="G17" s="43">
        <v>3354</v>
      </c>
      <c r="H17" s="40"/>
      <c r="I17" s="40"/>
      <c r="J17" s="44">
        <v>65</v>
      </c>
      <c r="K17" s="32">
        <v>850</v>
      </c>
      <c r="L17" s="32">
        <v>10</v>
      </c>
      <c r="M17" s="32">
        <v>26</v>
      </c>
      <c r="N17" s="32">
        <v>1</v>
      </c>
      <c r="O17" s="32">
        <v>4</v>
      </c>
    </row>
    <row r="18" spans="1:15" s="24" customFormat="1" ht="15" customHeight="1">
      <c r="A18" s="46" t="s">
        <v>14</v>
      </c>
      <c r="B18" s="47"/>
      <c r="C18" s="48"/>
      <c r="D18" s="32">
        <f t="shared" ref="D18:D23" si="1">SUM(N18,L18,J18,F18)</f>
        <v>204</v>
      </c>
      <c r="E18" s="32">
        <v>8744</v>
      </c>
      <c r="F18" s="32">
        <v>64</v>
      </c>
      <c r="G18" s="43">
        <v>3412</v>
      </c>
      <c r="H18" s="39"/>
      <c r="I18" s="39"/>
      <c r="J18" s="32">
        <v>138</v>
      </c>
      <c r="K18" s="32">
        <v>3266</v>
      </c>
      <c r="L18" s="32">
        <v>2</v>
      </c>
      <c r="M18" s="32">
        <v>2</v>
      </c>
      <c r="N18" s="32">
        <v>0</v>
      </c>
      <c r="O18" s="32">
        <v>0</v>
      </c>
    </row>
    <row r="19" spans="1:15" s="24" customFormat="1" ht="15" customHeight="1">
      <c r="A19" s="46" t="s">
        <v>15</v>
      </c>
      <c r="B19" s="47"/>
      <c r="C19" s="48"/>
      <c r="D19" s="32">
        <f t="shared" si="1"/>
        <v>188</v>
      </c>
      <c r="E19" s="32">
        <v>5591</v>
      </c>
      <c r="F19" s="32">
        <v>79</v>
      </c>
      <c r="G19" s="43">
        <v>5035</v>
      </c>
      <c r="H19" s="39"/>
      <c r="I19" s="39"/>
      <c r="J19" s="32">
        <v>100</v>
      </c>
      <c r="K19" s="32">
        <v>518</v>
      </c>
      <c r="L19" s="32">
        <v>5</v>
      </c>
      <c r="M19" s="32">
        <v>8</v>
      </c>
      <c r="N19" s="32">
        <v>4</v>
      </c>
      <c r="O19" s="32">
        <v>30</v>
      </c>
    </row>
    <row r="20" spans="1:15" s="24" customFormat="1" ht="15" customHeight="1">
      <c r="A20" s="46" t="s">
        <v>16</v>
      </c>
      <c r="B20" s="47"/>
      <c r="C20" s="48"/>
      <c r="D20" s="32">
        <f t="shared" si="1"/>
        <v>134</v>
      </c>
      <c r="E20" s="32">
        <v>6024</v>
      </c>
      <c r="F20" s="32">
        <v>72</v>
      </c>
      <c r="G20" s="43">
        <v>4005</v>
      </c>
      <c r="H20" s="39"/>
      <c r="I20" s="39"/>
      <c r="J20" s="32">
        <v>57</v>
      </c>
      <c r="K20" s="32">
        <v>986</v>
      </c>
      <c r="L20" s="32">
        <v>5</v>
      </c>
      <c r="M20" s="32">
        <v>19</v>
      </c>
      <c r="N20" s="32">
        <v>0</v>
      </c>
      <c r="O20" s="32">
        <v>0</v>
      </c>
    </row>
    <row r="21" spans="1:15" s="24" customFormat="1" ht="15" customHeight="1">
      <c r="A21" s="46" t="s">
        <v>17</v>
      </c>
      <c r="B21" s="47"/>
      <c r="C21" s="48"/>
      <c r="D21" s="32">
        <f t="shared" si="1"/>
        <v>222</v>
      </c>
      <c r="E21" s="32">
        <v>5857</v>
      </c>
      <c r="F21" s="32">
        <v>72</v>
      </c>
      <c r="G21" s="43">
        <v>4113</v>
      </c>
      <c r="H21" s="39"/>
      <c r="I21" s="39"/>
      <c r="J21" s="32">
        <v>133</v>
      </c>
      <c r="K21" s="32">
        <v>1478</v>
      </c>
      <c r="L21" s="32">
        <v>5</v>
      </c>
      <c r="M21" s="32">
        <v>17</v>
      </c>
      <c r="N21" s="32">
        <v>12</v>
      </c>
      <c r="O21" s="32">
        <v>138</v>
      </c>
    </row>
    <row r="22" spans="1:15" s="24" customFormat="1" ht="15" customHeight="1">
      <c r="A22" s="46" t="s">
        <v>18</v>
      </c>
      <c r="B22" s="47"/>
      <c r="C22" s="48"/>
      <c r="D22" s="32">
        <f t="shared" si="1"/>
        <v>300</v>
      </c>
      <c r="E22" s="32">
        <v>4594</v>
      </c>
      <c r="F22" s="32">
        <v>72</v>
      </c>
      <c r="G22" s="43">
        <v>3325</v>
      </c>
      <c r="H22" s="39"/>
      <c r="I22" s="39"/>
      <c r="J22" s="32">
        <v>160</v>
      </c>
      <c r="K22" s="32">
        <v>667</v>
      </c>
      <c r="L22" s="32">
        <v>6</v>
      </c>
      <c r="M22" s="32">
        <v>7</v>
      </c>
      <c r="N22" s="32">
        <v>62</v>
      </c>
      <c r="O22" s="32">
        <v>253</v>
      </c>
    </row>
    <row r="23" spans="1:15" s="24" customFormat="1" ht="15" customHeight="1" thickBot="1">
      <c r="A23" s="79" t="s">
        <v>19</v>
      </c>
      <c r="B23" s="79"/>
      <c r="C23" s="80"/>
      <c r="D23" s="33">
        <f t="shared" si="1"/>
        <v>116</v>
      </c>
      <c r="E23" s="33">
        <v>3706</v>
      </c>
      <c r="F23" s="34">
        <v>48</v>
      </c>
      <c r="G23" s="33">
        <v>2820</v>
      </c>
      <c r="H23" s="41"/>
      <c r="I23" s="41"/>
      <c r="J23" s="34">
        <v>64</v>
      </c>
      <c r="K23" s="34">
        <v>880</v>
      </c>
      <c r="L23" s="34">
        <v>4</v>
      </c>
      <c r="M23" s="34">
        <v>5</v>
      </c>
      <c r="N23" s="34">
        <v>0</v>
      </c>
      <c r="O23" s="34">
        <v>0</v>
      </c>
    </row>
    <row r="24" spans="1:15" s="24" customFormat="1" ht="13">
      <c r="A24" s="81" t="s">
        <v>20</v>
      </c>
      <c r="B24" s="81"/>
      <c r="C24" s="81"/>
      <c r="D24" s="81"/>
      <c r="E24" s="82"/>
      <c r="H24" s="35"/>
      <c r="I24" s="36"/>
      <c r="J24" s="35"/>
      <c r="K24" s="36"/>
      <c r="L24" s="35"/>
      <c r="M24" s="36"/>
      <c r="N24" s="35"/>
      <c r="O24" s="36"/>
    </row>
    <row r="25" spans="1:15">
      <c r="H25" s="7"/>
      <c r="I25" s="7"/>
      <c r="J25" s="7"/>
      <c r="K25" s="7"/>
      <c r="L25" s="7"/>
      <c r="M25" s="7"/>
      <c r="N25" s="7"/>
      <c r="O25" s="7"/>
    </row>
    <row r="26" spans="1:15">
      <c r="A26" s="8"/>
      <c r="B26" s="8"/>
      <c r="C26" s="8"/>
      <c r="D26" s="83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spans="1:15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8"/>
      <c r="B28" s="9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78"/>
      <c r="B30" s="78"/>
      <c r="C30" s="7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>
      <c r="A31" s="78"/>
      <c r="B31" s="78"/>
      <c r="C31" s="7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78"/>
      <c r="B32" s="78"/>
      <c r="C32" s="7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78"/>
      <c r="B33" s="78"/>
      <c r="C33" s="7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78"/>
      <c r="B34" s="78"/>
      <c r="C34" s="7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78"/>
      <c r="B35" s="78"/>
      <c r="C35" s="7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78"/>
      <c r="B36" s="78"/>
      <c r="C36" s="7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78"/>
      <c r="B37" s="78"/>
      <c r="C37" s="15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6"/>
      <c r="B38" s="17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7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customHeight="1">
      <c r="A40" s="84"/>
      <c r="B40" s="85"/>
      <c r="C40" s="85"/>
      <c r="D40" s="78"/>
      <c r="E40" s="78"/>
      <c r="F40" s="78"/>
      <c r="G40" s="78"/>
      <c r="H40" s="78"/>
      <c r="I40" s="78"/>
      <c r="J40" s="20"/>
      <c r="K40" s="20"/>
      <c r="L40" s="20"/>
      <c r="N40" s="20"/>
    </row>
    <row r="41" spans="1:15">
      <c r="A41" s="85"/>
      <c r="B41" s="85"/>
      <c r="C41" s="85"/>
      <c r="D41" s="83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1:15">
      <c r="A42" s="85"/>
      <c r="B42" s="85"/>
      <c r="C42" s="8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78"/>
      <c r="B45" s="78"/>
      <c r="C45" s="78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78"/>
      <c r="B46" s="78"/>
      <c r="C46" s="78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78"/>
      <c r="B47" s="78"/>
      <c r="C47" s="78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78"/>
      <c r="B48" s="78"/>
      <c r="C48" s="78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78"/>
      <c r="B49" s="78"/>
      <c r="C49" s="78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78"/>
      <c r="B50" s="78"/>
      <c r="C50" s="78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78"/>
      <c r="B51" s="78"/>
      <c r="C51" s="78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78"/>
      <c r="B52" s="78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2">
    <mergeCell ref="A48:C48"/>
    <mergeCell ref="A49:C49"/>
    <mergeCell ref="A50:C50"/>
    <mergeCell ref="A51:C51"/>
    <mergeCell ref="A52:B52"/>
    <mergeCell ref="J41:K41"/>
    <mergeCell ref="L41:M41"/>
    <mergeCell ref="N41:O41"/>
    <mergeCell ref="A45:C45"/>
    <mergeCell ref="A46:C46"/>
    <mergeCell ref="A47:C47"/>
    <mergeCell ref="A36:C36"/>
    <mergeCell ref="A37:B37"/>
    <mergeCell ref="A40:C42"/>
    <mergeCell ref="D40:I40"/>
    <mergeCell ref="D41:E41"/>
    <mergeCell ref="F41:G41"/>
    <mergeCell ref="H41:I41"/>
    <mergeCell ref="A35:C35"/>
    <mergeCell ref="D26:E26"/>
    <mergeCell ref="F26:G26"/>
    <mergeCell ref="H26:I26"/>
    <mergeCell ref="J26:K26"/>
    <mergeCell ref="A30:C30"/>
    <mergeCell ref="A31:C31"/>
    <mergeCell ref="A32:C32"/>
    <mergeCell ref="A33:C33"/>
    <mergeCell ref="A34:C34"/>
    <mergeCell ref="L26:M26"/>
    <mergeCell ref="N26:O26"/>
    <mergeCell ref="A19:C19"/>
    <mergeCell ref="A20:C20"/>
    <mergeCell ref="A21:C21"/>
    <mergeCell ref="A22:C22"/>
    <mergeCell ref="A23:C23"/>
    <mergeCell ref="A24:E24"/>
    <mergeCell ref="A18:C18"/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  <mergeCell ref="N12:O13"/>
    <mergeCell ref="A17:C17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623E-F7D0-3F43-9275-CE891F65E9E9}">
  <dimension ref="A1:V67"/>
  <sheetViews>
    <sheetView showGridLines="0" workbookViewId="0">
      <selection sqref="A1:N1"/>
    </sheetView>
  </sheetViews>
  <sheetFormatPr baseColWidth="10" defaultColWidth="8.83203125" defaultRowHeight="14"/>
  <cols>
    <col min="1" max="1" width="3.83203125" style="1" customWidth="1"/>
    <col min="2" max="2" width="1.6640625" style="1" customWidth="1"/>
    <col min="3" max="3" width="3.1640625" style="1" customWidth="1"/>
    <col min="4" max="5" width="5.5" style="1" customWidth="1"/>
    <col min="6" max="18" width="4.83203125" style="1" customWidth="1"/>
    <col min="19" max="19" width="4.83203125" style="2" customWidth="1"/>
    <col min="20" max="16384" width="8.83203125" style="1"/>
  </cols>
  <sheetData>
    <row r="1" spans="1:21" ht="15" customHeight="1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"/>
    </row>
    <row r="2" spans="1:21" s="24" customFormat="1" ht="15" customHeight="1">
      <c r="A2" s="86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21" s="88" customFormat="1" ht="15" customHeight="1" thickBo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</row>
    <row r="4" spans="1:21" s="98" customFormat="1" ht="14" customHeight="1">
      <c r="A4" s="89"/>
      <c r="B4" s="89"/>
      <c r="C4" s="90"/>
      <c r="D4" s="91" t="s">
        <v>27</v>
      </c>
      <c r="E4" s="92"/>
      <c r="F4" s="91" t="s">
        <v>28</v>
      </c>
      <c r="G4" s="93"/>
      <c r="H4" s="93"/>
      <c r="I4" s="92"/>
      <c r="J4" s="91" t="s">
        <v>29</v>
      </c>
      <c r="K4" s="92"/>
      <c r="L4" s="94" t="s">
        <v>30</v>
      </c>
      <c r="M4" s="95"/>
      <c r="N4" s="96" t="s">
        <v>31</v>
      </c>
      <c r="O4" s="97"/>
      <c r="P4" s="91" t="s">
        <v>32</v>
      </c>
      <c r="Q4" s="92"/>
      <c r="R4" s="91" t="s">
        <v>33</v>
      </c>
      <c r="S4" s="93"/>
    </row>
    <row r="5" spans="1:21" s="98" customFormat="1" ht="15" customHeight="1">
      <c r="A5" s="99"/>
      <c r="B5" s="99"/>
      <c r="C5" s="100"/>
      <c r="D5" s="101"/>
      <c r="E5" s="102"/>
      <c r="F5" s="103"/>
      <c r="G5" s="103"/>
      <c r="H5" s="104" t="s">
        <v>34</v>
      </c>
      <c r="I5" s="104"/>
      <c r="J5" s="101"/>
      <c r="K5" s="102"/>
      <c r="L5" s="105"/>
      <c r="M5" s="106"/>
      <c r="N5" s="107"/>
      <c r="O5" s="108"/>
      <c r="P5" s="101"/>
      <c r="Q5" s="102"/>
      <c r="R5" s="101"/>
      <c r="S5" s="109"/>
    </row>
    <row r="6" spans="1:21" s="98" customFormat="1" ht="30" customHeight="1" thickBot="1">
      <c r="A6" s="110"/>
      <c r="B6" s="110"/>
      <c r="C6" s="110"/>
      <c r="D6" s="111" t="s">
        <v>35</v>
      </c>
      <c r="E6" s="112" t="s">
        <v>36</v>
      </c>
      <c r="F6" s="111" t="s">
        <v>35</v>
      </c>
      <c r="G6" s="112" t="s">
        <v>36</v>
      </c>
      <c r="H6" s="111" t="s">
        <v>35</v>
      </c>
      <c r="I6" s="112" t="s">
        <v>36</v>
      </c>
      <c r="J6" s="111" t="s">
        <v>35</v>
      </c>
      <c r="K6" s="112" t="s">
        <v>36</v>
      </c>
      <c r="L6" s="111" t="s">
        <v>35</v>
      </c>
      <c r="M6" s="112" t="s">
        <v>36</v>
      </c>
      <c r="N6" s="111" t="s">
        <v>35</v>
      </c>
      <c r="O6" s="112" t="s">
        <v>36</v>
      </c>
      <c r="P6" s="111" t="s">
        <v>35</v>
      </c>
      <c r="Q6" s="112" t="s">
        <v>36</v>
      </c>
      <c r="R6" s="111" t="s">
        <v>35</v>
      </c>
      <c r="S6" s="113" t="s">
        <v>36</v>
      </c>
    </row>
    <row r="7" spans="1:21" s="98" customFormat="1" ht="10" customHeight="1">
      <c r="A7" s="114" t="s">
        <v>37</v>
      </c>
      <c r="B7" s="114"/>
      <c r="C7" s="115"/>
      <c r="D7" s="116">
        <v>32099</v>
      </c>
      <c r="E7" s="116">
        <v>34511</v>
      </c>
      <c r="F7" s="117">
        <v>332</v>
      </c>
      <c r="G7" s="117">
        <v>1702</v>
      </c>
      <c r="H7" s="117">
        <v>130</v>
      </c>
      <c r="I7" s="117">
        <v>897</v>
      </c>
      <c r="J7" s="117">
        <v>2</v>
      </c>
      <c r="K7" s="117">
        <v>2</v>
      </c>
      <c r="L7" s="117">
        <v>3</v>
      </c>
      <c r="M7" s="117">
        <v>3</v>
      </c>
      <c r="N7" s="117">
        <v>648</v>
      </c>
      <c r="O7" s="117">
        <v>685</v>
      </c>
      <c r="P7" s="117">
        <v>84</v>
      </c>
      <c r="Q7" s="117">
        <v>84</v>
      </c>
      <c r="R7" s="117">
        <v>39</v>
      </c>
      <c r="S7" s="118">
        <v>46</v>
      </c>
      <c r="U7" s="119"/>
    </row>
    <row r="8" spans="1:21" s="98" customFormat="1" ht="10" customHeight="1">
      <c r="A8" s="120" t="s">
        <v>22</v>
      </c>
      <c r="B8" s="121" t="s">
        <v>38</v>
      </c>
      <c r="C8" s="122"/>
      <c r="D8" s="123">
        <f>SUM(F8,J8,L8,N8,P8,R8,D24,F24,H24,J24,L24,N24,P24,D40,F40,H40,J40,L40,N40,P40,R40)</f>
        <v>37093</v>
      </c>
      <c r="E8" s="123">
        <f>SUM(G8,K8,M8,O8,Q8,S8,E24,G24,I24,K24,M24,O24,Q24,E40,G40,I40,K40,M40,O40,Q40,S40)</f>
        <v>40125</v>
      </c>
      <c r="F8" s="124">
        <f>SUM(F10:F18)</f>
        <v>363</v>
      </c>
      <c r="G8" s="124">
        <f t="shared" ref="G8:S9" si="0">SUM(G10:G18)</f>
        <v>2014</v>
      </c>
      <c r="H8" s="124">
        <f t="shared" si="0"/>
        <v>149</v>
      </c>
      <c r="I8" s="124">
        <f t="shared" si="0"/>
        <v>981</v>
      </c>
      <c r="J8" s="124">
        <f t="shared" si="0"/>
        <v>0</v>
      </c>
      <c r="K8" s="124">
        <f t="shared" si="0"/>
        <v>0</v>
      </c>
      <c r="L8" s="124">
        <f t="shared" si="0"/>
        <v>0</v>
      </c>
      <c r="M8" s="124">
        <f t="shared" si="0"/>
        <v>0</v>
      </c>
      <c r="N8" s="124">
        <f t="shared" si="0"/>
        <v>484</v>
      </c>
      <c r="O8" s="124">
        <f t="shared" si="0"/>
        <v>588</v>
      </c>
      <c r="P8" s="124">
        <f t="shared" si="0"/>
        <v>103</v>
      </c>
      <c r="Q8" s="124">
        <f t="shared" si="0"/>
        <v>103</v>
      </c>
      <c r="R8" s="124">
        <f t="shared" si="0"/>
        <v>35</v>
      </c>
      <c r="S8" s="125">
        <f t="shared" si="0"/>
        <v>41</v>
      </c>
    </row>
    <row r="9" spans="1:21" s="98" customFormat="1" ht="10" customHeight="1">
      <c r="A9" s="126" t="s">
        <v>39</v>
      </c>
      <c r="B9" s="121" t="s">
        <v>40</v>
      </c>
      <c r="C9" s="122"/>
      <c r="D9" s="127">
        <f>D8/E8</f>
        <v>0.92443613707165107</v>
      </c>
      <c r="E9" s="128">
        <v>1</v>
      </c>
      <c r="F9" s="129">
        <f>F8/E8</f>
        <v>9.0467289719626167E-3</v>
      </c>
      <c r="G9" s="129">
        <f>G8/E8</f>
        <v>5.0193146417445482E-2</v>
      </c>
      <c r="H9" s="129">
        <f>H8/E8</f>
        <v>3.7133956386292835E-3</v>
      </c>
      <c r="I9" s="129">
        <f>I8/E8</f>
        <v>2.4448598130841121E-2</v>
      </c>
      <c r="J9" s="124">
        <f t="shared" si="0"/>
        <v>0</v>
      </c>
      <c r="K9" s="124">
        <f t="shared" si="0"/>
        <v>0</v>
      </c>
      <c r="L9" s="124">
        <f t="shared" si="0"/>
        <v>0</v>
      </c>
      <c r="M9" s="124">
        <f t="shared" si="0"/>
        <v>0</v>
      </c>
      <c r="N9" s="129">
        <f>N8/E8</f>
        <v>1.2062305295950156E-2</v>
      </c>
      <c r="O9" s="129">
        <f>O8/E8</f>
        <v>1.4654205607476635E-2</v>
      </c>
      <c r="P9" s="129">
        <f>P8/E8</f>
        <v>2.5669781931464174E-3</v>
      </c>
      <c r="Q9" s="129">
        <f>Q8/E8</f>
        <v>2.5669781931464174E-3</v>
      </c>
      <c r="R9" s="129">
        <f>R8/E8</f>
        <v>8.722741433021807E-4</v>
      </c>
      <c r="S9" s="130">
        <f>S8/E8</f>
        <v>1.0218068535825546E-3</v>
      </c>
      <c r="U9" s="131"/>
    </row>
    <row r="10" spans="1:21" s="98" customFormat="1" ht="9" customHeight="1">
      <c r="A10" s="132" t="s">
        <v>13</v>
      </c>
      <c r="B10" s="132"/>
      <c r="C10" s="132"/>
      <c r="D10" s="133">
        <f>SUM(F10,J10,L10,N10,P10,R10,D26,F26,H26,J26,L26,N26,P26,D42,F42,H42,J42,L42,N42,P42,R42)</f>
        <v>3247</v>
      </c>
      <c r="E10" s="134">
        <f>SUM(G10,K10,M10,O10,Q10,S10,E26,G26,I26,K26,M26,O26,Q26,E42,G42,I42,K42,M42,O42,Q42,S42)</f>
        <v>4369</v>
      </c>
      <c r="F10" s="135">
        <v>97</v>
      </c>
      <c r="G10" s="136">
        <v>949</v>
      </c>
      <c r="H10" s="137">
        <v>50</v>
      </c>
      <c r="I10" s="136">
        <v>520</v>
      </c>
      <c r="J10" s="136">
        <v>0</v>
      </c>
      <c r="K10" s="136">
        <v>0</v>
      </c>
      <c r="L10" s="136">
        <v>0</v>
      </c>
      <c r="M10" s="137">
        <v>0</v>
      </c>
      <c r="N10" s="136">
        <v>349</v>
      </c>
      <c r="O10" s="137">
        <v>397</v>
      </c>
      <c r="P10" s="136">
        <v>2</v>
      </c>
      <c r="Q10" s="136">
        <v>2</v>
      </c>
      <c r="R10" s="138">
        <v>0</v>
      </c>
      <c r="S10" s="138">
        <v>0</v>
      </c>
    </row>
    <row r="11" spans="1:21" s="98" customFormat="1" ht="9" customHeight="1">
      <c r="A11" s="139" t="s">
        <v>41</v>
      </c>
      <c r="B11" s="139"/>
      <c r="C11" s="139"/>
      <c r="D11" s="140">
        <f t="shared" ref="D11:E18" si="1">SUM(F11,J11,L11,N11,P11,R11,D27,F27,H27,J27,L27,N27,P27,D43,F43,H43,J43,L43,N43,P43,R43)</f>
        <v>3514</v>
      </c>
      <c r="E11" s="141">
        <f t="shared" si="1"/>
        <v>3514</v>
      </c>
      <c r="F11" s="135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2</v>
      </c>
      <c r="O11" s="136">
        <v>2</v>
      </c>
      <c r="P11" s="136">
        <v>15</v>
      </c>
      <c r="Q11" s="136">
        <v>15</v>
      </c>
      <c r="R11" s="136">
        <v>0</v>
      </c>
      <c r="S11" s="138">
        <v>0</v>
      </c>
    </row>
    <row r="12" spans="1:21" s="98" customFormat="1" ht="9" customHeight="1">
      <c r="A12" s="139" t="s">
        <v>14</v>
      </c>
      <c r="B12" s="139"/>
      <c r="C12" s="139"/>
      <c r="D12" s="140">
        <f t="shared" si="1"/>
        <v>4126</v>
      </c>
      <c r="E12" s="141">
        <f t="shared" si="1"/>
        <v>4219</v>
      </c>
      <c r="F12" s="135">
        <v>38</v>
      </c>
      <c r="G12" s="136">
        <v>102</v>
      </c>
      <c r="H12" s="137">
        <v>4</v>
      </c>
      <c r="I12" s="136">
        <v>18</v>
      </c>
      <c r="J12" s="137">
        <v>0</v>
      </c>
      <c r="K12" s="136">
        <v>0</v>
      </c>
      <c r="L12" s="136">
        <v>0</v>
      </c>
      <c r="M12" s="136">
        <v>0</v>
      </c>
      <c r="N12" s="136">
        <v>16</v>
      </c>
      <c r="O12" s="137">
        <v>16</v>
      </c>
      <c r="P12" s="136">
        <v>14</v>
      </c>
      <c r="Q12" s="136">
        <v>14</v>
      </c>
      <c r="R12" s="138">
        <v>7</v>
      </c>
      <c r="S12" s="138">
        <v>9</v>
      </c>
      <c r="U12" s="119"/>
    </row>
    <row r="13" spans="1:21" s="98" customFormat="1" ht="9" customHeight="1">
      <c r="A13" s="139" t="s">
        <v>15</v>
      </c>
      <c r="B13" s="139"/>
      <c r="C13" s="139"/>
      <c r="D13" s="140">
        <f t="shared" si="1"/>
        <v>5987</v>
      </c>
      <c r="E13" s="141">
        <f t="shared" si="1"/>
        <v>6159</v>
      </c>
      <c r="F13" s="135">
        <v>33</v>
      </c>
      <c r="G13" s="136">
        <v>179</v>
      </c>
      <c r="H13" s="137">
        <v>14</v>
      </c>
      <c r="I13" s="136">
        <v>37</v>
      </c>
      <c r="J13" s="137">
        <v>0</v>
      </c>
      <c r="K13" s="136">
        <v>0</v>
      </c>
      <c r="L13" s="136">
        <v>0</v>
      </c>
      <c r="M13" s="137">
        <v>0</v>
      </c>
      <c r="N13" s="136">
        <v>0</v>
      </c>
      <c r="O13" s="137">
        <v>0</v>
      </c>
      <c r="P13" s="136">
        <v>22</v>
      </c>
      <c r="Q13" s="136">
        <v>22</v>
      </c>
      <c r="R13" s="138">
        <v>9</v>
      </c>
      <c r="S13" s="138">
        <v>10</v>
      </c>
      <c r="U13" s="119"/>
    </row>
    <row r="14" spans="1:21" s="98" customFormat="1" ht="9" customHeight="1">
      <c r="A14" s="139" t="s">
        <v>16</v>
      </c>
      <c r="B14" s="139"/>
      <c r="C14" s="139"/>
      <c r="D14" s="140">
        <f t="shared" si="1"/>
        <v>3856</v>
      </c>
      <c r="E14" s="141">
        <f t="shared" si="1"/>
        <v>3942</v>
      </c>
      <c r="F14" s="135">
        <v>24</v>
      </c>
      <c r="G14" s="136">
        <v>75</v>
      </c>
      <c r="H14" s="137">
        <v>24</v>
      </c>
      <c r="I14" s="136">
        <v>73</v>
      </c>
      <c r="J14" s="137">
        <v>0</v>
      </c>
      <c r="K14" s="136">
        <v>0</v>
      </c>
      <c r="L14" s="136">
        <v>0</v>
      </c>
      <c r="M14" s="137">
        <v>0</v>
      </c>
      <c r="N14" s="136">
        <v>29</v>
      </c>
      <c r="O14" s="137">
        <v>60</v>
      </c>
      <c r="P14" s="136">
        <v>19</v>
      </c>
      <c r="Q14" s="136">
        <v>19</v>
      </c>
      <c r="R14" s="138">
        <v>2</v>
      </c>
      <c r="S14" s="138">
        <v>2</v>
      </c>
      <c r="U14" s="119"/>
    </row>
    <row r="15" spans="1:21" s="98" customFormat="1" ht="9" customHeight="1">
      <c r="A15" s="139" t="s">
        <v>17</v>
      </c>
      <c r="B15" s="139"/>
      <c r="C15" s="139"/>
      <c r="D15" s="140">
        <f t="shared" si="1"/>
        <v>6602</v>
      </c>
      <c r="E15" s="141">
        <f t="shared" si="1"/>
        <v>6874</v>
      </c>
      <c r="F15" s="135">
        <v>71</v>
      </c>
      <c r="G15" s="136">
        <v>298</v>
      </c>
      <c r="H15" s="137">
        <v>26</v>
      </c>
      <c r="I15" s="136">
        <v>175</v>
      </c>
      <c r="J15" s="137">
        <v>0</v>
      </c>
      <c r="K15" s="136">
        <v>0</v>
      </c>
      <c r="L15" s="136">
        <v>0</v>
      </c>
      <c r="M15" s="137">
        <v>0</v>
      </c>
      <c r="N15" s="136">
        <v>73</v>
      </c>
      <c r="O15" s="137">
        <v>92</v>
      </c>
      <c r="P15" s="136">
        <v>14</v>
      </c>
      <c r="Q15" s="136">
        <v>14</v>
      </c>
      <c r="R15" s="138">
        <v>5</v>
      </c>
      <c r="S15" s="138">
        <v>5</v>
      </c>
      <c r="U15" s="119"/>
    </row>
    <row r="16" spans="1:21" s="98" customFormat="1" ht="9" customHeight="1">
      <c r="A16" s="139" t="s">
        <v>18</v>
      </c>
      <c r="B16" s="139"/>
      <c r="C16" s="139"/>
      <c r="D16" s="140">
        <f t="shared" si="1"/>
        <v>5405</v>
      </c>
      <c r="E16" s="141">
        <f t="shared" si="1"/>
        <v>5638</v>
      </c>
      <c r="F16" s="135">
        <v>26</v>
      </c>
      <c r="G16" s="136">
        <v>182</v>
      </c>
      <c r="H16" s="137">
        <v>17</v>
      </c>
      <c r="I16" s="136">
        <v>92</v>
      </c>
      <c r="J16" s="137">
        <v>0</v>
      </c>
      <c r="K16" s="136">
        <v>0</v>
      </c>
      <c r="L16" s="136">
        <v>0</v>
      </c>
      <c r="M16" s="136">
        <v>0</v>
      </c>
      <c r="N16" s="136">
        <v>14</v>
      </c>
      <c r="O16" s="137">
        <v>20</v>
      </c>
      <c r="P16" s="136">
        <v>12</v>
      </c>
      <c r="Q16" s="136">
        <v>12</v>
      </c>
      <c r="R16" s="138">
        <v>3</v>
      </c>
      <c r="S16" s="138">
        <v>4</v>
      </c>
    </row>
    <row r="17" spans="1:22" s="98" customFormat="1" ht="9" customHeight="1">
      <c r="A17" s="139" t="s">
        <v>19</v>
      </c>
      <c r="B17" s="139"/>
      <c r="C17" s="139"/>
      <c r="D17" s="140">
        <f t="shared" si="1"/>
        <v>3865</v>
      </c>
      <c r="E17" s="141">
        <f t="shared" si="1"/>
        <v>4034</v>
      </c>
      <c r="F17" s="135">
        <v>74</v>
      </c>
      <c r="G17" s="136">
        <v>229</v>
      </c>
      <c r="H17" s="137">
        <v>14</v>
      </c>
      <c r="I17" s="136">
        <v>66</v>
      </c>
      <c r="J17" s="137">
        <v>0</v>
      </c>
      <c r="K17" s="136">
        <v>0</v>
      </c>
      <c r="L17" s="136">
        <v>0</v>
      </c>
      <c r="M17" s="137">
        <v>0</v>
      </c>
      <c r="N17" s="136">
        <v>1</v>
      </c>
      <c r="O17" s="137">
        <v>1</v>
      </c>
      <c r="P17" s="136">
        <v>5</v>
      </c>
      <c r="Q17" s="136">
        <v>5</v>
      </c>
      <c r="R17" s="138">
        <v>9</v>
      </c>
      <c r="S17" s="138">
        <v>9</v>
      </c>
      <c r="U17" s="119"/>
    </row>
    <row r="18" spans="1:22" s="98" customFormat="1" ht="12" customHeight="1" thickBot="1">
      <c r="A18" s="142" t="s">
        <v>42</v>
      </c>
      <c r="B18" s="142"/>
      <c r="C18" s="142"/>
      <c r="D18" s="143">
        <f t="shared" si="1"/>
        <v>491</v>
      </c>
      <c r="E18" s="144">
        <f t="shared" si="1"/>
        <v>1376</v>
      </c>
      <c r="F18" s="145">
        <v>0</v>
      </c>
      <c r="G18" s="146">
        <v>0</v>
      </c>
      <c r="H18" s="147">
        <v>0</v>
      </c>
      <c r="I18" s="146">
        <v>0</v>
      </c>
      <c r="J18" s="147">
        <v>0</v>
      </c>
      <c r="K18" s="146">
        <v>0</v>
      </c>
      <c r="L18" s="146">
        <v>0</v>
      </c>
      <c r="M18" s="147">
        <v>0</v>
      </c>
      <c r="N18" s="146">
        <v>0</v>
      </c>
      <c r="O18" s="147">
        <v>0</v>
      </c>
      <c r="P18" s="146">
        <v>0</v>
      </c>
      <c r="Q18" s="146">
        <v>0</v>
      </c>
      <c r="R18" s="148">
        <v>0</v>
      </c>
      <c r="S18" s="148">
        <v>2</v>
      </c>
    </row>
    <row r="19" spans="1:22" s="98" customFormat="1" ht="5" customHeight="1" thickBot="1">
      <c r="A19" s="149"/>
      <c r="B19" s="149"/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</row>
    <row r="20" spans="1:22" s="98" customFormat="1" ht="12" customHeight="1">
      <c r="A20" s="89"/>
      <c r="B20" s="89"/>
      <c r="C20" s="90"/>
      <c r="D20" s="96" t="s">
        <v>43</v>
      </c>
      <c r="E20" s="92"/>
      <c r="F20" s="96" t="s">
        <v>44</v>
      </c>
      <c r="G20" s="93"/>
      <c r="H20" s="151" t="s">
        <v>45</v>
      </c>
      <c r="I20" s="152"/>
      <c r="J20" s="151" t="s">
        <v>46</v>
      </c>
      <c r="K20" s="152"/>
      <c r="L20" s="96" t="s">
        <v>47</v>
      </c>
      <c r="M20" s="97"/>
      <c r="N20" s="91" t="s">
        <v>48</v>
      </c>
      <c r="O20" s="92"/>
      <c r="P20" s="153" t="s">
        <v>49</v>
      </c>
      <c r="Q20" s="153"/>
      <c r="R20" s="153"/>
      <c r="S20" s="154"/>
    </row>
    <row r="21" spans="1:22" s="98" customFormat="1" ht="21" customHeight="1">
      <c r="A21" s="99"/>
      <c r="B21" s="99"/>
      <c r="C21" s="100"/>
      <c r="D21" s="101"/>
      <c r="E21" s="102"/>
      <c r="F21" s="101"/>
      <c r="G21" s="109"/>
      <c r="H21" s="155"/>
      <c r="I21" s="156"/>
      <c r="J21" s="155"/>
      <c r="K21" s="156"/>
      <c r="L21" s="107"/>
      <c r="M21" s="108"/>
      <c r="N21" s="101"/>
      <c r="O21" s="102"/>
      <c r="P21" s="157" t="s">
        <v>49</v>
      </c>
      <c r="Q21" s="157"/>
      <c r="R21" s="158" t="s">
        <v>50</v>
      </c>
      <c r="S21" s="159"/>
      <c r="U21" s="119"/>
    </row>
    <row r="22" spans="1:22" s="98" customFormat="1" ht="30" customHeight="1" thickBot="1">
      <c r="A22" s="110"/>
      <c r="B22" s="110"/>
      <c r="C22" s="160"/>
      <c r="D22" s="111" t="s">
        <v>35</v>
      </c>
      <c r="E22" s="112" t="s">
        <v>36</v>
      </c>
      <c r="F22" s="111" t="s">
        <v>35</v>
      </c>
      <c r="G22" s="113" t="s">
        <v>36</v>
      </c>
      <c r="H22" s="111" t="s">
        <v>35</v>
      </c>
      <c r="I22" s="112" t="s">
        <v>36</v>
      </c>
      <c r="J22" s="111" t="s">
        <v>35</v>
      </c>
      <c r="K22" s="112" t="s">
        <v>36</v>
      </c>
      <c r="L22" s="111" t="s">
        <v>35</v>
      </c>
      <c r="M22" s="112" t="s">
        <v>36</v>
      </c>
      <c r="N22" s="111" t="s">
        <v>35</v>
      </c>
      <c r="O22" s="112" t="s">
        <v>36</v>
      </c>
      <c r="P22" s="161" t="s">
        <v>35</v>
      </c>
      <c r="Q22" s="162" t="s">
        <v>36</v>
      </c>
      <c r="R22" s="111" t="s">
        <v>35</v>
      </c>
      <c r="S22" s="113" t="s">
        <v>36</v>
      </c>
    </row>
    <row r="23" spans="1:22" s="98" customFormat="1" ht="10" customHeight="1">
      <c r="A23" s="114" t="s">
        <v>37</v>
      </c>
      <c r="B23" s="114"/>
      <c r="C23" s="115"/>
      <c r="D23" s="117">
        <v>1061</v>
      </c>
      <c r="E23" s="117">
        <v>1464</v>
      </c>
      <c r="F23" s="117">
        <v>145</v>
      </c>
      <c r="G23" s="118">
        <v>147</v>
      </c>
      <c r="H23" s="117">
        <v>367</v>
      </c>
      <c r="I23" s="117">
        <v>510</v>
      </c>
      <c r="J23" s="117">
        <v>35</v>
      </c>
      <c r="K23" s="117">
        <v>35</v>
      </c>
      <c r="L23" s="117">
        <v>48</v>
      </c>
      <c r="M23" s="117">
        <v>49</v>
      </c>
      <c r="N23" s="116">
        <v>11164</v>
      </c>
      <c r="O23" s="116">
        <v>11216</v>
      </c>
      <c r="P23" s="163">
        <v>12564</v>
      </c>
      <c r="Q23" s="164">
        <v>12708</v>
      </c>
      <c r="R23" s="165">
        <v>902</v>
      </c>
      <c r="S23" s="166">
        <v>908</v>
      </c>
    </row>
    <row r="24" spans="1:22" s="98" customFormat="1" ht="10" customHeight="1">
      <c r="A24" s="120" t="s">
        <v>22</v>
      </c>
      <c r="B24" s="121" t="s">
        <v>38</v>
      </c>
      <c r="C24" s="122"/>
      <c r="D24" s="124">
        <f>SUM(D26:D34)</f>
        <v>1401</v>
      </c>
      <c r="E24" s="124">
        <f t="shared" ref="E24:S24" si="2">SUM(E26:E34)</f>
        <v>1818</v>
      </c>
      <c r="F24" s="124">
        <f t="shared" si="2"/>
        <v>182</v>
      </c>
      <c r="G24" s="124">
        <f t="shared" si="2"/>
        <v>182</v>
      </c>
      <c r="H24" s="124">
        <f t="shared" si="2"/>
        <v>535</v>
      </c>
      <c r="I24" s="124">
        <f t="shared" si="2"/>
        <v>634</v>
      </c>
      <c r="J24" s="124">
        <f t="shared" si="2"/>
        <v>25</v>
      </c>
      <c r="K24" s="124">
        <f t="shared" si="2"/>
        <v>25</v>
      </c>
      <c r="L24" s="124">
        <f t="shared" si="2"/>
        <v>69</v>
      </c>
      <c r="M24" s="124">
        <f t="shared" si="2"/>
        <v>69</v>
      </c>
      <c r="N24" s="124">
        <f t="shared" si="2"/>
        <v>7071</v>
      </c>
      <c r="O24" s="124">
        <f t="shared" si="2"/>
        <v>7139</v>
      </c>
      <c r="P24" s="124">
        <f t="shared" si="2"/>
        <v>14932</v>
      </c>
      <c r="Q24" s="124">
        <f t="shared" si="2"/>
        <v>15155</v>
      </c>
      <c r="R24" s="124">
        <f t="shared" si="2"/>
        <v>58</v>
      </c>
      <c r="S24" s="125">
        <f t="shared" si="2"/>
        <v>85</v>
      </c>
    </row>
    <row r="25" spans="1:22" s="98" customFormat="1" ht="10" customHeight="1">
      <c r="A25" s="126" t="s">
        <v>39</v>
      </c>
      <c r="B25" s="121" t="s">
        <v>40</v>
      </c>
      <c r="C25" s="122"/>
      <c r="D25" s="129">
        <f>D24/E8</f>
        <v>3.4915887850467286E-2</v>
      </c>
      <c r="E25" s="129">
        <f>E24/E8</f>
        <v>4.530841121495327E-2</v>
      </c>
      <c r="F25" s="129">
        <f>F24/E8</f>
        <v>4.5358255451713398E-3</v>
      </c>
      <c r="G25" s="129">
        <f>G24/E8</f>
        <v>4.5358255451713398E-3</v>
      </c>
      <c r="H25" s="129">
        <f>H24/E8</f>
        <v>1.3333333333333334E-2</v>
      </c>
      <c r="I25" s="129">
        <f>I24/E8</f>
        <v>1.5800623052959501E-2</v>
      </c>
      <c r="J25" s="129">
        <f>J24/E8</f>
        <v>6.2305295950155766E-4</v>
      </c>
      <c r="K25" s="129">
        <f>K24/E8</f>
        <v>6.2305295950155766E-4</v>
      </c>
      <c r="L25" s="129">
        <f>L24/E8</f>
        <v>1.719626168224299E-3</v>
      </c>
      <c r="M25" s="129">
        <f>M24/E8</f>
        <v>1.719626168224299E-3</v>
      </c>
      <c r="N25" s="129">
        <f>N24/E8</f>
        <v>0.17622429906542056</v>
      </c>
      <c r="O25" s="129">
        <f>O24/E8</f>
        <v>0.17791900311526479</v>
      </c>
      <c r="P25" s="129">
        <f>P24/E8</f>
        <v>0.37213707165109033</v>
      </c>
      <c r="Q25" s="129">
        <f>Q24/E8</f>
        <v>0.37769470404984423</v>
      </c>
      <c r="R25" s="129">
        <f>R24/E8</f>
        <v>1.4454828660436137E-3</v>
      </c>
      <c r="S25" s="130">
        <f>S24/E8</f>
        <v>2.1183800623052959E-3</v>
      </c>
    </row>
    <row r="26" spans="1:22" s="98" customFormat="1" ht="9" customHeight="1">
      <c r="A26" s="132" t="s">
        <v>13</v>
      </c>
      <c r="B26" s="132"/>
      <c r="C26" s="167"/>
      <c r="D26" s="136">
        <v>142</v>
      </c>
      <c r="E26" s="137">
        <v>294</v>
      </c>
      <c r="F26" s="136">
        <v>7</v>
      </c>
      <c r="G26" s="138">
        <v>7</v>
      </c>
      <c r="H26" s="136">
        <v>39</v>
      </c>
      <c r="I26" s="137">
        <v>39</v>
      </c>
      <c r="J26" s="136">
        <v>1</v>
      </c>
      <c r="K26" s="137">
        <v>1</v>
      </c>
      <c r="L26" s="136">
        <v>5</v>
      </c>
      <c r="M26" s="137">
        <v>5</v>
      </c>
      <c r="N26" s="168">
        <v>428</v>
      </c>
      <c r="O26" s="169">
        <v>428</v>
      </c>
      <c r="P26" s="170">
        <v>1496</v>
      </c>
      <c r="Q26" s="171">
        <v>1496</v>
      </c>
      <c r="R26" s="171">
        <v>0</v>
      </c>
      <c r="S26" s="171">
        <v>0</v>
      </c>
    </row>
    <row r="27" spans="1:22" s="98" customFormat="1" ht="9" customHeight="1">
      <c r="A27" s="139" t="s">
        <v>41</v>
      </c>
      <c r="B27" s="139"/>
      <c r="C27" s="172"/>
      <c r="D27" s="136">
        <v>85</v>
      </c>
      <c r="E27" s="136">
        <v>85</v>
      </c>
      <c r="F27" s="136">
        <v>98</v>
      </c>
      <c r="G27" s="138">
        <v>98</v>
      </c>
      <c r="H27" s="136">
        <v>36</v>
      </c>
      <c r="I27" s="136">
        <v>36</v>
      </c>
      <c r="J27" s="136">
        <v>3</v>
      </c>
      <c r="K27" s="136">
        <v>3</v>
      </c>
      <c r="L27" s="136">
        <v>2</v>
      </c>
      <c r="M27" s="136">
        <v>2</v>
      </c>
      <c r="N27" s="168">
        <v>320</v>
      </c>
      <c r="O27" s="168">
        <v>320</v>
      </c>
      <c r="P27" s="170">
        <v>625</v>
      </c>
      <c r="Q27" s="170">
        <v>625</v>
      </c>
      <c r="R27" s="170">
        <v>0</v>
      </c>
      <c r="S27" s="170">
        <v>0</v>
      </c>
    </row>
    <row r="28" spans="1:22" s="98" customFormat="1" ht="9" customHeight="1">
      <c r="A28" s="139" t="s">
        <v>14</v>
      </c>
      <c r="B28" s="139"/>
      <c r="C28" s="172"/>
      <c r="D28" s="136">
        <v>212</v>
      </c>
      <c r="E28" s="137">
        <v>239</v>
      </c>
      <c r="F28" s="136">
        <v>16</v>
      </c>
      <c r="G28" s="138">
        <v>16</v>
      </c>
      <c r="H28" s="136">
        <v>27</v>
      </c>
      <c r="I28" s="137">
        <v>27</v>
      </c>
      <c r="J28" s="136">
        <v>4</v>
      </c>
      <c r="K28" s="137">
        <v>4</v>
      </c>
      <c r="L28" s="136">
        <v>11</v>
      </c>
      <c r="M28" s="137">
        <v>11</v>
      </c>
      <c r="N28" s="168">
        <v>493</v>
      </c>
      <c r="O28" s="169">
        <v>493</v>
      </c>
      <c r="P28" s="170">
        <v>1962</v>
      </c>
      <c r="Q28" s="170">
        <v>1962</v>
      </c>
      <c r="R28" s="170">
        <v>0</v>
      </c>
      <c r="S28" s="170">
        <v>0</v>
      </c>
    </row>
    <row r="29" spans="1:22" s="98" customFormat="1" ht="9" customHeight="1">
      <c r="A29" s="173" t="s">
        <v>15</v>
      </c>
      <c r="B29" s="173"/>
      <c r="C29" s="174"/>
      <c r="D29" s="136">
        <v>304</v>
      </c>
      <c r="E29" s="137">
        <v>314</v>
      </c>
      <c r="F29" s="136">
        <v>35</v>
      </c>
      <c r="G29" s="138">
        <v>35</v>
      </c>
      <c r="H29" s="136">
        <v>106</v>
      </c>
      <c r="I29" s="137">
        <v>121</v>
      </c>
      <c r="J29" s="136">
        <v>10</v>
      </c>
      <c r="K29" s="137">
        <v>10</v>
      </c>
      <c r="L29" s="136">
        <v>15</v>
      </c>
      <c r="M29" s="137">
        <v>15</v>
      </c>
      <c r="N29" s="168">
        <v>772</v>
      </c>
      <c r="O29" s="169">
        <v>772</v>
      </c>
      <c r="P29" s="170">
        <v>2829</v>
      </c>
      <c r="Q29" s="170">
        <v>2829</v>
      </c>
      <c r="R29" s="170">
        <v>0</v>
      </c>
      <c r="S29" s="170">
        <v>0</v>
      </c>
    </row>
    <row r="30" spans="1:22" s="98" customFormat="1" ht="9" customHeight="1">
      <c r="A30" s="139" t="s">
        <v>16</v>
      </c>
      <c r="B30" s="139"/>
      <c r="C30" s="172"/>
      <c r="D30" s="136">
        <v>110</v>
      </c>
      <c r="E30" s="137">
        <v>110</v>
      </c>
      <c r="F30" s="136">
        <v>0</v>
      </c>
      <c r="G30" s="138">
        <v>0</v>
      </c>
      <c r="H30" s="136">
        <v>19</v>
      </c>
      <c r="I30" s="137">
        <v>23</v>
      </c>
      <c r="J30" s="136">
        <v>2</v>
      </c>
      <c r="K30" s="136">
        <v>2</v>
      </c>
      <c r="L30" s="136">
        <v>7</v>
      </c>
      <c r="M30" s="137">
        <v>7</v>
      </c>
      <c r="N30" s="168">
        <v>541</v>
      </c>
      <c r="O30" s="169">
        <v>541</v>
      </c>
      <c r="P30" s="170">
        <v>2294</v>
      </c>
      <c r="Q30" s="170">
        <v>2294</v>
      </c>
      <c r="R30" s="170">
        <v>0</v>
      </c>
      <c r="S30" s="170">
        <v>0</v>
      </c>
      <c r="V30" s="175"/>
    </row>
    <row r="31" spans="1:22" s="98" customFormat="1" ht="9" customHeight="1">
      <c r="A31" s="139" t="s">
        <v>17</v>
      </c>
      <c r="B31" s="139"/>
      <c r="C31" s="172"/>
      <c r="D31" s="136">
        <v>163</v>
      </c>
      <c r="E31" s="137">
        <v>165</v>
      </c>
      <c r="F31" s="136">
        <v>13</v>
      </c>
      <c r="G31" s="138">
        <v>13</v>
      </c>
      <c r="H31" s="136">
        <v>42</v>
      </c>
      <c r="I31" s="137">
        <v>64</v>
      </c>
      <c r="J31" s="136">
        <v>2</v>
      </c>
      <c r="K31" s="137">
        <v>2</v>
      </c>
      <c r="L31" s="136">
        <v>7</v>
      </c>
      <c r="M31" s="137">
        <v>7</v>
      </c>
      <c r="N31" s="168">
        <v>1982</v>
      </c>
      <c r="O31" s="169">
        <v>1982</v>
      </c>
      <c r="P31" s="170">
        <v>2105</v>
      </c>
      <c r="Q31" s="170">
        <v>2107</v>
      </c>
      <c r="R31" s="170">
        <v>45</v>
      </c>
      <c r="S31" s="170">
        <v>45</v>
      </c>
    </row>
    <row r="32" spans="1:22" s="98" customFormat="1" ht="9" customHeight="1">
      <c r="A32" s="139" t="s">
        <v>18</v>
      </c>
      <c r="B32" s="139"/>
      <c r="C32" s="172"/>
      <c r="D32" s="136">
        <v>156</v>
      </c>
      <c r="E32" s="137">
        <v>179</v>
      </c>
      <c r="F32" s="136">
        <v>3</v>
      </c>
      <c r="G32" s="138">
        <v>3</v>
      </c>
      <c r="H32" s="136">
        <v>122</v>
      </c>
      <c r="I32" s="137">
        <v>169</v>
      </c>
      <c r="J32" s="136">
        <v>1</v>
      </c>
      <c r="K32" s="137">
        <v>1</v>
      </c>
      <c r="L32" s="136">
        <v>5</v>
      </c>
      <c r="M32" s="137">
        <v>5</v>
      </c>
      <c r="N32" s="168">
        <v>1842</v>
      </c>
      <c r="O32" s="169">
        <v>1842</v>
      </c>
      <c r="P32" s="170">
        <v>2001</v>
      </c>
      <c r="Q32" s="170">
        <v>2001</v>
      </c>
      <c r="R32" s="170">
        <v>9</v>
      </c>
      <c r="S32" s="170">
        <v>9</v>
      </c>
    </row>
    <row r="33" spans="1:19" s="98" customFormat="1" ht="9" customHeight="1">
      <c r="A33" s="139" t="s">
        <v>19</v>
      </c>
      <c r="B33" s="139"/>
      <c r="C33" s="172"/>
      <c r="D33" s="136">
        <v>166</v>
      </c>
      <c r="E33" s="137">
        <v>180</v>
      </c>
      <c r="F33" s="136">
        <v>9</v>
      </c>
      <c r="G33" s="138">
        <v>9</v>
      </c>
      <c r="H33" s="136">
        <v>120</v>
      </c>
      <c r="I33" s="137">
        <v>120</v>
      </c>
      <c r="J33" s="136">
        <v>2</v>
      </c>
      <c r="K33" s="137">
        <v>2</v>
      </c>
      <c r="L33" s="136">
        <v>17</v>
      </c>
      <c r="M33" s="137">
        <v>17</v>
      </c>
      <c r="N33" s="168">
        <v>652</v>
      </c>
      <c r="O33" s="169">
        <v>652</v>
      </c>
      <c r="P33" s="170">
        <v>1539</v>
      </c>
      <c r="Q33" s="170">
        <v>1539</v>
      </c>
      <c r="R33" s="170">
        <v>0</v>
      </c>
      <c r="S33" s="170">
        <v>0</v>
      </c>
    </row>
    <row r="34" spans="1:19" s="98" customFormat="1" ht="12" customHeight="1" thickBot="1">
      <c r="A34" s="142" t="s">
        <v>42</v>
      </c>
      <c r="B34" s="142"/>
      <c r="C34" s="176"/>
      <c r="D34" s="146">
        <v>63</v>
      </c>
      <c r="E34" s="147">
        <v>252</v>
      </c>
      <c r="F34" s="146">
        <v>1</v>
      </c>
      <c r="G34" s="148">
        <v>1</v>
      </c>
      <c r="H34" s="146">
        <v>24</v>
      </c>
      <c r="I34" s="147">
        <v>35</v>
      </c>
      <c r="J34" s="146">
        <v>0</v>
      </c>
      <c r="K34" s="147">
        <v>0</v>
      </c>
      <c r="L34" s="146">
        <v>0</v>
      </c>
      <c r="M34" s="147">
        <v>0</v>
      </c>
      <c r="N34" s="177">
        <v>41</v>
      </c>
      <c r="O34" s="178">
        <v>109</v>
      </c>
      <c r="P34" s="179">
        <v>81</v>
      </c>
      <c r="Q34" s="179">
        <v>302</v>
      </c>
      <c r="R34" s="179">
        <v>4</v>
      </c>
      <c r="S34" s="179">
        <v>31</v>
      </c>
    </row>
    <row r="35" spans="1:19" s="98" customFormat="1" ht="5" customHeight="1" thickBot="1">
      <c r="A35" s="149"/>
      <c r="B35" s="149"/>
      <c r="C35" s="149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</row>
    <row r="36" spans="1:19" s="98" customFormat="1" ht="5" customHeight="1">
      <c r="A36" s="89"/>
      <c r="B36" s="89"/>
      <c r="C36" s="90"/>
      <c r="D36" s="151" t="s">
        <v>51</v>
      </c>
      <c r="E36" s="152"/>
      <c r="F36" s="94" t="s">
        <v>52</v>
      </c>
      <c r="G36" s="180"/>
      <c r="H36" s="151" t="s">
        <v>53</v>
      </c>
      <c r="I36" s="152"/>
      <c r="J36" s="94" t="s">
        <v>54</v>
      </c>
      <c r="K36" s="152"/>
      <c r="L36" s="151" t="s">
        <v>55</v>
      </c>
      <c r="M36" s="152"/>
      <c r="N36" s="151" t="s">
        <v>56</v>
      </c>
      <c r="O36" s="152"/>
      <c r="P36" s="94" t="s">
        <v>57</v>
      </c>
      <c r="Q36" s="152"/>
      <c r="R36" s="94" t="s">
        <v>42</v>
      </c>
      <c r="S36" s="180"/>
    </row>
    <row r="37" spans="1:19" s="98" customFormat="1" ht="5" customHeight="1">
      <c r="A37" s="99"/>
      <c r="B37" s="99"/>
      <c r="C37" s="100"/>
      <c r="D37" s="155"/>
      <c r="E37" s="156"/>
      <c r="F37" s="155"/>
      <c r="G37" s="181"/>
      <c r="H37" s="155"/>
      <c r="I37" s="156"/>
      <c r="J37" s="155"/>
      <c r="K37" s="156"/>
      <c r="L37" s="155"/>
      <c r="M37" s="156"/>
      <c r="N37" s="155"/>
      <c r="O37" s="156"/>
      <c r="P37" s="155"/>
      <c r="Q37" s="156"/>
      <c r="R37" s="155"/>
      <c r="S37" s="181"/>
    </row>
    <row r="38" spans="1:19" s="98" customFormat="1" ht="28.5" customHeight="1" thickBot="1">
      <c r="A38" s="110"/>
      <c r="B38" s="110"/>
      <c r="C38" s="160"/>
      <c r="D38" s="111" t="s">
        <v>35</v>
      </c>
      <c r="E38" s="112" t="s">
        <v>36</v>
      </c>
      <c r="F38" s="111" t="s">
        <v>35</v>
      </c>
      <c r="G38" s="113" t="s">
        <v>36</v>
      </c>
      <c r="H38" s="111" t="s">
        <v>35</v>
      </c>
      <c r="I38" s="112" t="s">
        <v>36</v>
      </c>
      <c r="J38" s="111" t="s">
        <v>35</v>
      </c>
      <c r="K38" s="112" t="s">
        <v>36</v>
      </c>
      <c r="L38" s="111" t="s">
        <v>35</v>
      </c>
      <c r="M38" s="112" t="s">
        <v>36</v>
      </c>
      <c r="N38" s="111" t="s">
        <v>35</v>
      </c>
      <c r="O38" s="112" t="s">
        <v>36</v>
      </c>
      <c r="P38" s="111" t="s">
        <v>35</v>
      </c>
      <c r="Q38" s="112" t="s">
        <v>36</v>
      </c>
      <c r="R38" s="111" t="s">
        <v>35</v>
      </c>
      <c r="S38" s="113" t="s">
        <v>36</v>
      </c>
    </row>
    <row r="39" spans="1:19" s="98" customFormat="1" ht="10" customHeight="1">
      <c r="A39" s="114" t="s">
        <v>37</v>
      </c>
      <c r="B39" s="114"/>
      <c r="C39" s="115"/>
      <c r="D39" s="117">
        <v>3737</v>
      </c>
      <c r="E39" s="117">
        <v>3830</v>
      </c>
      <c r="F39" s="117">
        <v>661</v>
      </c>
      <c r="G39" s="118">
        <v>682</v>
      </c>
      <c r="H39" s="117">
        <v>308</v>
      </c>
      <c r="I39" s="117">
        <v>326</v>
      </c>
      <c r="J39" s="117">
        <v>13</v>
      </c>
      <c r="K39" s="117">
        <v>41</v>
      </c>
      <c r="L39" s="117">
        <v>48</v>
      </c>
      <c r="M39" s="117">
        <v>48</v>
      </c>
      <c r="N39" s="117">
        <v>580</v>
      </c>
      <c r="O39" s="117">
        <v>581</v>
      </c>
      <c r="P39" s="117">
        <v>185</v>
      </c>
      <c r="Q39" s="117">
        <v>186</v>
      </c>
      <c r="R39" s="117">
        <v>75</v>
      </c>
      <c r="S39" s="118">
        <v>166</v>
      </c>
    </row>
    <row r="40" spans="1:19" s="98" customFormat="1" ht="10" customHeight="1">
      <c r="A40" s="120" t="s">
        <v>22</v>
      </c>
      <c r="B40" s="121" t="s">
        <v>38</v>
      </c>
      <c r="C40" s="122"/>
      <c r="D40" s="124">
        <f>SUM(D42:D50)</f>
        <v>6555</v>
      </c>
      <c r="E40" s="124">
        <f t="shared" ref="E40:S40" si="3">SUM(E42:E50)</f>
        <v>6681</v>
      </c>
      <c r="F40" s="124">
        <f t="shared" si="3"/>
        <v>1788</v>
      </c>
      <c r="G40" s="124">
        <f t="shared" si="3"/>
        <v>1830</v>
      </c>
      <c r="H40" s="124">
        <f t="shared" si="3"/>
        <v>846</v>
      </c>
      <c r="I40" s="124">
        <f t="shared" si="3"/>
        <v>916</v>
      </c>
      <c r="J40" s="124">
        <f t="shared" si="3"/>
        <v>12</v>
      </c>
      <c r="K40" s="124">
        <f t="shared" si="3"/>
        <v>51</v>
      </c>
      <c r="L40" s="124">
        <f t="shared" si="3"/>
        <v>75</v>
      </c>
      <c r="M40" s="124">
        <f t="shared" si="3"/>
        <v>75</v>
      </c>
      <c r="N40" s="124">
        <f t="shared" si="3"/>
        <v>970</v>
      </c>
      <c r="O40" s="124">
        <f t="shared" si="3"/>
        <v>1040</v>
      </c>
      <c r="P40" s="124">
        <f t="shared" si="3"/>
        <v>959</v>
      </c>
      <c r="Q40" s="124">
        <f t="shared" si="3"/>
        <v>959</v>
      </c>
      <c r="R40" s="124">
        <f t="shared" si="3"/>
        <v>688</v>
      </c>
      <c r="S40" s="125">
        <f t="shared" si="3"/>
        <v>805</v>
      </c>
    </row>
    <row r="41" spans="1:19" s="98" customFormat="1" ht="10" customHeight="1">
      <c r="A41" s="126" t="s">
        <v>39</v>
      </c>
      <c r="B41" s="121" t="s">
        <v>40</v>
      </c>
      <c r="C41" s="122"/>
      <c r="D41" s="129">
        <f>D40/E8</f>
        <v>0.1633644859813084</v>
      </c>
      <c r="E41" s="129">
        <f>E40/E8</f>
        <v>0.16650467289719625</v>
      </c>
      <c r="F41" s="129">
        <f>F40/E8</f>
        <v>4.4560747663551399E-2</v>
      </c>
      <c r="G41" s="129">
        <f>G40/E8</f>
        <v>4.5607476635514017E-2</v>
      </c>
      <c r="H41" s="129">
        <f>H40/E8</f>
        <v>2.1084112149532711E-2</v>
      </c>
      <c r="I41" s="129">
        <f>I40/E8</f>
        <v>2.2828660436137072E-2</v>
      </c>
      <c r="J41" s="129">
        <f>J40/E8</f>
        <v>2.9906542056074768E-4</v>
      </c>
      <c r="K41" s="129">
        <f>K40/E8</f>
        <v>1.2710280373831775E-3</v>
      </c>
      <c r="L41" s="129">
        <f>L40/E8</f>
        <v>1.869158878504673E-3</v>
      </c>
      <c r="M41" s="129">
        <f>M40/E8</f>
        <v>1.869158878504673E-3</v>
      </c>
      <c r="N41" s="129">
        <f>N40/E8</f>
        <v>2.4174454828660437E-2</v>
      </c>
      <c r="O41" s="129">
        <f>O40/E8</f>
        <v>2.5919003115264797E-2</v>
      </c>
      <c r="P41" s="129">
        <f>P40/E8</f>
        <v>2.3900311526479749E-2</v>
      </c>
      <c r="Q41" s="129">
        <f>Q40/E8</f>
        <v>2.3900311526479749E-2</v>
      </c>
      <c r="R41" s="129">
        <f>R40/E8</f>
        <v>1.7146417445482866E-2</v>
      </c>
      <c r="S41" s="130">
        <f>S40/E8</f>
        <v>2.0062305295950156E-2</v>
      </c>
    </row>
    <row r="42" spans="1:19" s="98" customFormat="1" ht="9" customHeight="1">
      <c r="A42" s="132" t="s">
        <v>13</v>
      </c>
      <c r="B42" s="132"/>
      <c r="C42" s="167"/>
      <c r="D42" s="136">
        <v>405</v>
      </c>
      <c r="E42" s="137">
        <v>405</v>
      </c>
      <c r="F42" s="136">
        <v>64</v>
      </c>
      <c r="G42" s="138">
        <v>64</v>
      </c>
      <c r="H42" s="136">
        <v>7</v>
      </c>
      <c r="I42" s="137">
        <v>7</v>
      </c>
      <c r="J42" s="136">
        <v>0</v>
      </c>
      <c r="K42" s="136">
        <v>0</v>
      </c>
      <c r="L42" s="136">
        <v>6</v>
      </c>
      <c r="M42" s="137">
        <v>6</v>
      </c>
      <c r="N42" s="136">
        <v>95</v>
      </c>
      <c r="O42" s="137">
        <v>165</v>
      </c>
      <c r="P42" s="136">
        <v>104</v>
      </c>
      <c r="Q42" s="136">
        <v>104</v>
      </c>
      <c r="R42" s="136">
        <v>0</v>
      </c>
      <c r="S42" s="138">
        <v>0</v>
      </c>
    </row>
    <row r="43" spans="1:19" s="98" customFormat="1" ht="9" customHeight="1">
      <c r="A43" s="139" t="s">
        <v>41</v>
      </c>
      <c r="B43" s="139"/>
      <c r="C43" s="172"/>
      <c r="D43" s="136">
        <v>821</v>
      </c>
      <c r="E43" s="136">
        <v>821</v>
      </c>
      <c r="F43" s="136">
        <v>725</v>
      </c>
      <c r="G43" s="138">
        <v>725</v>
      </c>
      <c r="H43" s="136">
        <v>608</v>
      </c>
      <c r="I43" s="136">
        <v>608</v>
      </c>
      <c r="J43" s="136">
        <v>0</v>
      </c>
      <c r="K43" s="136">
        <v>0</v>
      </c>
      <c r="L43" s="136">
        <v>28</v>
      </c>
      <c r="M43" s="136">
        <v>28</v>
      </c>
      <c r="N43" s="136">
        <v>115</v>
      </c>
      <c r="O43" s="136">
        <v>115</v>
      </c>
      <c r="P43" s="136">
        <v>31</v>
      </c>
      <c r="Q43" s="136">
        <v>31</v>
      </c>
      <c r="R43" s="136">
        <v>0</v>
      </c>
      <c r="S43" s="138">
        <v>0</v>
      </c>
    </row>
    <row r="44" spans="1:19" s="98" customFormat="1" ht="9" customHeight="1">
      <c r="A44" s="139" t="s">
        <v>14</v>
      </c>
      <c r="B44" s="139"/>
      <c r="C44" s="172"/>
      <c r="D44" s="136">
        <v>826</v>
      </c>
      <c r="E44" s="137">
        <v>826</v>
      </c>
      <c r="F44" s="136">
        <v>121</v>
      </c>
      <c r="G44" s="138">
        <v>121</v>
      </c>
      <c r="H44" s="136">
        <v>30</v>
      </c>
      <c r="I44" s="137">
        <v>30</v>
      </c>
      <c r="J44" s="136">
        <v>0</v>
      </c>
      <c r="K44" s="137">
        <v>0</v>
      </c>
      <c r="L44" s="136">
        <v>9</v>
      </c>
      <c r="M44" s="137">
        <v>9</v>
      </c>
      <c r="N44" s="136">
        <v>190</v>
      </c>
      <c r="O44" s="137">
        <v>190</v>
      </c>
      <c r="P44" s="136">
        <v>79</v>
      </c>
      <c r="Q44" s="136">
        <v>79</v>
      </c>
      <c r="R44" s="136">
        <v>71</v>
      </c>
      <c r="S44" s="138">
        <v>71</v>
      </c>
    </row>
    <row r="45" spans="1:19" s="98" customFormat="1" ht="9" customHeight="1">
      <c r="A45" s="139" t="s">
        <v>15</v>
      </c>
      <c r="B45" s="139"/>
      <c r="C45" s="172"/>
      <c r="D45" s="136">
        <v>857</v>
      </c>
      <c r="E45" s="137">
        <v>857</v>
      </c>
      <c r="F45" s="136">
        <v>224</v>
      </c>
      <c r="G45" s="138">
        <v>224</v>
      </c>
      <c r="H45" s="136">
        <v>69</v>
      </c>
      <c r="I45" s="136">
        <v>69</v>
      </c>
      <c r="J45" s="136">
        <v>1</v>
      </c>
      <c r="K45" s="137">
        <v>1</v>
      </c>
      <c r="L45" s="136">
        <v>3</v>
      </c>
      <c r="M45" s="137">
        <v>3</v>
      </c>
      <c r="N45" s="136">
        <v>129</v>
      </c>
      <c r="O45" s="137">
        <v>129</v>
      </c>
      <c r="P45" s="136">
        <v>225</v>
      </c>
      <c r="Q45" s="136">
        <v>225</v>
      </c>
      <c r="R45" s="136">
        <v>344</v>
      </c>
      <c r="S45" s="138">
        <v>344</v>
      </c>
    </row>
    <row r="46" spans="1:19" s="98" customFormat="1" ht="9" customHeight="1">
      <c r="A46" s="139" t="s">
        <v>16</v>
      </c>
      <c r="B46" s="139"/>
      <c r="C46" s="172"/>
      <c r="D46" s="136">
        <v>360</v>
      </c>
      <c r="E46" s="137">
        <v>360</v>
      </c>
      <c r="F46" s="136">
        <v>37</v>
      </c>
      <c r="G46" s="138">
        <v>37</v>
      </c>
      <c r="H46" s="136">
        <v>13</v>
      </c>
      <c r="I46" s="137">
        <v>13</v>
      </c>
      <c r="J46" s="136">
        <v>0</v>
      </c>
      <c r="K46" s="137">
        <v>0</v>
      </c>
      <c r="L46" s="136">
        <v>8</v>
      </c>
      <c r="M46" s="137">
        <v>8</v>
      </c>
      <c r="N46" s="136">
        <v>14</v>
      </c>
      <c r="O46" s="137">
        <v>14</v>
      </c>
      <c r="P46" s="136">
        <v>375</v>
      </c>
      <c r="Q46" s="136">
        <v>375</v>
      </c>
      <c r="R46" s="136">
        <v>2</v>
      </c>
      <c r="S46" s="138">
        <v>2</v>
      </c>
    </row>
    <row r="47" spans="1:19" s="98" customFormat="1" ht="9" customHeight="1">
      <c r="A47" s="139" t="s">
        <v>17</v>
      </c>
      <c r="B47" s="139"/>
      <c r="C47" s="172"/>
      <c r="D47" s="136">
        <v>1470</v>
      </c>
      <c r="E47" s="137">
        <v>1470</v>
      </c>
      <c r="F47" s="136">
        <v>222</v>
      </c>
      <c r="G47" s="138">
        <v>222</v>
      </c>
      <c r="H47" s="136">
        <v>56</v>
      </c>
      <c r="I47" s="137">
        <v>56</v>
      </c>
      <c r="J47" s="136">
        <v>1</v>
      </c>
      <c r="K47" s="137">
        <v>1</v>
      </c>
      <c r="L47" s="136">
        <v>2</v>
      </c>
      <c r="M47" s="137">
        <v>2</v>
      </c>
      <c r="N47" s="136">
        <v>252</v>
      </c>
      <c r="O47" s="137">
        <v>252</v>
      </c>
      <c r="P47" s="136">
        <v>63</v>
      </c>
      <c r="Q47" s="136">
        <v>63</v>
      </c>
      <c r="R47" s="136">
        <v>59</v>
      </c>
      <c r="S47" s="138">
        <v>59</v>
      </c>
    </row>
    <row r="48" spans="1:19" s="98" customFormat="1" ht="9" customHeight="1">
      <c r="A48" s="139" t="s">
        <v>18</v>
      </c>
      <c r="B48" s="139"/>
      <c r="C48" s="172"/>
      <c r="D48" s="136">
        <v>870</v>
      </c>
      <c r="E48" s="137">
        <v>870</v>
      </c>
      <c r="F48" s="136">
        <v>168</v>
      </c>
      <c r="G48" s="138">
        <v>168</v>
      </c>
      <c r="H48" s="136">
        <v>12</v>
      </c>
      <c r="I48" s="137">
        <v>12</v>
      </c>
      <c r="J48" s="136">
        <v>0</v>
      </c>
      <c r="K48" s="137">
        <v>0</v>
      </c>
      <c r="L48" s="136">
        <v>9</v>
      </c>
      <c r="M48" s="137">
        <v>9</v>
      </c>
      <c r="N48" s="136">
        <v>51</v>
      </c>
      <c r="O48" s="137">
        <v>51</v>
      </c>
      <c r="P48" s="136">
        <v>53</v>
      </c>
      <c r="Q48" s="136">
        <v>53</v>
      </c>
      <c r="R48" s="136">
        <v>57</v>
      </c>
      <c r="S48" s="138">
        <v>57</v>
      </c>
    </row>
    <row r="49" spans="1:21" s="98" customFormat="1" ht="9" customHeight="1">
      <c r="A49" s="139" t="s">
        <v>19</v>
      </c>
      <c r="B49" s="139"/>
      <c r="C49" s="172"/>
      <c r="D49" s="136">
        <v>879</v>
      </c>
      <c r="E49" s="137">
        <v>879</v>
      </c>
      <c r="F49" s="136">
        <v>198</v>
      </c>
      <c r="G49" s="138">
        <v>198</v>
      </c>
      <c r="H49" s="136">
        <v>31</v>
      </c>
      <c r="I49" s="137">
        <v>31</v>
      </c>
      <c r="J49" s="136">
        <v>0</v>
      </c>
      <c r="K49" s="137">
        <v>0</v>
      </c>
      <c r="L49" s="136">
        <v>10</v>
      </c>
      <c r="M49" s="137">
        <v>10</v>
      </c>
      <c r="N49" s="136">
        <v>124</v>
      </c>
      <c r="O49" s="137">
        <v>124</v>
      </c>
      <c r="P49" s="136">
        <v>29</v>
      </c>
      <c r="Q49" s="136">
        <v>29</v>
      </c>
      <c r="R49" s="136">
        <v>0</v>
      </c>
      <c r="S49" s="138">
        <v>0</v>
      </c>
    </row>
    <row r="50" spans="1:21" s="98" customFormat="1" ht="12" customHeight="1" thickBot="1">
      <c r="A50" s="142" t="s">
        <v>42</v>
      </c>
      <c r="B50" s="142"/>
      <c r="C50" s="176"/>
      <c r="D50" s="146">
        <v>67</v>
      </c>
      <c r="E50" s="147">
        <v>193</v>
      </c>
      <c r="F50" s="146">
        <v>29</v>
      </c>
      <c r="G50" s="148">
        <v>71</v>
      </c>
      <c r="H50" s="146">
        <v>20</v>
      </c>
      <c r="I50" s="147">
        <v>90</v>
      </c>
      <c r="J50" s="146">
        <v>10</v>
      </c>
      <c r="K50" s="147">
        <v>49</v>
      </c>
      <c r="L50" s="146">
        <v>0</v>
      </c>
      <c r="M50" s="147">
        <v>0</v>
      </c>
      <c r="N50" s="146">
        <v>0</v>
      </c>
      <c r="O50" s="147">
        <v>0</v>
      </c>
      <c r="P50" s="146">
        <v>0</v>
      </c>
      <c r="Q50" s="146">
        <v>0</v>
      </c>
      <c r="R50" s="146">
        <v>155</v>
      </c>
      <c r="S50" s="148">
        <v>272</v>
      </c>
    </row>
    <row r="51" spans="1:21" s="98" customFormat="1" ht="5" customHeight="1" thickBot="1">
      <c r="A51" s="149"/>
      <c r="B51" s="149"/>
      <c r="C51" s="149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</row>
    <row r="52" spans="1:21" s="98" customFormat="1" ht="11" customHeight="1">
      <c r="A52" s="89"/>
      <c r="B52" s="89"/>
      <c r="C52" s="90"/>
      <c r="D52" s="94" t="s">
        <v>58</v>
      </c>
      <c r="E52" s="152"/>
      <c r="F52" s="94" t="s">
        <v>59</v>
      </c>
      <c r="G52" s="152"/>
      <c r="H52" s="94" t="s">
        <v>60</v>
      </c>
      <c r="I52" s="152"/>
      <c r="J52" s="94" t="s">
        <v>61</v>
      </c>
      <c r="K52" s="180"/>
      <c r="L52" s="150"/>
      <c r="M52" s="150"/>
      <c r="N52" s="150"/>
      <c r="O52" s="150"/>
      <c r="P52" s="150"/>
      <c r="Q52" s="150"/>
      <c r="R52" s="150"/>
      <c r="S52" s="150"/>
      <c r="T52" s="150"/>
      <c r="U52" s="150"/>
    </row>
    <row r="53" spans="1:21" s="182" customFormat="1" ht="11" customHeight="1">
      <c r="A53" s="99"/>
      <c r="B53" s="99"/>
      <c r="C53" s="100"/>
      <c r="D53" s="155"/>
      <c r="E53" s="156"/>
      <c r="F53" s="155"/>
      <c r="G53" s="156"/>
      <c r="H53" s="155"/>
      <c r="I53" s="156"/>
      <c r="J53" s="155"/>
      <c r="K53" s="181"/>
      <c r="M53" s="183"/>
      <c r="N53" s="183"/>
      <c r="O53" s="183"/>
      <c r="P53" s="183"/>
      <c r="Q53" s="184"/>
      <c r="U53" s="184"/>
    </row>
    <row r="54" spans="1:21" s="182" customFormat="1" ht="23" thickBot="1">
      <c r="A54" s="110"/>
      <c r="B54" s="110"/>
      <c r="C54" s="160"/>
      <c r="D54" s="111" t="s">
        <v>35</v>
      </c>
      <c r="E54" s="113" t="s">
        <v>36</v>
      </c>
      <c r="F54" s="111" t="s">
        <v>35</v>
      </c>
      <c r="G54" s="113" t="s">
        <v>36</v>
      </c>
      <c r="H54" s="111" t="s">
        <v>35</v>
      </c>
      <c r="I54" s="113" t="s">
        <v>36</v>
      </c>
      <c r="J54" s="111" t="s">
        <v>35</v>
      </c>
      <c r="K54" s="113" t="s">
        <v>36</v>
      </c>
      <c r="U54" s="184"/>
    </row>
    <row r="55" spans="1:21" s="182" customFormat="1" ht="10" customHeight="1">
      <c r="A55" s="114" t="s">
        <v>37</v>
      </c>
      <c r="B55" s="114"/>
      <c r="C55" s="115"/>
      <c r="D55" s="185">
        <v>19</v>
      </c>
      <c r="E55" s="185">
        <v>33</v>
      </c>
      <c r="F55" s="185">
        <v>2088</v>
      </c>
      <c r="G55" s="185">
        <v>2164</v>
      </c>
      <c r="H55" s="185">
        <v>10</v>
      </c>
      <c r="I55" s="185">
        <v>4</v>
      </c>
      <c r="J55" s="186">
        <v>429</v>
      </c>
      <c r="K55" s="187">
        <v>539</v>
      </c>
      <c r="U55" s="184"/>
    </row>
    <row r="56" spans="1:21" s="182" customFormat="1" ht="10" customHeight="1">
      <c r="A56" s="120" t="s">
        <v>22</v>
      </c>
      <c r="B56" s="121" t="s">
        <v>38</v>
      </c>
      <c r="C56" s="122"/>
      <c r="D56" s="188">
        <f>SUM(D58:D66)</f>
        <v>16</v>
      </c>
      <c r="E56" s="188">
        <f t="shared" ref="E56:K56" si="4">SUM(E58:E66)</f>
        <v>34</v>
      </c>
      <c r="F56" s="188">
        <f t="shared" si="4"/>
        <v>2147</v>
      </c>
      <c r="G56" s="188">
        <f t="shared" si="4"/>
        <v>2354</v>
      </c>
      <c r="H56" s="188">
        <f t="shared" si="4"/>
        <v>1</v>
      </c>
      <c r="I56" s="188">
        <f t="shared" si="4"/>
        <v>1</v>
      </c>
      <c r="J56" s="188">
        <f t="shared" si="4"/>
        <v>293</v>
      </c>
      <c r="K56" s="189">
        <f t="shared" si="4"/>
        <v>326</v>
      </c>
      <c r="U56" s="184"/>
    </row>
    <row r="57" spans="1:21" s="182" customFormat="1" ht="10" customHeight="1">
      <c r="A57" s="126" t="s">
        <v>39</v>
      </c>
      <c r="B57" s="121" t="s">
        <v>40</v>
      </c>
      <c r="C57" s="122"/>
      <c r="D57" s="129">
        <f>D56/E8</f>
        <v>3.9875389408099691E-4</v>
      </c>
      <c r="E57" s="129">
        <f>E56/E8</f>
        <v>8.4735202492211841E-4</v>
      </c>
      <c r="F57" s="129">
        <f>F56/E8</f>
        <v>5.3507788161993766E-2</v>
      </c>
      <c r="G57" s="129">
        <f>G56/E8</f>
        <v>5.8666666666666666E-2</v>
      </c>
      <c r="H57" s="129">
        <f>H56/E8</f>
        <v>2.4922118380062307E-5</v>
      </c>
      <c r="I57" s="129">
        <f>I56/E8</f>
        <v>2.4922118380062307E-5</v>
      </c>
      <c r="J57" s="129">
        <f>J56/E8</f>
        <v>7.3021806853582555E-3</v>
      </c>
      <c r="K57" s="130">
        <f>K56/E8</f>
        <v>8.1246105919003109E-3</v>
      </c>
      <c r="U57" s="184"/>
    </row>
    <row r="58" spans="1:21" s="182" customFormat="1" ht="9" customHeight="1">
      <c r="A58" s="132" t="s">
        <v>13</v>
      </c>
      <c r="B58" s="132"/>
      <c r="C58" s="167"/>
      <c r="D58" s="190">
        <v>5</v>
      </c>
      <c r="E58" s="190">
        <v>11</v>
      </c>
      <c r="F58" s="191">
        <v>244</v>
      </c>
      <c r="G58" s="191">
        <v>244</v>
      </c>
      <c r="H58" s="190">
        <v>0</v>
      </c>
      <c r="I58" s="190">
        <v>0</v>
      </c>
      <c r="J58" s="136">
        <v>68</v>
      </c>
      <c r="K58" s="138">
        <v>71</v>
      </c>
      <c r="U58" s="184"/>
    </row>
    <row r="59" spans="1:21" s="182" customFormat="1" ht="9" customHeight="1">
      <c r="A59" s="139" t="s">
        <v>41</v>
      </c>
      <c r="B59" s="139"/>
      <c r="C59" s="172"/>
      <c r="D59" s="192">
        <v>0</v>
      </c>
      <c r="E59" s="192">
        <v>0</v>
      </c>
      <c r="F59" s="191">
        <v>444</v>
      </c>
      <c r="G59" s="191">
        <v>444</v>
      </c>
      <c r="H59" s="192">
        <v>0</v>
      </c>
      <c r="I59" s="192">
        <v>0</v>
      </c>
      <c r="J59" s="136">
        <v>133</v>
      </c>
      <c r="K59" s="138">
        <v>133</v>
      </c>
      <c r="U59" s="184"/>
    </row>
    <row r="60" spans="1:21" s="182" customFormat="1" ht="9" customHeight="1">
      <c r="A60" s="139" t="s">
        <v>14</v>
      </c>
      <c r="B60" s="139"/>
      <c r="C60" s="172"/>
      <c r="D60" s="192">
        <v>0</v>
      </c>
      <c r="E60" s="192">
        <v>0</v>
      </c>
      <c r="F60" s="191">
        <v>210</v>
      </c>
      <c r="G60" s="191">
        <v>210</v>
      </c>
      <c r="H60" s="192">
        <v>0</v>
      </c>
      <c r="I60" s="192">
        <v>0</v>
      </c>
      <c r="J60" s="136">
        <v>18</v>
      </c>
      <c r="K60" s="138">
        <v>18</v>
      </c>
      <c r="U60" s="184"/>
    </row>
    <row r="61" spans="1:21" s="182" customFormat="1" ht="9" customHeight="1">
      <c r="A61" s="139" t="s">
        <v>15</v>
      </c>
      <c r="B61" s="139"/>
      <c r="C61" s="172"/>
      <c r="D61" s="192">
        <v>0</v>
      </c>
      <c r="E61" s="192">
        <v>0</v>
      </c>
      <c r="F61" s="191">
        <v>132</v>
      </c>
      <c r="G61" s="191">
        <v>136</v>
      </c>
      <c r="H61" s="192">
        <v>1</v>
      </c>
      <c r="I61" s="192">
        <v>1</v>
      </c>
      <c r="J61" s="136">
        <v>14</v>
      </c>
      <c r="K61" s="138">
        <v>14</v>
      </c>
      <c r="U61" s="184"/>
    </row>
    <row r="62" spans="1:21" s="182" customFormat="1" ht="9" customHeight="1">
      <c r="A62" s="139" t="s">
        <v>16</v>
      </c>
      <c r="B62" s="139"/>
      <c r="C62" s="172"/>
      <c r="D62" s="192">
        <v>2</v>
      </c>
      <c r="E62" s="192">
        <v>2</v>
      </c>
      <c r="F62" s="191">
        <v>201</v>
      </c>
      <c r="G62" s="191">
        <v>201</v>
      </c>
      <c r="H62" s="192">
        <v>0</v>
      </c>
      <c r="I62" s="192">
        <v>0</v>
      </c>
      <c r="J62" s="136">
        <v>17</v>
      </c>
      <c r="K62" s="138">
        <v>17</v>
      </c>
      <c r="U62" s="184"/>
    </row>
    <row r="63" spans="1:21" s="182" customFormat="1" ht="9" customHeight="1">
      <c r="A63" s="139" t="s">
        <v>17</v>
      </c>
      <c r="B63" s="139"/>
      <c r="C63" s="172"/>
      <c r="D63" s="192">
        <v>2</v>
      </c>
      <c r="E63" s="192">
        <v>6</v>
      </c>
      <c r="F63" s="191">
        <v>383</v>
      </c>
      <c r="G63" s="191">
        <v>383</v>
      </c>
      <c r="H63" s="192">
        <v>0</v>
      </c>
      <c r="I63" s="192">
        <v>0</v>
      </c>
      <c r="J63" s="136">
        <v>14</v>
      </c>
      <c r="K63" s="138">
        <v>39</v>
      </c>
      <c r="U63" s="184"/>
    </row>
    <row r="64" spans="1:21" s="182" customFormat="1" ht="9" customHeight="1">
      <c r="A64" s="139" t="s">
        <v>18</v>
      </c>
      <c r="B64" s="139"/>
      <c r="C64" s="172"/>
      <c r="D64" s="192">
        <v>4</v>
      </c>
      <c r="E64" s="192">
        <v>12</v>
      </c>
      <c r="F64" s="191">
        <v>318</v>
      </c>
      <c r="G64" s="191">
        <v>318</v>
      </c>
      <c r="H64" s="192">
        <v>0</v>
      </c>
      <c r="I64" s="192">
        <v>0</v>
      </c>
      <c r="J64" s="136">
        <v>25</v>
      </c>
      <c r="K64" s="138">
        <v>30</v>
      </c>
      <c r="U64" s="184"/>
    </row>
    <row r="65" spans="1:21" s="182" customFormat="1" ht="9" customHeight="1">
      <c r="A65" s="139" t="s">
        <v>19</v>
      </c>
      <c r="B65" s="139"/>
      <c r="C65" s="172"/>
      <c r="D65" s="192">
        <v>2</v>
      </c>
      <c r="E65" s="192">
        <v>2</v>
      </c>
      <c r="F65" s="191">
        <v>85</v>
      </c>
      <c r="G65" s="191">
        <v>85</v>
      </c>
      <c r="H65" s="192">
        <v>0</v>
      </c>
      <c r="I65" s="192">
        <v>0</v>
      </c>
      <c r="J65" s="136">
        <v>4</v>
      </c>
      <c r="K65" s="138">
        <v>4</v>
      </c>
      <c r="U65" s="184"/>
    </row>
    <row r="66" spans="1:21" s="182" customFormat="1" ht="12" customHeight="1" thickBot="1">
      <c r="A66" s="142" t="s">
        <v>42</v>
      </c>
      <c r="B66" s="142"/>
      <c r="C66" s="176"/>
      <c r="D66" s="193">
        <v>1</v>
      </c>
      <c r="E66" s="193">
        <v>1</v>
      </c>
      <c r="F66" s="194">
        <v>130</v>
      </c>
      <c r="G66" s="194">
        <v>333</v>
      </c>
      <c r="H66" s="193">
        <v>0</v>
      </c>
      <c r="I66" s="193">
        <v>0</v>
      </c>
      <c r="J66" s="146">
        <v>0</v>
      </c>
      <c r="K66" s="148">
        <v>0</v>
      </c>
      <c r="U66" s="184"/>
    </row>
    <row r="67" spans="1:21" s="182" customFormat="1" ht="12">
      <c r="A67" s="195" t="s">
        <v>20</v>
      </c>
      <c r="B67" s="195"/>
      <c r="C67" s="196"/>
      <c r="S67" s="184"/>
    </row>
  </sheetData>
  <mergeCells count="85"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  <mergeCell ref="H52:I53"/>
    <mergeCell ref="J52:K53"/>
    <mergeCell ref="M53:P53"/>
    <mergeCell ref="A55:C55"/>
    <mergeCell ref="B56:C56"/>
    <mergeCell ref="B57:C57"/>
    <mergeCell ref="A48:C48"/>
    <mergeCell ref="A49:C49"/>
    <mergeCell ref="A50:C50"/>
    <mergeCell ref="A52:C54"/>
    <mergeCell ref="D52:E53"/>
    <mergeCell ref="F52:G53"/>
    <mergeCell ref="A42:C42"/>
    <mergeCell ref="A43:C43"/>
    <mergeCell ref="A44:C44"/>
    <mergeCell ref="A45:C45"/>
    <mergeCell ref="A46:C46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29:C29"/>
    <mergeCell ref="A30:C30"/>
    <mergeCell ref="A31:C31"/>
    <mergeCell ref="A32:C32"/>
    <mergeCell ref="A33:C33"/>
    <mergeCell ref="A34:C34"/>
    <mergeCell ref="A23:C23"/>
    <mergeCell ref="B24:C24"/>
    <mergeCell ref="B25:C25"/>
    <mergeCell ref="A26:C26"/>
    <mergeCell ref="A27:C27"/>
    <mergeCell ref="A28:C28"/>
    <mergeCell ref="J20:K21"/>
    <mergeCell ref="L20:M21"/>
    <mergeCell ref="N20:O21"/>
    <mergeCell ref="P20:S20"/>
    <mergeCell ref="P21:Q21"/>
    <mergeCell ref="R21:S21"/>
    <mergeCell ref="A17:C17"/>
    <mergeCell ref="A18:C18"/>
    <mergeCell ref="A20:C22"/>
    <mergeCell ref="D20:E21"/>
    <mergeCell ref="F20:G21"/>
    <mergeCell ref="H20:I21"/>
    <mergeCell ref="A11:C11"/>
    <mergeCell ref="A12:C12"/>
    <mergeCell ref="A13:C13"/>
    <mergeCell ref="A14:C14"/>
    <mergeCell ref="A15:C15"/>
    <mergeCell ref="A16:C16"/>
    <mergeCell ref="F5:G5"/>
    <mergeCell ref="H5:I5"/>
    <mergeCell ref="A7:C7"/>
    <mergeCell ref="B8:C8"/>
    <mergeCell ref="B9:C9"/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78E6-0940-9E48-85A8-FACF46CC6D26}">
  <dimension ref="A1:V215"/>
  <sheetViews>
    <sheetView showGridLines="0" workbookViewId="0">
      <selection sqref="A1:I1"/>
    </sheetView>
  </sheetViews>
  <sheetFormatPr baseColWidth="10" defaultColWidth="8.83203125" defaultRowHeight="14"/>
  <cols>
    <col min="1" max="1" width="4" style="199" customWidth="1"/>
    <col min="2" max="2" width="3" style="199" customWidth="1"/>
    <col min="3" max="3" width="3.5" style="199" customWidth="1"/>
    <col min="4" max="5" width="4.83203125" style="199" customWidth="1"/>
    <col min="6" max="11" width="4.6640625" style="199" customWidth="1"/>
    <col min="12" max="12" width="4.83203125" style="199" customWidth="1"/>
    <col min="13" max="16" width="4.6640625" style="199" customWidth="1"/>
    <col min="17" max="18" width="4.83203125" style="199" customWidth="1"/>
    <col min="19" max="19" width="4.6640625" style="199" customWidth="1"/>
    <col min="20" max="20" width="8.6640625" style="269" customWidth="1"/>
    <col min="21" max="256" width="8.83203125" style="199"/>
    <col min="257" max="258" width="4.6640625" style="199" customWidth="1"/>
    <col min="259" max="259" width="5.83203125" style="199" customWidth="1"/>
    <col min="260" max="262" width="8.6640625" style="199" customWidth="1"/>
    <col min="263" max="263" width="8.1640625" style="199" bestFit="1" customWidth="1"/>
    <col min="264" max="264" width="7.6640625" style="199" bestFit="1" customWidth="1"/>
    <col min="265" max="265" width="8.1640625" style="199" bestFit="1" customWidth="1"/>
    <col min="266" max="276" width="8.6640625" style="199" customWidth="1"/>
    <col min="277" max="512" width="8.83203125" style="199"/>
    <col min="513" max="514" width="4.6640625" style="199" customWidth="1"/>
    <col min="515" max="515" width="5.83203125" style="199" customWidth="1"/>
    <col min="516" max="518" width="8.6640625" style="199" customWidth="1"/>
    <col min="519" max="519" width="8.1640625" style="199" bestFit="1" customWidth="1"/>
    <col min="520" max="520" width="7.6640625" style="199" bestFit="1" customWidth="1"/>
    <col min="521" max="521" width="8.1640625" style="199" bestFit="1" customWidth="1"/>
    <col min="522" max="532" width="8.6640625" style="199" customWidth="1"/>
    <col min="533" max="768" width="8.83203125" style="199"/>
    <col min="769" max="770" width="4.6640625" style="199" customWidth="1"/>
    <col min="771" max="771" width="5.83203125" style="199" customWidth="1"/>
    <col min="772" max="774" width="8.6640625" style="199" customWidth="1"/>
    <col min="775" max="775" width="8.1640625" style="199" bestFit="1" customWidth="1"/>
    <col min="776" max="776" width="7.6640625" style="199" bestFit="1" customWidth="1"/>
    <col min="777" max="777" width="8.1640625" style="199" bestFit="1" customWidth="1"/>
    <col min="778" max="788" width="8.6640625" style="199" customWidth="1"/>
    <col min="789" max="1024" width="8.83203125" style="199"/>
    <col min="1025" max="1026" width="4.6640625" style="199" customWidth="1"/>
    <col min="1027" max="1027" width="5.83203125" style="199" customWidth="1"/>
    <col min="1028" max="1030" width="8.6640625" style="199" customWidth="1"/>
    <col min="1031" max="1031" width="8.1640625" style="199" bestFit="1" customWidth="1"/>
    <col min="1032" max="1032" width="7.6640625" style="199" bestFit="1" customWidth="1"/>
    <col min="1033" max="1033" width="8.1640625" style="199" bestFit="1" customWidth="1"/>
    <col min="1034" max="1044" width="8.6640625" style="199" customWidth="1"/>
    <col min="1045" max="1280" width="8.83203125" style="199"/>
    <col min="1281" max="1282" width="4.6640625" style="199" customWidth="1"/>
    <col min="1283" max="1283" width="5.83203125" style="199" customWidth="1"/>
    <col min="1284" max="1286" width="8.6640625" style="199" customWidth="1"/>
    <col min="1287" max="1287" width="8.1640625" style="199" bestFit="1" customWidth="1"/>
    <col min="1288" max="1288" width="7.6640625" style="199" bestFit="1" customWidth="1"/>
    <col min="1289" max="1289" width="8.1640625" style="199" bestFit="1" customWidth="1"/>
    <col min="1290" max="1300" width="8.6640625" style="199" customWidth="1"/>
    <col min="1301" max="1536" width="8.83203125" style="199"/>
    <col min="1537" max="1538" width="4.6640625" style="199" customWidth="1"/>
    <col min="1539" max="1539" width="5.83203125" style="199" customWidth="1"/>
    <col min="1540" max="1542" width="8.6640625" style="199" customWidth="1"/>
    <col min="1543" max="1543" width="8.1640625" style="199" bestFit="1" customWidth="1"/>
    <col min="1544" max="1544" width="7.6640625" style="199" bestFit="1" customWidth="1"/>
    <col min="1545" max="1545" width="8.1640625" style="199" bestFit="1" customWidth="1"/>
    <col min="1546" max="1556" width="8.6640625" style="199" customWidth="1"/>
    <col min="1557" max="1792" width="8.83203125" style="199"/>
    <col min="1793" max="1794" width="4.6640625" style="199" customWidth="1"/>
    <col min="1795" max="1795" width="5.83203125" style="199" customWidth="1"/>
    <col min="1796" max="1798" width="8.6640625" style="199" customWidth="1"/>
    <col min="1799" max="1799" width="8.1640625" style="199" bestFit="1" customWidth="1"/>
    <col min="1800" max="1800" width="7.6640625" style="199" bestFit="1" customWidth="1"/>
    <col min="1801" max="1801" width="8.1640625" style="199" bestFit="1" customWidth="1"/>
    <col min="1802" max="1812" width="8.6640625" style="199" customWidth="1"/>
    <col min="1813" max="2048" width="8.83203125" style="199"/>
    <col min="2049" max="2050" width="4.6640625" style="199" customWidth="1"/>
    <col min="2051" max="2051" width="5.83203125" style="199" customWidth="1"/>
    <col min="2052" max="2054" width="8.6640625" style="199" customWidth="1"/>
    <col min="2055" max="2055" width="8.1640625" style="199" bestFit="1" customWidth="1"/>
    <col min="2056" max="2056" width="7.6640625" style="199" bestFit="1" customWidth="1"/>
    <col min="2057" max="2057" width="8.1640625" style="199" bestFit="1" customWidth="1"/>
    <col min="2058" max="2068" width="8.6640625" style="199" customWidth="1"/>
    <col min="2069" max="2304" width="8.83203125" style="199"/>
    <col min="2305" max="2306" width="4.6640625" style="199" customWidth="1"/>
    <col min="2307" max="2307" width="5.83203125" style="199" customWidth="1"/>
    <col min="2308" max="2310" width="8.6640625" style="199" customWidth="1"/>
    <col min="2311" max="2311" width="8.1640625" style="199" bestFit="1" customWidth="1"/>
    <col min="2312" max="2312" width="7.6640625" style="199" bestFit="1" customWidth="1"/>
    <col min="2313" max="2313" width="8.1640625" style="199" bestFit="1" customWidth="1"/>
    <col min="2314" max="2324" width="8.6640625" style="199" customWidth="1"/>
    <col min="2325" max="2560" width="8.83203125" style="199"/>
    <col min="2561" max="2562" width="4.6640625" style="199" customWidth="1"/>
    <col min="2563" max="2563" width="5.83203125" style="199" customWidth="1"/>
    <col min="2564" max="2566" width="8.6640625" style="199" customWidth="1"/>
    <col min="2567" max="2567" width="8.1640625" style="199" bestFit="1" customWidth="1"/>
    <col min="2568" max="2568" width="7.6640625" style="199" bestFit="1" customWidth="1"/>
    <col min="2569" max="2569" width="8.1640625" style="199" bestFit="1" customWidth="1"/>
    <col min="2570" max="2580" width="8.6640625" style="199" customWidth="1"/>
    <col min="2581" max="2816" width="8.83203125" style="199"/>
    <col min="2817" max="2818" width="4.6640625" style="199" customWidth="1"/>
    <col min="2819" max="2819" width="5.83203125" style="199" customWidth="1"/>
    <col min="2820" max="2822" width="8.6640625" style="199" customWidth="1"/>
    <col min="2823" max="2823" width="8.1640625" style="199" bestFit="1" customWidth="1"/>
    <col min="2824" max="2824" width="7.6640625" style="199" bestFit="1" customWidth="1"/>
    <col min="2825" max="2825" width="8.1640625" style="199" bestFit="1" customWidth="1"/>
    <col min="2826" max="2836" width="8.6640625" style="199" customWidth="1"/>
    <col min="2837" max="3072" width="8.83203125" style="199"/>
    <col min="3073" max="3074" width="4.6640625" style="199" customWidth="1"/>
    <col min="3075" max="3075" width="5.83203125" style="199" customWidth="1"/>
    <col min="3076" max="3078" width="8.6640625" style="199" customWidth="1"/>
    <col min="3079" max="3079" width="8.1640625" style="199" bestFit="1" customWidth="1"/>
    <col min="3080" max="3080" width="7.6640625" style="199" bestFit="1" customWidth="1"/>
    <col min="3081" max="3081" width="8.1640625" style="199" bestFit="1" customWidth="1"/>
    <col min="3082" max="3092" width="8.6640625" style="199" customWidth="1"/>
    <col min="3093" max="3328" width="8.83203125" style="199"/>
    <col min="3329" max="3330" width="4.6640625" style="199" customWidth="1"/>
    <col min="3331" max="3331" width="5.83203125" style="199" customWidth="1"/>
    <col min="3332" max="3334" width="8.6640625" style="199" customWidth="1"/>
    <col min="3335" max="3335" width="8.1640625" style="199" bestFit="1" customWidth="1"/>
    <col min="3336" max="3336" width="7.6640625" style="199" bestFit="1" customWidth="1"/>
    <col min="3337" max="3337" width="8.1640625" style="199" bestFit="1" customWidth="1"/>
    <col min="3338" max="3348" width="8.6640625" style="199" customWidth="1"/>
    <col min="3349" max="3584" width="8.83203125" style="199"/>
    <col min="3585" max="3586" width="4.6640625" style="199" customWidth="1"/>
    <col min="3587" max="3587" width="5.83203125" style="199" customWidth="1"/>
    <col min="3588" max="3590" width="8.6640625" style="199" customWidth="1"/>
    <col min="3591" max="3591" width="8.1640625" style="199" bestFit="1" customWidth="1"/>
    <col min="3592" max="3592" width="7.6640625" style="199" bestFit="1" customWidth="1"/>
    <col min="3593" max="3593" width="8.1640625" style="199" bestFit="1" customWidth="1"/>
    <col min="3594" max="3604" width="8.6640625" style="199" customWidth="1"/>
    <col min="3605" max="3840" width="8.83203125" style="199"/>
    <col min="3841" max="3842" width="4.6640625" style="199" customWidth="1"/>
    <col min="3843" max="3843" width="5.83203125" style="199" customWidth="1"/>
    <col min="3844" max="3846" width="8.6640625" style="199" customWidth="1"/>
    <col min="3847" max="3847" width="8.1640625" style="199" bestFit="1" customWidth="1"/>
    <col min="3848" max="3848" width="7.6640625" style="199" bestFit="1" customWidth="1"/>
    <col min="3849" max="3849" width="8.1640625" style="199" bestFit="1" customWidth="1"/>
    <col min="3850" max="3860" width="8.6640625" style="199" customWidth="1"/>
    <col min="3861" max="4096" width="8.83203125" style="199"/>
    <col min="4097" max="4098" width="4.6640625" style="199" customWidth="1"/>
    <col min="4099" max="4099" width="5.83203125" style="199" customWidth="1"/>
    <col min="4100" max="4102" width="8.6640625" style="199" customWidth="1"/>
    <col min="4103" max="4103" width="8.1640625" style="199" bestFit="1" customWidth="1"/>
    <col min="4104" max="4104" width="7.6640625" style="199" bestFit="1" customWidth="1"/>
    <col min="4105" max="4105" width="8.1640625" style="199" bestFit="1" customWidth="1"/>
    <col min="4106" max="4116" width="8.6640625" style="199" customWidth="1"/>
    <col min="4117" max="4352" width="8.83203125" style="199"/>
    <col min="4353" max="4354" width="4.6640625" style="199" customWidth="1"/>
    <col min="4355" max="4355" width="5.83203125" style="199" customWidth="1"/>
    <col min="4356" max="4358" width="8.6640625" style="199" customWidth="1"/>
    <col min="4359" max="4359" width="8.1640625" style="199" bestFit="1" customWidth="1"/>
    <col min="4360" max="4360" width="7.6640625" style="199" bestFit="1" customWidth="1"/>
    <col min="4361" max="4361" width="8.1640625" style="199" bestFit="1" customWidth="1"/>
    <col min="4362" max="4372" width="8.6640625" style="199" customWidth="1"/>
    <col min="4373" max="4608" width="8.83203125" style="199"/>
    <col min="4609" max="4610" width="4.6640625" style="199" customWidth="1"/>
    <col min="4611" max="4611" width="5.83203125" style="199" customWidth="1"/>
    <col min="4612" max="4614" width="8.6640625" style="199" customWidth="1"/>
    <col min="4615" max="4615" width="8.1640625" style="199" bestFit="1" customWidth="1"/>
    <col min="4616" max="4616" width="7.6640625" style="199" bestFit="1" customWidth="1"/>
    <col min="4617" max="4617" width="8.1640625" style="199" bestFit="1" customWidth="1"/>
    <col min="4618" max="4628" width="8.6640625" style="199" customWidth="1"/>
    <col min="4629" max="4864" width="8.83203125" style="199"/>
    <col min="4865" max="4866" width="4.6640625" style="199" customWidth="1"/>
    <col min="4867" max="4867" width="5.83203125" style="199" customWidth="1"/>
    <col min="4868" max="4870" width="8.6640625" style="199" customWidth="1"/>
    <col min="4871" max="4871" width="8.1640625" style="199" bestFit="1" customWidth="1"/>
    <col min="4872" max="4872" width="7.6640625" style="199" bestFit="1" customWidth="1"/>
    <col min="4873" max="4873" width="8.1640625" style="199" bestFit="1" customWidth="1"/>
    <col min="4874" max="4884" width="8.6640625" style="199" customWidth="1"/>
    <col min="4885" max="5120" width="8.83203125" style="199"/>
    <col min="5121" max="5122" width="4.6640625" style="199" customWidth="1"/>
    <col min="5123" max="5123" width="5.83203125" style="199" customWidth="1"/>
    <col min="5124" max="5126" width="8.6640625" style="199" customWidth="1"/>
    <col min="5127" max="5127" width="8.1640625" style="199" bestFit="1" customWidth="1"/>
    <col min="5128" max="5128" width="7.6640625" style="199" bestFit="1" customWidth="1"/>
    <col min="5129" max="5129" width="8.1640625" style="199" bestFit="1" customWidth="1"/>
    <col min="5130" max="5140" width="8.6640625" style="199" customWidth="1"/>
    <col min="5141" max="5376" width="8.83203125" style="199"/>
    <col min="5377" max="5378" width="4.6640625" style="199" customWidth="1"/>
    <col min="5379" max="5379" width="5.83203125" style="199" customWidth="1"/>
    <col min="5380" max="5382" width="8.6640625" style="199" customWidth="1"/>
    <col min="5383" max="5383" width="8.1640625" style="199" bestFit="1" customWidth="1"/>
    <col min="5384" max="5384" width="7.6640625" style="199" bestFit="1" customWidth="1"/>
    <col min="5385" max="5385" width="8.1640625" style="199" bestFit="1" customWidth="1"/>
    <col min="5386" max="5396" width="8.6640625" style="199" customWidth="1"/>
    <col min="5397" max="5632" width="8.83203125" style="199"/>
    <col min="5633" max="5634" width="4.6640625" style="199" customWidth="1"/>
    <col min="5635" max="5635" width="5.83203125" style="199" customWidth="1"/>
    <col min="5636" max="5638" width="8.6640625" style="199" customWidth="1"/>
    <col min="5639" max="5639" width="8.1640625" style="199" bestFit="1" customWidth="1"/>
    <col min="5640" max="5640" width="7.6640625" style="199" bestFit="1" customWidth="1"/>
    <col min="5641" max="5641" width="8.1640625" style="199" bestFit="1" customWidth="1"/>
    <col min="5642" max="5652" width="8.6640625" style="199" customWidth="1"/>
    <col min="5653" max="5888" width="8.83203125" style="199"/>
    <col min="5889" max="5890" width="4.6640625" style="199" customWidth="1"/>
    <col min="5891" max="5891" width="5.83203125" style="199" customWidth="1"/>
    <col min="5892" max="5894" width="8.6640625" style="199" customWidth="1"/>
    <col min="5895" max="5895" width="8.1640625" style="199" bestFit="1" customWidth="1"/>
    <col min="5896" max="5896" width="7.6640625" style="199" bestFit="1" customWidth="1"/>
    <col min="5897" max="5897" width="8.1640625" style="199" bestFit="1" customWidth="1"/>
    <col min="5898" max="5908" width="8.6640625" style="199" customWidth="1"/>
    <col min="5909" max="6144" width="8.83203125" style="199"/>
    <col min="6145" max="6146" width="4.6640625" style="199" customWidth="1"/>
    <col min="6147" max="6147" width="5.83203125" style="199" customWidth="1"/>
    <col min="6148" max="6150" width="8.6640625" style="199" customWidth="1"/>
    <col min="6151" max="6151" width="8.1640625" style="199" bestFit="1" customWidth="1"/>
    <col min="6152" max="6152" width="7.6640625" style="199" bestFit="1" customWidth="1"/>
    <col min="6153" max="6153" width="8.1640625" style="199" bestFit="1" customWidth="1"/>
    <col min="6154" max="6164" width="8.6640625" style="199" customWidth="1"/>
    <col min="6165" max="6400" width="8.83203125" style="199"/>
    <col min="6401" max="6402" width="4.6640625" style="199" customWidth="1"/>
    <col min="6403" max="6403" width="5.83203125" style="199" customWidth="1"/>
    <col min="6404" max="6406" width="8.6640625" style="199" customWidth="1"/>
    <col min="6407" max="6407" width="8.1640625" style="199" bestFit="1" customWidth="1"/>
    <col min="6408" max="6408" width="7.6640625" style="199" bestFit="1" customWidth="1"/>
    <col min="6409" max="6409" width="8.1640625" style="199" bestFit="1" customWidth="1"/>
    <col min="6410" max="6420" width="8.6640625" style="199" customWidth="1"/>
    <col min="6421" max="6656" width="8.83203125" style="199"/>
    <col min="6657" max="6658" width="4.6640625" style="199" customWidth="1"/>
    <col min="6659" max="6659" width="5.83203125" style="199" customWidth="1"/>
    <col min="6660" max="6662" width="8.6640625" style="199" customWidth="1"/>
    <col min="6663" max="6663" width="8.1640625" style="199" bestFit="1" customWidth="1"/>
    <col min="6664" max="6664" width="7.6640625" style="199" bestFit="1" customWidth="1"/>
    <col min="6665" max="6665" width="8.1640625" style="199" bestFit="1" customWidth="1"/>
    <col min="6666" max="6676" width="8.6640625" style="199" customWidth="1"/>
    <col min="6677" max="6912" width="8.83203125" style="199"/>
    <col min="6913" max="6914" width="4.6640625" style="199" customWidth="1"/>
    <col min="6915" max="6915" width="5.83203125" style="199" customWidth="1"/>
    <col min="6916" max="6918" width="8.6640625" style="199" customWidth="1"/>
    <col min="6919" max="6919" width="8.1640625" style="199" bestFit="1" customWidth="1"/>
    <col min="6920" max="6920" width="7.6640625" style="199" bestFit="1" customWidth="1"/>
    <col min="6921" max="6921" width="8.1640625" style="199" bestFit="1" customWidth="1"/>
    <col min="6922" max="6932" width="8.6640625" style="199" customWidth="1"/>
    <col min="6933" max="7168" width="8.83203125" style="199"/>
    <col min="7169" max="7170" width="4.6640625" style="199" customWidth="1"/>
    <col min="7171" max="7171" width="5.83203125" style="199" customWidth="1"/>
    <col min="7172" max="7174" width="8.6640625" style="199" customWidth="1"/>
    <col min="7175" max="7175" width="8.1640625" style="199" bestFit="1" customWidth="1"/>
    <col min="7176" max="7176" width="7.6640625" style="199" bestFit="1" customWidth="1"/>
    <col min="7177" max="7177" width="8.1640625" style="199" bestFit="1" customWidth="1"/>
    <col min="7178" max="7188" width="8.6640625" style="199" customWidth="1"/>
    <col min="7189" max="7424" width="8.83203125" style="199"/>
    <col min="7425" max="7426" width="4.6640625" style="199" customWidth="1"/>
    <col min="7427" max="7427" width="5.83203125" style="199" customWidth="1"/>
    <col min="7428" max="7430" width="8.6640625" style="199" customWidth="1"/>
    <col min="7431" max="7431" width="8.1640625" style="199" bestFit="1" customWidth="1"/>
    <col min="7432" max="7432" width="7.6640625" style="199" bestFit="1" customWidth="1"/>
    <col min="7433" max="7433" width="8.1640625" style="199" bestFit="1" customWidth="1"/>
    <col min="7434" max="7444" width="8.6640625" style="199" customWidth="1"/>
    <col min="7445" max="7680" width="8.83203125" style="199"/>
    <col min="7681" max="7682" width="4.6640625" style="199" customWidth="1"/>
    <col min="7683" max="7683" width="5.83203125" style="199" customWidth="1"/>
    <col min="7684" max="7686" width="8.6640625" style="199" customWidth="1"/>
    <col min="7687" max="7687" width="8.1640625" style="199" bestFit="1" customWidth="1"/>
    <col min="7688" max="7688" width="7.6640625" style="199" bestFit="1" customWidth="1"/>
    <col min="7689" max="7689" width="8.1640625" style="199" bestFit="1" customWidth="1"/>
    <col min="7690" max="7700" width="8.6640625" style="199" customWidth="1"/>
    <col min="7701" max="7936" width="8.83203125" style="199"/>
    <col min="7937" max="7938" width="4.6640625" style="199" customWidth="1"/>
    <col min="7939" max="7939" width="5.83203125" style="199" customWidth="1"/>
    <col min="7940" max="7942" width="8.6640625" style="199" customWidth="1"/>
    <col min="7943" max="7943" width="8.1640625" style="199" bestFit="1" customWidth="1"/>
    <col min="7944" max="7944" width="7.6640625" style="199" bestFit="1" customWidth="1"/>
    <col min="7945" max="7945" width="8.1640625" style="199" bestFit="1" customWidth="1"/>
    <col min="7946" max="7956" width="8.6640625" style="199" customWidth="1"/>
    <col min="7957" max="8192" width="8.83203125" style="199"/>
    <col min="8193" max="8194" width="4.6640625" style="199" customWidth="1"/>
    <col min="8195" max="8195" width="5.83203125" style="199" customWidth="1"/>
    <col min="8196" max="8198" width="8.6640625" style="199" customWidth="1"/>
    <col min="8199" max="8199" width="8.1640625" style="199" bestFit="1" customWidth="1"/>
    <col min="8200" max="8200" width="7.6640625" style="199" bestFit="1" customWidth="1"/>
    <col min="8201" max="8201" width="8.1640625" style="199" bestFit="1" customWidth="1"/>
    <col min="8202" max="8212" width="8.6640625" style="199" customWidth="1"/>
    <col min="8213" max="8448" width="8.83203125" style="199"/>
    <col min="8449" max="8450" width="4.6640625" style="199" customWidth="1"/>
    <col min="8451" max="8451" width="5.83203125" style="199" customWidth="1"/>
    <col min="8452" max="8454" width="8.6640625" style="199" customWidth="1"/>
    <col min="8455" max="8455" width="8.1640625" style="199" bestFit="1" customWidth="1"/>
    <col min="8456" max="8456" width="7.6640625" style="199" bestFit="1" customWidth="1"/>
    <col min="8457" max="8457" width="8.1640625" style="199" bestFit="1" customWidth="1"/>
    <col min="8458" max="8468" width="8.6640625" style="199" customWidth="1"/>
    <col min="8469" max="8704" width="8.83203125" style="199"/>
    <col min="8705" max="8706" width="4.6640625" style="199" customWidth="1"/>
    <col min="8707" max="8707" width="5.83203125" style="199" customWidth="1"/>
    <col min="8708" max="8710" width="8.6640625" style="199" customWidth="1"/>
    <col min="8711" max="8711" width="8.1640625" style="199" bestFit="1" customWidth="1"/>
    <col min="8712" max="8712" width="7.6640625" style="199" bestFit="1" customWidth="1"/>
    <col min="8713" max="8713" width="8.1640625" style="199" bestFit="1" customWidth="1"/>
    <col min="8714" max="8724" width="8.6640625" style="199" customWidth="1"/>
    <col min="8725" max="8960" width="8.83203125" style="199"/>
    <col min="8961" max="8962" width="4.6640625" style="199" customWidth="1"/>
    <col min="8963" max="8963" width="5.83203125" style="199" customWidth="1"/>
    <col min="8964" max="8966" width="8.6640625" style="199" customWidth="1"/>
    <col min="8967" max="8967" width="8.1640625" style="199" bestFit="1" customWidth="1"/>
    <col min="8968" max="8968" width="7.6640625" style="199" bestFit="1" customWidth="1"/>
    <col min="8969" max="8969" width="8.1640625" style="199" bestFit="1" customWidth="1"/>
    <col min="8970" max="8980" width="8.6640625" style="199" customWidth="1"/>
    <col min="8981" max="9216" width="8.83203125" style="199"/>
    <col min="9217" max="9218" width="4.6640625" style="199" customWidth="1"/>
    <col min="9219" max="9219" width="5.83203125" style="199" customWidth="1"/>
    <col min="9220" max="9222" width="8.6640625" style="199" customWidth="1"/>
    <col min="9223" max="9223" width="8.1640625" style="199" bestFit="1" customWidth="1"/>
    <col min="9224" max="9224" width="7.6640625" style="199" bestFit="1" customWidth="1"/>
    <col min="9225" max="9225" width="8.1640625" style="199" bestFit="1" customWidth="1"/>
    <col min="9226" max="9236" width="8.6640625" style="199" customWidth="1"/>
    <col min="9237" max="9472" width="8.83203125" style="199"/>
    <col min="9473" max="9474" width="4.6640625" style="199" customWidth="1"/>
    <col min="9475" max="9475" width="5.83203125" style="199" customWidth="1"/>
    <col min="9476" max="9478" width="8.6640625" style="199" customWidth="1"/>
    <col min="9479" max="9479" width="8.1640625" style="199" bestFit="1" customWidth="1"/>
    <col min="9480" max="9480" width="7.6640625" style="199" bestFit="1" customWidth="1"/>
    <col min="9481" max="9481" width="8.1640625" style="199" bestFit="1" customWidth="1"/>
    <col min="9482" max="9492" width="8.6640625" style="199" customWidth="1"/>
    <col min="9493" max="9728" width="8.83203125" style="199"/>
    <col min="9729" max="9730" width="4.6640625" style="199" customWidth="1"/>
    <col min="9731" max="9731" width="5.83203125" style="199" customWidth="1"/>
    <col min="9732" max="9734" width="8.6640625" style="199" customWidth="1"/>
    <col min="9735" max="9735" width="8.1640625" style="199" bestFit="1" customWidth="1"/>
    <col min="9736" max="9736" width="7.6640625" style="199" bestFit="1" customWidth="1"/>
    <col min="9737" max="9737" width="8.1640625" style="199" bestFit="1" customWidth="1"/>
    <col min="9738" max="9748" width="8.6640625" style="199" customWidth="1"/>
    <col min="9749" max="9984" width="8.83203125" style="199"/>
    <col min="9985" max="9986" width="4.6640625" style="199" customWidth="1"/>
    <col min="9987" max="9987" width="5.83203125" style="199" customWidth="1"/>
    <col min="9988" max="9990" width="8.6640625" style="199" customWidth="1"/>
    <col min="9991" max="9991" width="8.1640625" style="199" bestFit="1" customWidth="1"/>
    <col min="9992" max="9992" width="7.6640625" style="199" bestFit="1" customWidth="1"/>
    <col min="9993" max="9993" width="8.1640625" style="199" bestFit="1" customWidth="1"/>
    <col min="9994" max="10004" width="8.6640625" style="199" customWidth="1"/>
    <col min="10005" max="10240" width="8.83203125" style="199"/>
    <col min="10241" max="10242" width="4.6640625" style="199" customWidth="1"/>
    <col min="10243" max="10243" width="5.83203125" style="199" customWidth="1"/>
    <col min="10244" max="10246" width="8.6640625" style="199" customWidth="1"/>
    <col min="10247" max="10247" width="8.1640625" style="199" bestFit="1" customWidth="1"/>
    <col min="10248" max="10248" width="7.6640625" style="199" bestFit="1" customWidth="1"/>
    <col min="10249" max="10249" width="8.1640625" style="199" bestFit="1" customWidth="1"/>
    <col min="10250" max="10260" width="8.6640625" style="199" customWidth="1"/>
    <col min="10261" max="10496" width="8.83203125" style="199"/>
    <col min="10497" max="10498" width="4.6640625" style="199" customWidth="1"/>
    <col min="10499" max="10499" width="5.83203125" style="199" customWidth="1"/>
    <col min="10500" max="10502" width="8.6640625" style="199" customWidth="1"/>
    <col min="10503" max="10503" width="8.1640625" style="199" bestFit="1" customWidth="1"/>
    <col min="10504" max="10504" width="7.6640625" style="199" bestFit="1" customWidth="1"/>
    <col min="10505" max="10505" width="8.1640625" style="199" bestFit="1" customWidth="1"/>
    <col min="10506" max="10516" width="8.6640625" style="199" customWidth="1"/>
    <col min="10517" max="10752" width="8.83203125" style="199"/>
    <col min="10753" max="10754" width="4.6640625" style="199" customWidth="1"/>
    <col min="10755" max="10755" width="5.83203125" style="199" customWidth="1"/>
    <col min="10756" max="10758" width="8.6640625" style="199" customWidth="1"/>
    <col min="10759" max="10759" width="8.1640625" style="199" bestFit="1" customWidth="1"/>
    <col min="10760" max="10760" width="7.6640625" style="199" bestFit="1" customWidth="1"/>
    <col min="10761" max="10761" width="8.1640625" style="199" bestFit="1" customWidth="1"/>
    <col min="10762" max="10772" width="8.6640625" style="199" customWidth="1"/>
    <col min="10773" max="11008" width="8.83203125" style="199"/>
    <col min="11009" max="11010" width="4.6640625" style="199" customWidth="1"/>
    <col min="11011" max="11011" width="5.83203125" style="199" customWidth="1"/>
    <col min="11012" max="11014" width="8.6640625" style="199" customWidth="1"/>
    <col min="11015" max="11015" width="8.1640625" style="199" bestFit="1" customWidth="1"/>
    <col min="11016" max="11016" width="7.6640625" style="199" bestFit="1" customWidth="1"/>
    <col min="11017" max="11017" width="8.1640625" style="199" bestFit="1" customWidth="1"/>
    <col min="11018" max="11028" width="8.6640625" style="199" customWidth="1"/>
    <col min="11029" max="11264" width="8.83203125" style="199"/>
    <col min="11265" max="11266" width="4.6640625" style="199" customWidth="1"/>
    <col min="11267" max="11267" width="5.83203125" style="199" customWidth="1"/>
    <col min="11268" max="11270" width="8.6640625" style="199" customWidth="1"/>
    <col min="11271" max="11271" width="8.1640625" style="199" bestFit="1" customWidth="1"/>
    <col min="11272" max="11272" width="7.6640625" style="199" bestFit="1" customWidth="1"/>
    <col min="11273" max="11273" width="8.1640625" style="199" bestFit="1" customWidth="1"/>
    <col min="11274" max="11284" width="8.6640625" style="199" customWidth="1"/>
    <col min="11285" max="11520" width="8.83203125" style="199"/>
    <col min="11521" max="11522" width="4.6640625" style="199" customWidth="1"/>
    <col min="11523" max="11523" width="5.83203125" style="199" customWidth="1"/>
    <col min="11524" max="11526" width="8.6640625" style="199" customWidth="1"/>
    <col min="11527" max="11527" width="8.1640625" style="199" bestFit="1" customWidth="1"/>
    <col min="11528" max="11528" width="7.6640625" style="199" bestFit="1" customWidth="1"/>
    <col min="11529" max="11529" width="8.1640625" style="199" bestFit="1" customWidth="1"/>
    <col min="11530" max="11540" width="8.6640625" style="199" customWidth="1"/>
    <col min="11541" max="11776" width="8.83203125" style="199"/>
    <col min="11777" max="11778" width="4.6640625" style="199" customWidth="1"/>
    <col min="11779" max="11779" width="5.83203125" style="199" customWidth="1"/>
    <col min="11780" max="11782" width="8.6640625" style="199" customWidth="1"/>
    <col min="11783" max="11783" width="8.1640625" style="199" bestFit="1" customWidth="1"/>
    <col min="11784" max="11784" width="7.6640625" style="199" bestFit="1" customWidth="1"/>
    <col min="11785" max="11785" width="8.1640625" style="199" bestFit="1" customWidth="1"/>
    <col min="11786" max="11796" width="8.6640625" style="199" customWidth="1"/>
    <col min="11797" max="12032" width="8.83203125" style="199"/>
    <col min="12033" max="12034" width="4.6640625" style="199" customWidth="1"/>
    <col min="12035" max="12035" width="5.83203125" style="199" customWidth="1"/>
    <col min="12036" max="12038" width="8.6640625" style="199" customWidth="1"/>
    <col min="12039" max="12039" width="8.1640625" style="199" bestFit="1" customWidth="1"/>
    <col min="12040" max="12040" width="7.6640625" style="199" bestFit="1" customWidth="1"/>
    <col min="12041" max="12041" width="8.1640625" style="199" bestFit="1" customWidth="1"/>
    <col min="12042" max="12052" width="8.6640625" style="199" customWidth="1"/>
    <col min="12053" max="12288" width="8.83203125" style="199"/>
    <col min="12289" max="12290" width="4.6640625" style="199" customWidth="1"/>
    <col min="12291" max="12291" width="5.83203125" style="199" customWidth="1"/>
    <col min="12292" max="12294" width="8.6640625" style="199" customWidth="1"/>
    <col min="12295" max="12295" width="8.1640625" style="199" bestFit="1" customWidth="1"/>
    <col min="12296" max="12296" width="7.6640625" style="199" bestFit="1" customWidth="1"/>
    <col min="12297" max="12297" width="8.1640625" style="199" bestFit="1" customWidth="1"/>
    <col min="12298" max="12308" width="8.6640625" style="199" customWidth="1"/>
    <col min="12309" max="12544" width="8.83203125" style="199"/>
    <col min="12545" max="12546" width="4.6640625" style="199" customWidth="1"/>
    <col min="12547" max="12547" width="5.83203125" style="199" customWidth="1"/>
    <col min="12548" max="12550" width="8.6640625" style="199" customWidth="1"/>
    <col min="12551" max="12551" width="8.1640625" style="199" bestFit="1" customWidth="1"/>
    <col min="12552" max="12552" width="7.6640625" style="199" bestFit="1" customWidth="1"/>
    <col min="12553" max="12553" width="8.1640625" style="199" bestFit="1" customWidth="1"/>
    <col min="12554" max="12564" width="8.6640625" style="199" customWidth="1"/>
    <col min="12565" max="12800" width="8.83203125" style="199"/>
    <col min="12801" max="12802" width="4.6640625" style="199" customWidth="1"/>
    <col min="12803" max="12803" width="5.83203125" style="199" customWidth="1"/>
    <col min="12804" max="12806" width="8.6640625" style="199" customWidth="1"/>
    <col min="12807" max="12807" width="8.1640625" style="199" bestFit="1" customWidth="1"/>
    <col min="12808" max="12808" width="7.6640625" style="199" bestFit="1" customWidth="1"/>
    <col min="12809" max="12809" width="8.1640625" style="199" bestFit="1" customWidth="1"/>
    <col min="12810" max="12820" width="8.6640625" style="199" customWidth="1"/>
    <col min="12821" max="13056" width="8.83203125" style="199"/>
    <col min="13057" max="13058" width="4.6640625" style="199" customWidth="1"/>
    <col min="13059" max="13059" width="5.83203125" style="199" customWidth="1"/>
    <col min="13060" max="13062" width="8.6640625" style="199" customWidth="1"/>
    <col min="13063" max="13063" width="8.1640625" style="199" bestFit="1" customWidth="1"/>
    <col min="13064" max="13064" width="7.6640625" style="199" bestFit="1" customWidth="1"/>
    <col min="13065" max="13065" width="8.1640625" style="199" bestFit="1" customWidth="1"/>
    <col min="13066" max="13076" width="8.6640625" style="199" customWidth="1"/>
    <col min="13077" max="13312" width="8.83203125" style="199"/>
    <col min="13313" max="13314" width="4.6640625" style="199" customWidth="1"/>
    <col min="13315" max="13315" width="5.83203125" style="199" customWidth="1"/>
    <col min="13316" max="13318" width="8.6640625" style="199" customWidth="1"/>
    <col min="13319" max="13319" width="8.1640625" style="199" bestFit="1" customWidth="1"/>
    <col min="13320" max="13320" width="7.6640625" style="199" bestFit="1" customWidth="1"/>
    <col min="13321" max="13321" width="8.1640625" style="199" bestFit="1" customWidth="1"/>
    <col min="13322" max="13332" width="8.6640625" style="199" customWidth="1"/>
    <col min="13333" max="13568" width="8.83203125" style="199"/>
    <col min="13569" max="13570" width="4.6640625" style="199" customWidth="1"/>
    <col min="13571" max="13571" width="5.83203125" style="199" customWidth="1"/>
    <col min="13572" max="13574" width="8.6640625" style="199" customWidth="1"/>
    <col min="13575" max="13575" width="8.1640625" style="199" bestFit="1" customWidth="1"/>
    <col min="13576" max="13576" width="7.6640625" style="199" bestFit="1" customWidth="1"/>
    <col min="13577" max="13577" width="8.1640625" style="199" bestFit="1" customWidth="1"/>
    <col min="13578" max="13588" width="8.6640625" style="199" customWidth="1"/>
    <col min="13589" max="13824" width="8.83203125" style="199"/>
    <col min="13825" max="13826" width="4.6640625" style="199" customWidth="1"/>
    <col min="13827" max="13827" width="5.83203125" style="199" customWidth="1"/>
    <col min="13828" max="13830" width="8.6640625" style="199" customWidth="1"/>
    <col min="13831" max="13831" width="8.1640625" style="199" bestFit="1" customWidth="1"/>
    <col min="13832" max="13832" width="7.6640625" style="199" bestFit="1" customWidth="1"/>
    <col min="13833" max="13833" width="8.1640625" style="199" bestFit="1" customWidth="1"/>
    <col min="13834" max="13844" width="8.6640625" style="199" customWidth="1"/>
    <col min="13845" max="14080" width="8.83203125" style="199"/>
    <col min="14081" max="14082" width="4.6640625" style="199" customWidth="1"/>
    <col min="14083" max="14083" width="5.83203125" style="199" customWidth="1"/>
    <col min="14084" max="14086" width="8.6640625" style="199" customWidth="1"/>
    <col min="14087" max="14087" width="8.1640625" style="199" bestFit="1" customWidth="1"/>
    <col min="14088" max="14088" width="7.6640625" style="199" bestFit="1" customWidth="1"/>
    <col min="14089" max="14089" width="8.1640625" style="199" bestFit="1" customWidth="1"/>
    <col min="14090" max="14100" width="8.6640625" style="199" customWidth="1"/>
    <col min="14101" max="14336" width="8.83203125" style="199"/>
    <col min="14337" max="14338" width="4.6640625" style="199" customWidth="1"/>
    <col min="14339" max="14339" width="5.83203125" style="199" customWidth="1"/>
    <col min="14340" max="14342" width="8.6640625" style="199" customWidth="1"/>
    <col min="14343" max="14343" width="8.1640625" style="199" bestFit="1" customWidth="1"/>
    <col min="14344" max="14344" width="7.6640625" style="199" bestFit="1" customWidth="1"/>
    <col min="14345" max="14345" width="8.1640625" style="199" bestFit="1" customWidth="1"/>
    <col min="14346" max="14356" width="8.6640625" style="199" customWidth="1"/>
    <col min="14357" max="14592" width="8.83203125" style="199"/>
    <col min="14593" max="14594" width="4.6640625" style="199" customWidth="1"/>
    <col min="14595" max="14595" width="5.83203125" style="199" customWidth="1"/>
    <col min="14596" max="14598" width="8.6640625" style="199" customWidth="1"/>
    <col min="14599" max="14599" width="8.1640625" style="199" bestFit="1" customWidth="1"/>
    <col min="14600" max="14600" width="7.6640625" style="199" bestFit="1" customWidth="1"/>
    <col min="14601" max="14601" width="8.1640625" style="199" bestFit="1" customWidth="1"/>
    <col min="14602" max="14612" width="8.6640625" style="199" customWidth="1"/>
    <col min="14613" max="14848" width="8.83203125" style="199"/>
    <col min="14849" max="14850" width="4.6640625" style="199" customWidth="1"/>
    <col min="14851" max="14851" width="5.83203125" style="199" customWidth="1"/>
    <col min="14852" max="14854" width="8.6640625" style="199" customWidth="1"/>
    <col min="14855" max="14855" width="8.1640625" style="199" bestFit="1" customWidth="1"/>
    <col min="14856" max="14856" width="7.6640625" style="199" bestFit="1" customWidth="1"/>
    <col min="14857" max="14857" width="8.1640625" style="199" bestFit="1" customWidth="1"/>
    <col min="14858" max="14868" width="8.6640625" style="199" customWidth="1"/>
    <col min="14869" max="15104" width="8.83203125" style="199"/>
    <col min="15105" max="15106" width="4.6640625" style="199" customWidth="1"/>
    <col min="15107" max="15107" width="5.83203125" style="199" customWidth="1"/>
    <col min="15108" max="15110" width="8.6640625" style="199" customWidth="1"/>
    <col min="15111" max="15111" width="8.1640625" style="199" bestFit="1" customWidth="1"/>
    <col min="15112" max="15112" width="7.6640625" style="199" bestFit="1" customWidth="1"/>
    <col min="15113" max="15113" width="8.1640625" style="199" bestFit="1" customWidth="1"/>
    <col min="15114" max="15124" width="8.6640625" style="199" customWidth="1"/>
    <col min="15125" max="15360" width="8.83203125" style="199"/>
    <col min="15361" max="15362" width="4.6640625" style="199" customWidth="1"/>
    <col min="15363" max="15363" width="5.83203125" style="199" customWidth="1"/>
    <col min="15364" max="15366" width="8.6640625" style="199" customWidth="1"/>
    <col min="15367" max="15367" width="8.1640625" style="199" bestFit="1" customWidth="1"/>
    <col min="15368" max="15368" width="7.6640625" style="199" bestFit="1" customWidth="1"/>
    <col min="15369" max="15369" width="8.1640625" style="199" bestFit="1" customWidth="1"/>
    <col min="15370" max="15380" width="8.6640625" style="199" customWidth="1"/>
    <col min="15381" max="15616" width="8.83203125" style="199"/>
    <col min="15617" max="15618" width="4.6640625" style="199" customWidth="1"/>
    <col min="15619" max="15619" width="5.83203125" style="199" customWidth="1"/>
    <col min="15620" max="15622" width="8.6640625" style="199" customWidth="1"/>
    <col min="15623" max="15623" width="8.1640625" style="199" bestFit="1" customWidth="1"/>
    <col min="15624" max="15624" width="7.6640625" style="199" bestFit="1" customWidth="1"/>
    <col min="15625" max="15625" width="8.1640625" style="199" bestFit="1" customWidth="1"/>
    <col min="15626" max="15636" width="8.6640625" style="199" customWidth="1"/>
    <col min="15637" max="15872" width="8.83203125" style="199"/>
    <col min="15873" max="15874" width="4.6640625" style="199" customWidth="1"/>
    <col min="15875" max="15875" width="5.83203125" style="199" customWidth="1"/>
    <col min="15876" max="15878" width="8.6640625" style="199" customWidth="1"/>
    <col min="15879" max="15879" width="8.1640625" style="199" bestFit="1" customWidth="1"/>
    <col min="15880" max="15880" width="7.6640625" style="199" bestFit="1" customWidth="1"/>
    <col min="15881" max="15881" width="8.1640625" style="199" bestFit="1" customWidth="1"/>
    <col min="15882" max="15892" width="8.6640625" style="199" customWidth="1"/>
    <col min="15893" max="16128" width="8.83203125" style="199"/>
    <col min="16129" max="16130" width="4.6640625" style="199" customWidth="1"/>
    <col min="16131" max="16131" width="5.83203125" style="199" customWidth="1"/>
    <col min="16132" max="16134" width="8.6640625" style="199" customWidth="1"/>
    <col min="16135" max="16135" width="8.1640625" style="199" bestFit="1" customWidth="1"/>
    <col min="16136" max="16136" width="7.6640625" style="199" bestFit="1" customWidth="1"/>
    <col min="16137" max="16137" width="8.1640625" style="199" bestFit="1" customWidth="1"/>
    <col min="16138" max="16148" width="8.6640625" style="199" customWidth="1"/>
    <col min="16149" max="16384" width="8.83203125" style="199"/>
  </cols>
  <sheetData>
    <row r="1" spans="1:22" ht="18" customHeight="1" thickBot="1">
      <c r="A1" s="197" t="s">
        <v>62</v>
      </c>
      <c r="B1" s="197"/>
      <c r="C1" s="197"/>
      <c r="D1" s="197"/>
      <c r="E1" s="197"/>
      <c r="F1" s="197"/>
      <c r="G1" s="197"/>
      <c r="H1" s="197"/>
      <c r="I1" s="197"/>
      <c r="J1" s="45"/>
      <c r="K1" s="45"/>
      <c r="L1" s="45"/>
      <c r="M1" s="45"/>
      <c r="N1" s="45"/>
      <c r="O1" s="45"/>
      <c r="P1" s="45"/>
      <c r="Q1" s="45"/>
      <c r="R1" s="45"/>
      <c r="S1" s="45"/>
      <c r="T1" s="198"/>
    </row>
    <row r="2" spans="1:22" s="208" customFormat="1" ht="15" customHeight="1">
      <c r="A2" s="200"/>
      <c r="B2" s="200"/>
      <c r="C2" s="201"/>
      <c r="D2" s="202" t="s">
        <v>38</v>
      </c>
      <c r="E2" s="203" t="s">
        <v>63</v>
      </c>
      <c r="F2" s="204"/>
      <c r="G2" s="202" t="s">
        <v>64</v>
      </c>
      <c r="H2" s="202" t="s">
        <v>65</v>
      </c>
      <c r="I2" s="205" t="s">
        <v>31</v>
      </c>
      <c r="J2" s="202" t="s">
        <v>32</v>
      </c>
      <c r="K2" s="202" t="s">
        <v>66</v>
      </c>
      <c r="L2" s="202" t="s">
        <v>67</v>
      </c>
      <c r="M2" s="202" t="s">
        <v>68</v>
      </c>
      <c r="N2" s="202" t="s">
        <v>45</v>
      </c>
      <c r="O2" s="202" t="s">
        <v>69</v>
      </c>
      <c r="P2" s="202" t="s">
        <v>70</v>
      </c>
      <c r="Q2" s="202" t="s">
        <v>71</v>
      </c>
      <c r="R2" s="206" t="s">
        <v>49</v>
      </c>
      <c r="S2" s="207"/>
    </row>
    <row r="3" spans="1:22" s="208" customFormat="1" ht="90" customHeight="1" thickBot="1">
      <c r="A3" s="209"/>
      <c r="B3" s="209"/>
      <c r="C3" s="210"/>
      <c r="D3" s="211"/>
      <c r="E3" s="212" t="s">
        <v>72</v>
      </c>
      <c r="F3" s="213" t="s">
        <v>73</v>
      </c>
      <c r="G3" s="211"/>
      <c r="H3" s="211"/>
      <c r="I3" s="214"/>
      <c r="J3" s="211"/>
      <c r="K3" s="211"/>
      <c r="L3" s="211"/>
      <c r="M3" s="211"/>
      <c r="N3" s="211"/>
      <c r="O3" s="211"/>
      <c r="P3" s="211"/>
      <c r="Q3" s="211"/>
      <c r="R3" s="215" t="s">
        <v>49</v>
      </c>
      <c r="S3" s="213" t="s">
        <v>74</v>
      </c>
      <c r="V3" s="216"/>
    </row>
    <row r="4" spans="1:22" s="208" customFormat="1" ht="15" customHeight="1">
      <c r="A4" s="217" t="s">
        <v>11</v>
      </c>
      <c r="B4" s="217">
        <v>30</v>
      </c>
      <c r="C4" s="217" t="s">
        <v>12</v>
      </c>
      <c r="D4" s="218">
        <v>89462</v>
      </c>
      <c r="E4" s="218">
        <v>23729</v>
      </c>
      <c r="F4" s="218">
        <v>5495</v>
      </c>
      <c r="G4" s="218">
        <v>46</v>
      </c>
      <c r="H4" s="218">
        <v>25</v>
      </c>
      <c r="I4" s="218">
        <v>206</v>
      </c>
      <c r="J4" s="218">
        <v>483</v>
      </c>
      <c r="K4" s="218">
        <v>178</v>
      </c>
      <c r="L4" s="218">
        <v>8870</v>
      </c>
      <c r="M4" s="218">
        <v>669</v>
      </c>
      <c r="N4" s="218">
        <v>2373</v>
      </c>
      <c r="O4" s="218">
        <v>253</v>
      </c>
      <c r="P4" s="218">
        <v>174</v>
      </c>
      <c r="Q4" s="218">
        <v>12323</v>
      </c>
      <c r="R4" s="218">
        <v>18499</v>
      </c>
      <c r="S4" s="218">
        <v>380</v>
      </c>
    </row>
    <row r="5" spans="1:22" s="208" customFormat="1" ht="15" customHeight="1">
      <c r="A5" s="219" t="s">
        <v>22</v>
      </c>
      <c r="B5" s="219" t="s">
        <v>23</v>
      </c>
      <c r="C5" s="220" t="s">
        <v>12</v>
      </c>
      <c r="D5" s="221">
        <v>84478</v>
      </c>
      <c r="E5" s="221">
        <v>23176</v>
      </c>
      <c r="F5" s="221">
        <v>4476</v>
      </c>
      <c r="G5" s="221">
        <v>64</v>
      </c>
      <c r="H5" s="221">
        <v>20</v>
      </c>
      <c r="I5" s="221">
        <v>198</v>
      </c>
      <c r="J5" s="221">
        <v>376</v>
      </c>
      <c r="K5" s="221">
        <v>139</v>
      </c>
      <c r="L5" s="221">
        <v>10508</v>
      </c>
      <c r="M5" s="221">
        <v>432</v>
      </c>
      <c r="N5" s="221">
        <v>3015</v>
      </c>
      <c r="O5" s="221">
        <v>116</v>
      </c>
      <c r="P5" s="221">
        <v>139</v>
      </c>
      <c r="Q5" s="221">
        <v>7366</v>
      </c>
      <c r="R5" s="221">
        <v>11918</v>
      </c>
      <c r="S5" s="221">
        <v>59</v>
      </c>
    </row>
    <row r="6" spans="1:22" s="208" customFormat="1" ht="15" customHeight="1">
      <c r="A6" s="222"/>
      <c r="B6" s="223" t="s">
        <v>75</v>
      </c>
      <c r="C6" s="224"/>
      <c r="D6" s="218">
        <v>15717</v>
      </c>
      <c r="E6" s="218">
        <v>2344</v>
      </c>
      <c r="F6" s="218">
        <v>594</v>
      </c>
      <c r="G6" s="218">
        <v>24</v>
      </c>
      <c r="H6" s="218">
        <v>3</v>
      </c>
      <c r="I6" s="218">
        <v>34</v>
      </c>
      <c r="J6" s="218">
        <v>92</v>
      </c>
      <c r="K6" s="218">
        <v>30</v>
      </c>
      <c r="L6" s="218">
        <v>1340</v>
      </c>
      <c r="M6" s="218">
        <v>57</v>
      </c>
      <c r="N6" s="218">
        <v>707</v>
      </c>
      <c r="O6" s="218">
        <v>67</v>
      </c>
      <c r="P6" s="218">
        <v>28</v>
      </c>
      <c r="Q6" s="218">
        <v>1715</v>
      </c>
      <c r="R6" s="218">
        <v>1183</v>
      </c>
      <c r="S6" s="218">
        <v>8</v>
      </c>
    </row>
    <row r="7" spans="1:22" s="208" customFormat="1" ht="15" customHeight="1">
      <c r="A7" s="217"/>
      <c r="B7" s="225" t="s">
        <v>13</v>
      </c>
      <c r="C7" s="226"/>
      <c r="D7" s="218">
        <v>1896</v>
      </c>
      <c r="E7" s="218">
        <v>1101</v>
      </c>
      <c r="F7" s="218">
        <v>221</v>
      </c>
      <c r="G7" s="218">
        <v>0</v>
      </c>
      <c r="H7" s="218">
        <v>0</v>
      </c>
      <c r="I7" s="218">
        <v>8</v>
      </c>
      <c r="J7" s="218">
        <v>0</v>
      </c>
      <c r="K7" s="218">
        <v>0</v>
      </c>
      <c r="L7" s="218">
        <v>215</v>
      </c>
      <c r="M7" s="218">
        <v>1</v>
      </c>
      <c r="N7" s="218">
        <v>16</v>
      </c>
      <c r="O7" s="218">
        <v>3</v>
      </c>
      <c r="P7" s="218">
        <v>0</v>
      </c>
      <c r="Q7" s="218">
        <v>123</v>
      </c>
      <c r="R7" s="218">
        <v>105</v>
      </c>
      <c r="S7" s="218">
        <v>0</v>
      </c>
    </row>
    <row r="8" spans="1:22" s="208" customFormat="1" ht="15" customHeight="1">
      <c r="A8" s="217"/>
      <c r="B8" s="225" t="s">
        <v>76</v>
      </c>
      <c r="C8" s="226"/>
      <c r="D8" s="218">
        <v>1368</v>
      </c>
      <c r="E8" s="218">
        <v>2</v>
      </c>
      <c r="F8" s="218">
        <v>0</v>
      </c>
      <c r="G8" s="218">
        <v>0</v>
      </c>
      <c r="H8" s="218">
        <v>0</v>
      </c>
      <c r="I8" s="218">
        <v>2</v>
      </c>
      <c r="J8" s="218">
        <v>38</v>
      </c>
      <c r="K8" s="218">
        <v>0</v>
      </c>
      <c r="L8" s="218">
        <v>44</v>
      </c>
      <c r="M8" s="218">
        <v>4</v>
      </c>
      <c r="N8" s="218">
        <v>19</v>
      </c>
      <c r="O8" s="218">
        <v>11</v>
      </c>
      <c r="P8" s="218">
        <v>0</v>
      </c>
      <c r="Q8" s="218">
        <v>88</v>
      </c>
      <c r="R8" s="218">
        <v>103</v>
      </c>
      <c r="S8" s="218">
        <v>0</v>
      </c>
    </row>
    <row r="9" spans="1:22" s="208" customFormat="1" ht="15" customHeight="1">
      <c r="A9" s="217" t="s">
        <v>77</v>
      </c>
      <c r="B9" s="225" t="s">
        <v>14</v>
      </c>
      <c r="C9" s="226"/>
      <c r="D9" s="218">
        <v>2255</v>
      </c>
      <c r="E9" s="218">
        <v>127</v>
      </c>
      <c r="F9" s="218">
        <v>20</v>
      </c>
      <c r="G9" s="227">
        <v>24</v>
      </c>
      <c r="H9" s="227">
        <v>0</v>
      </c>
      <c r="I9" s="227">
        <v>20</v>
      </c>
      <c r="J9" s="218">
        <v>4</v>
      </c>
      <c r="K9" s="218">
        <v>4</v>
      </c>
      <c r="L9" s="218">
        <v>394</v>
      </c>
      <c r="M9" s="227">
        <v>7</v>
      </c>
      <c r="N9" s="218">
        <v>46</v>
      </c>
      <c r="O9" s="218">
        <v>4</v>
      </c>
      <c r="P9" s="218">
        <v>13</v>
      </c>
      <c r="Q9" s="218">
        <v>304</v>
      </c>
      <c r="R9" s="218">
        <v>264</v>
      </c>
      <c r="S9" s="218">
        <v>0</v>
      </c>
    </row>
    <row r="10" spans="1:22" s="208" customFormat="1" ht="15" customHeight="1">
      <c r="A10" s="217" t="s">
        <v>78</v>
      </c>
      <c r="B10" s="225" t="s">
        <v>15</v>
      </c>
      <c r="C10" s="226"/>
      <c r="D10" s="218">
        <v>2610</v>
      </c>
      <c r="E10" s="218">
        <v>295</v>
      </c>
      <c r="F10" s="218">
        <v>38</v>
      </c>
      <c r="G10" s="227">
        <v>0</v>
      </c>
      <c r="H10" s="227">
        <v>1</v>
      </c>
      <c r="I10" s="227">
        <v>1</v>
      </c>
      <c r="J10" s="218">
        <v>30</v>
      </c>
      <c r="K10" s="218">
        <v>17</v>
      </c>
      <c r="L10" s="218">
        <v>304</v>
      </c>
      <c r="M10" s="227">
        <v>21</v>
      </c>
      <c r="N10" s="218">
        <v>234</v>
      </c>
      <c r="O10" s="218">
        <v>3</v>
      </c>
      <c r="P10" s="218">
        <v>3</v>
      </c>
      <c r="Q10" s="218">
        <v>244</v>
      </c>
      <c r="R10" s="218">
        <v>233</v>
      </c>
      <c r="S10" s="218">
        <v>8</v>
      </c>
    </row>
    <row r="11" spans="1:22" s="208" customFormat="1" ht="15" customHeight="1">
      <c r="A11" s="217"/>
      <c r="B11" s="225" t="s">
        <v>16</v>
      </c>
      <c r="C11" s="226"/>
      <c r="D11" s="218">
        <v>1441</v>
      </c>
      <c r="E11" s="218">
        <v>450</v>
      </c>
      <c r="F11" s="218">
        <v>250</v>
      </c>
      <c r="G11" s="227">
        <v>0</v>
      </c>
      <c r="H11" s="227">
        <v>1</v>
      </c>
      <c r="I11" s="227">
        <v>3</v>
      </c>
      <c r="J11" s="218">
        <v>7</v>
      </c>
      <c r="K11" s="218">
        <v>1</v>
      </c>
      <c r="L11" s="218">
        <v>31</v>
      </c>
      <c r="M11" s="227">
        <v>6</v>
      </c>
      <c r="N11" s="218">
        <v>2</v>
      </c>
      <c r="O11" s="218">
        <v>0</v>
      </c>
      <c r="P11" s="218">
        <v>1</v>
      </c>
      <c r="Q11" s="218">
        <v>528</v>
      </c>
      <c r="R11" s="218">
        <v>107</v>
      </c>
      <c r="S11" s="218">
        <v>0</v>
      </c>
    </row>
    <row r="12" spans="1:22" s="208" customFormat="1" ht="15" customHeight="1">
      <c r="A12" s="217"/>
      <c r="B12" s="225" t="s">
        <v>17</v>
      </c>
      <c r="C12" s="226"/>
      <c r="D12" s="218">
        <v>1701</v>
      </c>
      <c r="E12" s="218">
        <v>246</v>
      </c>
      <c r="F12" s="218">
        <v>17</v>
      </c>
      <c r="G12" s="227">
        <v>0</v>
      </c>
      <c r="H12" s="227">
        <v>0</v>
      </c>
      <c r="I12" s="227">
        <v>0</v>
      </c>
      <c r="J12" s="218">
        <v>2</v>
      </c>
      <c r="K12" s="218">
        <v>1</v>
      </c>
      <c r="L12" s="218">
        <v>93</v>
      </c>
      <c r="M12" s="227">
        <v>2</v>
      </c>
      <c r="N12" s="218">
        <v>196</v>
      </c>
      <c r="O12" s="218">
        <v>1</v>
      </c>
      <c r="P12" s="218">
        <v>2</v>
      </c>
      <c r="Q12" s="218">
        <v>151</v>
      </c>
      <c r="R12" s="218">
        <v>144</v>
      </c>
      <c r="S12" s="218">
        <v>0</v>
      </c>
    </row>
    <row r="13" spans="1:22" s="208" customFormat="1" ht="15" customHeight="1">
      <c r="A13" s="217"/>
      <c r="B13" s="225" t="s">
        <v>18</v>
      </c>
      <c r="C13" s="226"/>
      <c r="D13" s="218">
        <v>1465</v>
      </c>
      <c r="E13" s="218">
        <v>123</v>
      </c>
      <c r="F13" s="218">
        <v>48</v>
      </c>
      <c r="G13" s="227">
        <v>0</v>
      </c>
      <c r="H13" s="227">
        <v>0</v>
      </c>
      <c r="I13" s="227">
        <v>0</v>
      </c>
      <c r="J13" s="218">
        <v>1</v>
      </c>
      <c r="K13" s="218">
        <v>7</v>
      </c>
      <c r="L13" s="218">
        <v>189</v>
      </c>
      <c r="M13" s="227">
        <v>9</v>
      </c>
      <c r="N13" s="218">
        <v>169</v>
      </c>
      <c r="O13" s="218">
        <v>33</v>
      </c>
      <c r="P13" s="218">
        <v>6</v>
      </c>
      <c r="Q13" s="218">
        <v>198</v>
      </c>
      <c r="R13" s="218">
        <v>152</v>
      </c>
      <c r="S13" s="218">
        <v>0</v>
      </c>
    </row>
    <row r="14" spans="1:22" s="208" customFormat="1" ht="15" customHeight="1">
      <c r="A14" s="217"/>
      <c r="B14" s="225" t="s">
        <v>19</v>
      </c>
      <c r="C14" s="226"/>
      <c r="D14" s="218">
        <v>755</v>
      </c>
      <c r="E14" s="218">
        <v>0</v>
      </c>
      <c r="F14" s="218">
        <v>0</v>
      </c>
      <c r="G14" s="227">
        <v>0</v>
      </c>
      <c r="H14" s="227">
        <v>1</v>
      </c>
      <c r="I14" s="227">
        <v>0</v>
      </c>
      <c r="J14" s="218">
        <v>10</v>
      </c>
      <c r="K14" s="218">
        <v>0</v>
      </c>
      <c r="L14" s="218">
        <v>70</v>
      </c>
      <c r="M14" s="227">
        <v>7</v>
      </c>
      <c r="N14" s="218">
        <v>25</v>
      </c>
      <c r="O14" s="218">
        <v>12</v>
      </c>
      <c r="P14" s="218">
        <v>3</v>
      </c>
      <c r="Q14" s="218">
        <v>79</v>
      </c>
      <c r="R14" s="218">
        <v>75</v>
      </c>
      <c r="S14" s="218">
        <v>0</v>
      </c>
    </row>
    <row r="15" spans="1:22" s="208" customFormat="1" ht="15" customHeight="1">
      <c r="A15" s="228"/>
      <c r="B15" s="229" t="s">
        <v>79</v>
      </c>
      <c r="C15" s="230"/>
      <c r="D15" s="231">
        <v>345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</row>
    <row r="16" spans="1:22" s="208" customFormat="1" ht="15" customHeight="1">
      <c r="A16" s="222"/>
      <c r="B16" s="223" t="s">
        <v>75</v>
      </c>
      <c r="C16" s="224"/>
      <c r="D16" s="218">
        <v>3202</v>
      </c>
      <c r="E16" s="218">
        <v>1619</v>
      </c>
      <c r="F16" s="218">
        <v>328</v>
      </c>
      <c r="G16" s="218">
        <v>0</v>
      </c>
      <c r="H16" s="218">
        <v>0</v>
      </c>
      <c r="I16" s="218">
        <v>55</v>
      </c>
      <c r="J16" s="218">
        <v>54</v>
      </c>
      <c r="K16" s="218">
        <v>1</v>
      </c>
      <c r="L16" s="218">
        <v>422</v>
      </c>
      <c r="M16" s="218">
        <v>9</v>
      </c>
      <c r="N16" s="218">
        <v>129</v>
      </c>
      <c r="O16" s="218">
        <v>3</v>
      </c>
      <c r="P16" s="218">
        <v>7</v>
      </c>
      <c r="Q16" s="218">
        <v>84</v>
      </c>
      <c r="R16" s="218">
        <v>329</v>
      </c>
      <c r="S16" s="218">
        <v>8</v>
      </c>
    </row>
    <row r="17" spans="1:19" s="208" customFormat="1" ht="15" customHeight="1">
      <c r="A17" s="217"/>
      <c r="B17" s="225" t="s">
        <v>13</v>
      </c>
      <c r="C17" s="226"/>
      <c r="D17" s="218">
        <v>1012</v>
      </c>
      <c r="E17" s="218">
        <v>747</v>
      </c>
      <c r="F17" s="218">
        <v>69</v>
      </c>
      <c r="G17" s="227">
        <v>0</v>
      </c>
      <c r="H17" s="227">
        <v>0</v>
      </c>
      <c r="I17" s="227">
        <v>18</v>
      </c>
      <c r="J17" s="218">
        <v>0</v>
      </c>
      <c r="K17" s="218">
        <v>0</v>
      </c>
      <c r="L17" s="218">
        <v>83</v>
      </c>
      <c r="M17" s="227">
        <v>4</v>
      </c>
      <c r="N17" s="218">
        <v>0</v>
      </c>
      <c r="O17" s="218">
        <v>0</v>
      </c>
      <c r="P17" s="218">
        <v>6</v>
      </c>
      <c r="Q17" s="218">
        <v>15</v>
      </c>
      <c r="R17" s="218">
        <v>38</v>
      </c>
      <c r="S17" s="218">
        <v>0</v>
      </c>
    </row>
    <row r="18" spans="1:19" s="208" customFormat="1" ht="15" customHeight="1">
      <c r="A18" s="217"/>
      <c r="B18" s="225" t="s">
        <v>76</v>
      </c>
      <c r="C18" s="226"/>
      <c r="D18" s="218">
        <v>42</v>
      </c>
      <c r="E18" s="232">
        <v>0</v>
      </c>
      <c r="F18" s="232">
        <v>0</v>
      </c>
      <c r="G18" s="232">
        <v>0</v>
      </c>
      <c r="H18" s="232">
        <v>0</v>
      </c>
      <c r="I18" s="233">
        <v>0</v>
      </c>
      <c r="J18" s="233">
        <v>0</v>
      </c>
      <c r="K18" s="232">
        <v>0</v>
      </c>
      <c r="L18" s="232">
        <v>0</v>
      </c>
      <c r="M18" s="233">
        <v>0</v>
      </c>
      <c r="N18" s="232">
        <v>0</v>
      </c>
      <c r="O18" s="232">
        <v>0</v>
      </c>
      <c r="P18" s="233">
        <v>0</v>
      </c>
      <c r="Q18" s="232">
        <v>1</v>
      </c>
      <c r="R18" s="232">
        <v>8</v>
      </c>
      <c r="S18" s="233">
        <v>0</v>
      </c>
    </row>
    <row r="19" spans="1:19" s="208" customFormat="1" ht="15" customHeight="1">
      <c r="A19" s="217" t="s">
        <v>80</v>
      </c>
      <c r="B19" s="225" t="s">
        <v>14</v>
      </c>
      <c r="C19" s="226"/>
      <c r="D19" s="218">
        <v>307</v>
      </c>
      <c r="E19" s="218">
        <v>49</v>
      </c>
      <c r="F19" s="218">
        <v>0</v>
      </c>
      <c r="G19" s="227">
        <v>0</v>
      </c>
      <c r="H19" s="227">
        <v>0</v>
      </c>
      <c r="I19" s="227">
        <v>28</v>
      </c>
      <c r="J19" s="218">
        <v>27</v>
      </c>
      <c r="K19" s="218">
        <v>0</v>
      </c>
      <c r="L19" s="218">
        <v>94</v>
      </c>
      <c r="M19" s="227">
        <v>1</v>
      </c>
      <c r="N19" s="218">
        <v>0</v>
      </c>
      <c r="O19" s="218">
        <v>0</v>
      </c>
      <c r="P19" s="218">
        <v>0</v>
      </c>
      <c r="Q19" s="218">
        <v>22</v>
      </c>
      <c r="R19" s="218">
        <v>44</v>
      </c>
      <c r="S19" s="218">
        <v>0</v>
      </c>
    </row>
    <row r="20" spans="1:19" s="208" customFormat="1" ht="15" customHeight="1">
      <c r="A20" s="217" t="s">
        <v>81</v>
      </c>
      <c r="B20" s="225" t="s">
        <v>15</v>
      </c>
      <c r="C20" s="226"/>
      <c r="D20" s="218">
        <v>400</v>
      </c>
      <c r="E20" s="218">
        <v>155</v>
      </c>
      <c r="F20" s="218">
        <v>36</v>
      </c>
      <c r="G20" s="227">
        <v>0</v>
      </c>
      <c r="H20" s="227">
        <v>0</v>
      </c>
      <c r="I20" s="227">
        <v>0</v>
      </c>
      <c r="J20" s="218">
        <v>4</v>
      </c>
      <c r="K20" s="218">
        <v>0</v>
      </c>
      <c r="L20" s="218">
        <v>13</v>
      </c>
      <c r="M20" s="227">
        <v>1</v>
      </c>
      <c r="N20" s="218">
        <v>53</v>
      </c>
      <c r="O20" s="218">
        <v>3</v>
      </c>
      <c r="P20" s="218">
        <v>1</v>
      </c>
      <c r="Q20" s="218">
        <v>18</v>
      </c>
      <c r="R20" s="218">
        <v>50</v>
      </c>
      <c r="S20" s="218">
        <v>0</v>
      </c>
    </row>
    <row r="21" spans="1:19" s="208" customFormat="1" ht="15" customHeight="1">
      <c r="A21" s="217"/>
      <c r="B21" s="225" t="s">
        <v>16</v>
      </c>
      <c r="C21" s="226"/>
      <c r="D21" s="218">
        <v>354</v>
      </c>
      <c r="E21" s="218">
        <v>290</v>
      </c>
      <c r="F21" s="218">
        <v>150</v>
      </c>
      <c r="G21" s="227">
        <v>0</v>
      </c>
      <c r="H21" s="227">
        <v>0</v>
      </c>
      <c r="I21" s="227">
        <v>0</v>
      </c>
      <c r="J21" s="218">
        <v>5</v>
      </c>
      <c r="K21" s="218">
        <v>0</v>
      </c>
      <c r="L21" s="218">
        <v>0</v>
      </c>
      <c r="M21" s="227">
        <v>0</v>
      </c>
      <c r="N21" s="218">
        <v>0</v>
      </c>
      <c r="O21" s="218">
        <v>0</v>
      </c>
      <c r="P21" s="218">
        <v>0</v>
      </c>
      <c r="Q21" s="218">
        <v>1</v>
      </c>
      <c r="R21" s="218">
        <v>29</v>
      </c>
      <c r="S21" s="218">
        <v>0</v>
      </c>
    </row>
    <row r="22" spans="1:19" s="208" customFormat="1" ht="15" customHeight="1">
      <c r="A22" s="217"/>
      <c r="B22" s="225" t="s">
        <v>17</v>
      </c>
      <c r="C22" s="226"/>
      <c r="D22" s="218">
        <v>414</v>
      </c>
      <c r="E22" s="218">
        <v>193</v>
      </c>
      <c r="F22" s="218">
        <v>0</v>
      </c>
      <c r="G22" s="227">
        <v>0</v>
      </c>
      <c r="H22" s="227">
        <v>0</v>
      </c>
      <c r="I22" s="227">
        <v>9</v>
      </c>
      <c r="J22" s="218">
        <v>13</v>
      </c>
      <c r="K22" s="218">
        <v>0</v>
      </c>
      <c r="L22" s="218">
        <v>0</v>
      </c>
      <c r="M22" s="227">
        <v>0</v>
      </c>
      <c r="N22" s="218">
        <v>0</v>
      </c>
      <c r="O22" s="218">
        <v>0</v>
      </c>
      <c r="P22" s="218">
        <v>0</v>
      </c>
      <c r="Q22" s="218">
        <v>15</v>
      </c>
      <c r="R22" s="218">
        <v>120</v>
      </c>
      <c r="S22" s="218">
        <v>0</v>
      </c>
    </row>
    <row r="23" spans="1:19" s="208" customFormat="1" ht="15" customHeight="1">
      <c r="A23" s="217"/>
      <c r="B23" s="225" t="s">
        <v>18</v>
      </c>
      <c r="C23" s="226"/>
      <c r="D23" s="218">
        <v>158</v>
      </c>
      <c r="E23" s="218">
        <v>92</v>
      </c>
      <c r="F23" s="218">
        <v>41</v>
      </c>
      <c r="G23" s="227">
        <v>0</v>
      </c>
      <c r="H23" s="227">
        <v>0</v>
      </c>
      <c r="I23" s="227">
        <v>0</v>
      </c>
      <c r="J23" s="218">
        <v>5</v>
      </c>
      <c r="K23" s="218">
        <v>1</v>
      </c>
      <c r="L23" s="218">
        <v>1</v>
      </c>
      <c r="M23" s="227">
        <v>2</v>
      </c>
      <c r="N23" s="218">
        <v>31</v>
      </c>
      <c r="O23" s="218">
        <v>0</v>
      </c>
      <c r="P23" s="218">
        <v>0</v>
      </c>
      <c r="Q23" s="218">
        <v>3</v>
      </c>
      <c r="R23" s="218">
        <v>5</v>
      </c>
      <c r="S23" s="218">
        <v>0</v>
      </c>
    </row>
    <row r="24" spans="1:19" s="208" customFormat="1" ht="15" customHeight="1">
      <c r="A24" s="217"/>
      <c r="B24" s="225" t="s">
        <v>19</v>
      </c>
      <c r="C24" s="226"/>
      <c r="D24" s="218">
        <v>342</v>
      </c>
      <c r="E24" s="218">
        <v>93</v>
      </c>
      <c r="F24" s="218">
        <v>32</v>
      </c>
      <c r="G24" s="227">
        <v>0</v>
      </c>
      <c r="H24" s="227">
        <v>0</v>
      </c>
      <c r="I24" s="227">
        <v>0</v>
      </c>
      <c r="J24" s="218">
        <v>0</v>
      </c>
      <c r="K24" s="218">
        <v>0</v>
      </c>
      <c r="L24" s="218">
        <v>167</v>
      </c>
      <c r="M24" s="227">
        <v>0</v>
      </c>
      <c r="N24" s="218">
        <v>0</v>
      </c>
      <c r="O24" s="218">
        <v>0</v>
      </c>
      <c r="P24" s="218">
        <v>0</v>
      </c>
      <c r="Q24" s="218">
        <v>5</v>
      </c>
      <c r="R24" s="218">
        <v>10</v>
      </c>
      <c r="S24" s="218">
        <v>0</v>
      </c>
    </row>
    <row r="25" spans="1:19" s="208" customFormat="1" ht="15" customHeight="1">
      <c r="A25" s="228"/>
      <c r="B25" s="229" t="s">
        <v>79</v>
      </c>
      <c r="C25" s="230"/>
      <c r="D25" s="231">
        <v>173</v>
      </c>
      <c r="E25" s="221">
        <v>0</v>
      </c>
      <c r="F25" s="221">
        <v>0</v>
      </c>
      <c r="G25" s="221">
        <v>0</v>
      </c>
      <c r="H25" s="221">
        <v>0</v>
      </c>
      <c r="I25" s="221">
        <v>0</v>
      </c>
      <c r="J25" s="221">
        <v>0</v>
      </c>
      <c r="K25" s="221">
        <v>0</v>
      </c>
      <c r="L25" s="221">
        <v>64</v>
      </c>
      <c r="M25" s="221">
        <v>1</v>
      </c>
      <c r="N25" s="221">
        <v>45</v>
      </c>
      <c r="O25" s="221">
        <v>0</v>
      </c>
      <c r="P25" s="221">
        <v>0</v>
      </c>
      <c r="Q25" s="221">
        <v>4</v>
      </c>
      <c r="R25" s="221">
        <v>25</v>
      </c>
      <c r="S25" s="221">
        <v>8</v>
      </c>
    </row>
    <row r="26" spans="1:19" s="208" customFormat="1" ht="15" customHeight="1">
      <c r="A26" s="222"/>
      <c r="B26" s="223" t="s">
        <v>75</v>
      </c>
      <c r="C26" s="224"/>
      <c r="D26" s="218">
        <v>67448</v>
      </c>
      <c r="E26" s="218">
        <v>19213</v>
      </c>
      <c r="F26" s="218">
        <v>3554</v>
      </c>
      <c r="G26" s="218">
        <v>40</v>
      </c>
      <c r="H26" s="218">
        <v>17</v>
      </c>
      <c r="I26" s="218">
        <v>109</v>
      </c>
      <c r="J26" s="218">
        <v>230</v>
      </c>
      <c r="K26" s="218">
        <v>108</v>
      </c>
      <c r="L26" s="218">
        <v>8746</v>
      </c>
      <c r="M26" s="218">
        <v>366</v>
      </c>
      <c r="N26" s="218">
        <v>2179</v>
      </c>
      <c r="O26" s="218">
        <v>46</v>
      </c>
      <c r="P26" s="218">
        <v>104</v>
      </c>
      <c r="Q26" s="218">
        <v>5567</v>
      </c>
      <c r="R26" s="218">
        <v>10406</v>
      </c>
      <c r="S26" s="218">
        <v>43</v>
      </c>
    </row>
    <row r="27" spans="1:19" s="208" customFormat="1" ht="15" customHeight="1">
      <c r="A27" s="217"/>
      <c r="B27" s="225" t="s">
        <v>13</v>
      </c>
      <c r="C27" s="225"/>
      <c r="D27" s="232">
        <v>16501</v>
      </c>
      <c r="E27" s="217">
        <v>12138</v>
      </c>
      <c r="F27" s="218">
        <v>2000</v>
      </c>
      <c r="G27" s="227">
        <v>14</v>
      </c>
      <c r="H27" s="227">
        <v>0</v>
      </c>
      <c r="I27" s="227">
        <v>18</v>
      </c>
      <c r="J27" s="218">
        <v>3</v>
      </c>
      <c r="K27" s="218">
        <v>1</v>
      </c>
      <c r="L27" s="218">
        <v>1097</v>
      </c>
      <c r="M27" s="227">
        <v>18</v>
      </c>
      <c r="N27" s="218">
        <v>96</v>
      </c>
      <c r="O27" s="218">
        <v>4</v>
      </c>
      <c r="P27" s="218">
        <v>1</v>
      </c>
      <c r="Q27" s="218">
        <v>673</v>
      </c>
      <c r="R27" s="218">
        <v>861</v>
      </c>
      <c r="S27" s="218">
        <v>0</v>
      </c>
    </row>
    <row r="28" spans="1:19" s="208" customFormat="1" ht="15" customHeight="1">
      <c r="A28" s="217"/>
      <c r="B28" s="225" t="s">
        <v>76</v>
      </c>
      <c r="C28" s="226"/>
      <c r="D28" s="232">
        <v>4241</v>
      </c>
      <c r="E28" s="232">
        <v>0</v>
      </c>
      <c r="F28" s="233">
        <v>0</v>
      </c>
      <c r="G28" s="232">
        <v>0</v>
      </c>
      <c r="H28" s="232">
        <v>0</v>
      </c>
      <c r="I28" s="232">
        <v>15</v>
      </c>
      <c r="J28" s="233">
        <v>2</v>
      </c>
      <c r="K28" s="233">
        <v>0</v>
      </c>
      <c r="L28" s="233">
        <v>144</v>
      </c>
      <c r="M28" s="233">
        <v>107</v>
      </c>
      <c r="N28" s="233">
        <v>84</v>
      </c>
      <c r="O28" s="233">
        <v>5</v>
      </c>
      <c r="P28" s="233">
        <v>2</v>
      </c>
      <c r="Q28" s="233">
        <v>302</v>
      </c>
      <c r="R28" s="233">
        <v>715</v>
      </c>
      <c r="S28" s="233">
        <v>0</v>
      </c>
    </row>
    <row r="29" spans="1:19" s="208" customFormat="1" ht="15" customHeight="1">
      <c r="A29" s="217" t="s">
        <v>82</v>
      </c>
      <c r="B29" s="225" t="s">
        <v>14</v>
      </c>
      <c r="C29" s="226"/>
      <c r="D29" s="232">
        <v>5903</v>
      </c>
      <c r="E29" s="218">
        <v>636</v>
      </c>
      <c r="F29" s="218">
        <v>105</v>
      </c>
      <c r="G29" s="227">
        <v>0</v>
      </c>
      <c r="H29" s="227">
        <v>1</v>
      </c>
      <c r="I29" s="227">
        <v>47</v>
      </c>
      <c r="J29" s="218">
        <v>23</v>
      </c>
      <c r="K29" s="218">
        <v>4</v>
      </c>
      <c r="L29" s="218">
        <v>953</v>
      </c>
      <c r="M29" s="227">
        <v>28</v>
      </c>
      <c r="N29" s="218">
        <v>82</v>
      </c>
      <c r="O29" s="218">
        <v>4</v>
      </c>
      <c r="P29" s="218">
        <v>21</v>
      </c>
      <c r="Q29" s="218">
        <v>728</v>
      </c>
      <c r="R29" s="218">
        <v>1106</v>
      </c>
      <c r="S29" s="218">
        <v>0</v>
      </c>
    </row>
    <row r="30" spans="1:19" s="208" customFormat="1" ht="15" customHeight="1">
      <c r="A30" s="217" t="s">
        <v>83</v>
      </c>
      <c r="B30" s="225" t="s">
        <v>15</v>
      </c>
      <c r="C30" s="226"/>
      <c r="D30" s="232">
        <v>8519</v>
      </c>
      <c r="E30" s="234">
        <v>1281</v>
      </c>
      <c r="F30" s="218">
        <v>68</v>
      </c>
      <c r="G30" s="227">
        <v>0</v>
      </c>
      <c r="H30" s="227">
        <v>10</v>
      </c>
      <c r="I30" s="227">
        <v>9</v>
      </c>
      <c r="J30" s="218">
        <v>25</v>
      </c>
      <c r="K30" s="218">
        <v>41</v>
      </c>
      <c r="L30" s="218">
        <v>1186</v>
      </c>
      <c r="M30" s="227">
        <v>44</v>
      </c>
      <c r="N30" s="218">
        <v>674</v>
      </c>
      <c r="O30" s="218">
        <v>4</v>
      </c>
      <c r="P30" s="218">
        <v>12</v>
      </c>
      <c r="Q30" s="218">
        <v>674</v>
      </c>
      <c r="R30" s="218">
        <v>1525</v>
      </c>
      <c r="S30" s="218">
        <v>0</v>
      </c>
    </row>
    <row r="31" spans="1:19" s="208" customFormat="1" ht="15" customHeight="1">
      <c r="A31" s="217"/>
      <c r="B31" s="225" t="s">
        <v>16</v>
      </c>
      <c r="C31" s="226"/>
      <c r="D31" s="232">
        <v>4895</v>
      </c>
      <c r="E31" s="218">
        <v>1780</v>
      </c>
      <c r="F31" s="218">
        <v>951</v>
      </c>
      <c r="G31" s="227">
        <v>15</v>
      </c>
      <c r="H31" s="227">
        <v>2</v>
      </c>
      <c r="I31" s="227">
        <v>5</v>
      </c>
      <c r="J31" s="218">
        <v>25</v>
      </c>
      <c r="K31" s="218">
        <v>2</v>
      </c>
      <c r="L31" s="218">
        <v>155</v>
      </c>
      <c r="M31" s="227">
        <v>12</v>
      </c>
      <c r="N31" s="218">
        <v>42</v>
      </c>
      <c r="O31" s="218">
        <v>4</v>
      </c>
      <c r="P31" s="218">
        <v>16</v>
      </c>
      <c r="Q31" s="218">
        <v>457</v>
      </c>
      <c r="R31" s="218">
        <v>1057</v>
      </c>
      <c r="S31" s="218">
        <v>0</v>
      </c>
    </row>
    <row r="32" spans="1:19" s="208" customFormat="1" ht="15" customHeight="1">
      <c r="A32" s="217"/>
      <c r="B32" s="225" t="s">
        <v>17</v>
      </c>
      <c r="C32" s="226"/>
      <c r="D32" s="232">
        <v>10343</v>
      </c>
      <c r="E32" s="218">
        <v>2082</v>
      </c>
      <c r="F32" s="218">
        <v>336</v>
      </c>
      <c r="G32" s="227">
        <v>0</v>
      </c>
      <c r="H32" s="227">
        <v>1</v>
      </c>
      <c r="I32" s="227">
        <v>15</v>
      </c>
      <c r="J32" s="218">
        <v>95</v>
      </c>
      <c r="K32" s="218">
        <v>3</v>
      </c>
      <c r="L32" s="218">
        <v>559</v>
      </c>
      <c r="M32" s="227">
        <v>70</v>
      </c>
      <c r="N32" s="218">
        <v>155</v>
      </c>
      <c r="O32" s="218">
        <v>1</v>
      </c>
      <c r="P32" s="218">
        <v>16</v>
      </c>
      <c r="Q32" s="218">
        <v>630</v>
      </c>
      <c r="R32" s="218">
        <v>2928</v>
      </c>
      <c r="S32" s="218">
        <v>5</v>
      </c>
    </row>
    <row r="33" spans="1:22" s="208" customFormat="1" ht="15" customHeight="1">
      <c r="A33" s="217"/>
      <c r="B33" s="225" t="s">
        <v>18</v>
      </c>
      <c r="C33" s="226"/>
      <c r="D33" s="232">
        <v>7148</v>
      </c>
      <c r="E33" s="227">
        <v>614</v>
      </c>
      <c r="F33" s="227">
        <v>94</v>
      </c>
      <c r="G33" s="227">
        <v>0</v>
      </c>
      <c r="H33" s="227">
        <v>0</v>
      </c>
      <c r="I33" s="227">
        <v>0</v>
      </c>
      <c r="J33" s="227">
        <v>35</v>
      </c>
      <c r="K33" s="227">
        <v>33</v>
      </c>
      <c r="L33" s="227">
        <v>821</v>
      </c>
      <c r="M33" s="227">
        <v>28</v>
      </c>
      <c r="N33" s="227">
        <v>562</v>
      </c>
      <c r="O33" s="227">
        <v>6</v>
      </c>
      <c r="P33" s="227">
        <v>22</v>
      </c>
      <c r="Q33" s="227">
        <v>1099</v>
      </c>
      <c r="R33" s="227">
        <v>1232</v>
      </c>
      <c r="S33" s="218">
        <v>0</v>
      </c>
    </row>
    <row r="34" spans="1:22" s="208" customFormat="1" ht="15" customHeight="1">
      <c r="A34" s="217"/>
      <c r="B34" s="225" t="s">
        <v>19</v>
      </c>
      <c r="C34" s="226"/>
      <c r="D34" s="232">
        <v>6240</v>
      </c>
      <c r="E34" s="227">
        <v>682</v>
      </c>
      <c r="F34" s="227">
        <v>0</v>
      </c>
      <c r="G34" s="227">
        <v>11</v>
      </c>
      <c r="H34" s="227">
        <v>3</v>
      </c>
      <c r="I34" s="227">
        <v>0</v>
      </c>
      <c r="J34" s="227">
        <v>22</v>
      </c>
      <c r="K34" s="227">
        <v>20</v>
      </c>
      <c r="L34" s="227">
        <v>1494</v>
      </c>
      <c r="M34" s="227">
        <v>42</v>
      </c>
      <c r="N34" s="227">
        <v>190</v>
      </c>
      <c r="O34" s="227">
        <v>17</v>
      </c>
      <c r="P34" s="227">
        <v>14</v>
      </c>
      <c r="Q34" s="227">
        <v>721</v>
      </c>
      <c r="R34" s="227">
        <v>728</v>
      </c>
      <c r="S34" s="218">
        <v>0</v>
      </c>
    </row>
    <row r="35" spans="1:22" s="208" customFormat="1" ht="15" customHeight="1" thickBot="1">
      <c r="A35" s="235"/>
      <c r="B35" s="236" t="s">
        <v>79</v>
      </c>
      <c r="C35" s="237"/>
      <c r="D35" s="238">
        <v>3658</v>
      </c>
      <c r="E35" s="239">
        <v>0</v>
      </c>
      <c r="F35" s="239">
        <v>0</v>
      </c>
      <c r="G35" s="239">
        <v>0</v>
      </c>
      <c r="H35" s="239">
        <v>0</v>
      </c>
      <c r="I35" s="239">
        <v>0</v>
      </c>
      <c r="J35" s="239">
        <v>0</v>
      </c>
      <c r="K35" s="239">
        <v>4</v>
      </c>
      <c r="L35" s="239">
        <v>2337</v>
      </c>
      <c r="M35" s="239">
        <v>17</v>
      </c>
      <c r="N35" s="239">
        <v>294</v>
      </c>
      <c r="O35" s="239">
        <v>1</v>
      </c>
      <c r="P35" s="239">
        <v>0</v>
      </c>
      <c r="Q35" s="239">
        <v>283</v>
      </c>
      <c r="R35" s="239">
        <v>254</v>
      </c>
      <c r="S35" s="240">
        <v>38</v>
      </c>
    </row>
    <row r="36" spans="1:22" s="208" customFormat="1" ht="15" customHeight="1">
      <c r="A36" s="241"/>
      <c r="B36" s="241"/>
      <c r="C36" s="241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</row>
    <row r="37" spans="1:22" s="208" customFormat="1" ht="15" customHeight="1" thickBot="1">
      <c r="A37" s="241"/>
      <c r="B37" s="241"/>
      <c r="C37" s="241"/>
      <c r="D37" s="242"/>
      <c r="E37" s="242"/>
      <c r="F37" s="242"/>
      <c r="G37" s="242"/>
      <c r="H37" s="242"/>
      <c r="I37" s="242"/>
      <c r="J37" s="243"/>
      <c r="K37" s="242"/>
      <c r="L37" s="242"/>
      <c r="M37" s="244"/>
      <c r="O37" s="244" t="s">
        <v>84</v>
      </c>
      <c r="P37" s="242"/>
      <c r="Q37" s="242"/>
      <c r="R37" s="242"/>
      <c r="S37" s="242"/>
      <c r="T37" s="242"/>
    </row>
    <row r="38" spans="1:22" s="208" customFormat="1" ht="15" customHeight="1">
      <c r="A38" s="245"/>
      <c r="B38" s="245"/>
      <c r="C38" s="246"/>
      <c r="D38" s="247" t="s">
        <v>85</v>
      </c>
      <c r="E38" s="247" t="s">
        <v>86</v>
      </c>
      <c r="F38" s="205" t="s">
        <v>87</v>
      </c>
      <c r="G38" s="205" t="s">
        <v>88</v>
      </c>
      <c r="H38" s="202" t="s">
        <v>9</v>
      </c>
      <c r="I38" s="202" t="s">
        <v>8</v>
      </c>
      <c r="J38" s="202" t="s">
        <v>89</v>
      </c>
      <c r="K38" s="202" t="s">
        <v>90</v>
      </c>
      <c r="L38" s="248" t="s">
        <v>91</v>
      </c>
      <c r="M38" s="248" t="s">
        <v>92</v>
      </c>
      <c r="N38" s="248" t="s">
        <v>93</v>
      </c>
      <c r="O38" s="249" t="s">
        <v>94</v>
      </c>
      <c r="P38" s="250"/>
      <c r="Q38" s="251"/>
      <c r="R38" s="251"/>
      <c r="S38" s="251"/>
      <c r="T38" s="251"/>
      <c r="U38" s="251"/>
      <c r="V38" s="251"/>
    </row>
    <row r="39" spans="1:22" s="208" customFormat="1" ht="79.5" customHeight="1" thickBot="1">
      <c r="A39" s="252"/>
      <c r="B39" s="252"/>
      <c r="C39" s="253"/>
      <c r="D39" s="254"/>
      <c r="E39" s="254"/>
      <c r="F39" s="214"/>
      <c r="G39" s="211"/>
      <c r="H39" s="211"/>
      <c r="I39" s="211"/>
      <c r="J39" s="211"/>
      <c r="K39" s="211"/>
      <c r="L39" s="255"/>
      <c r="M39" s="255"/>
      <c r="N39" s="255"/>
      <c r="O39" s="256"/>
      <c r="P39" s="250"/>
      <c r="Q39" s="251"/>
      <c r="R39" s="251"/>
      <c r="S39" s="251"/>
      <c r="T39" s="251"/>
      <c r="U39" s="251"/>
      <c r="V39" s="251"/>
    </row>
    <row r="40" spans="1:22" s="208" customFormat="1" ht="15" customHeight="1">
      <c r="A40" s="217" t="s">
        <v>11</v>
      </c>
      <c r="B40" s="217">
        <v>30</v>
      </c>
      <c r="C40" s="217" t="s">
        <v>12</v>
      </c>
      <c r="D40" s="257">
        <v>16206</v>
      </c>
      <c r="E40" s="257">
        <v>1740</v>
      </c>
      <c r="F40" s="257">
        <v>312</v>
      </c>
      <c r="G40" s="257">
        <v>73</v>
      </c>
      <c r="H40" s="257">
        <v>212</v>
      </c>
      <c r="I40" s="257">
        <v>2124</v>
      </c>
      <c r="J40" s="257">
        <v>916</v>
      </c>
      <c r="K40" s="257">
        <v>51</v>
      </c>
      <c r="L40" s="257">
        <v>310</v>
      </c>
      <c r="M40" s="257">
        <v>7272</v>
      </c>
      <c r="N40" s="257">
        <v>12</v>
      </c>
      <c r="O40" s="257">
        <v>822</v>
      </c>
      <c r="Q40" s="242"/>
      <c r="R40" s="242"/>
      <c r="S40" s="242"/>
      <c r="T40" s="242"/>
      <c r="U40" s="242"/>
      <c r="V40" s="242"/>
    </row>
    <row r="41" spans="1:22" s="208" customFormat="1" ht="15" customHeight="1">
      <c r="A41" s="219" t="s">
        <v>22</v>
      </c>
      <c r="B41" s="219" t="s">
        <v>23</v>
      </c>
      <c r="C41" s="228" t="s">
        <v>12</v>
      </c>
      <c r="D41" s="258">
        <v>18996</v>
      </c>
      <c r="E41" s="258">
        <v>3064</v>
      </c>
      <c r="F41" s="258">
        <v>1038</v>
      </c>
      <c r="G41" s="258">
        <v>209</v>
      </c>
      <c r="H41" s="258">
        <v>166</v>
      </c>
      <c r="I41" s="258">
        <v>2537</v>
      </c>
      <c r="J41" s="258">
        <v>789</v>
      </c>
      <c r="K41" s="258">
        <v>212</v>
      </c>
      <c r="L41" s="258">
        <v>222</v>
      </c>
      <c r="M41" s="258">
        <v>9722</v>
      </c>
      <c r="N41" s="258">
        <v>91</v>
      </c>
      <c r="O41" s="258">
        <v>511</v>
      </c>
      <c r="P41" s="242"/>
      <c r="Q41" s="242"/>
      <c r="R41" s="242"/>
      <c r="S41" s="242"/>
      <c r="T41" s="242"/>
      <c r="U41" s="242"/>
      <c r="V41" s="242"/>
    </row>
    <row r="42" spans="1:22" s="208" customFormat="1" ht="15" customHeight="1">
      <c r="A42" s="222"/>
      <c r="B42" s="225" t="s">
        <v>75</v>
      </c>
      <c r="C42" s="226"/>
      <c r="D42" s="218">
        <v>3643</v>
      </c>
      <c r="E42" s="218">
        <v>729</v>
      </c>
      <c r="F42" s="218">
        <v>434</v>
      </c>
      <c r="G42" s="218">
        <v>42</v>
      </c>
      <c r="H42" s="218">
        <v>139</v>
      </c>
      <c r="I42" s="218">
        <v>798</v>
      </c>
      <c r="J42" s="218">
        <v>316</v>
      </c>
      <c r="K42" s="218">
        <v>103</v>
      </c>
      <c r="L42" s="218">
        <v>51</v>
      </c>
      <c r="M42" s="218">
        <v>1785</v>
      </c>
      <c r="N42" s="218">
        <v>20</v>
      </c>
      <c r="O42" s="218">
        <v>33</v>
      </c>
      <c r="P42" s="242"/>
      <c r="Q42" s="242"/>
      <c r="R42" s="242"/>
      <c r="S42" s="242"/>
      <c r="T42" s="242"/>
      <c r="U42" s="242"/>
      <c r="V42" s="242"/>
    </row>
    <row r="43" spans="1:22" s="208" customFormat="1" ht="15" customHeight="1">
      <c r="A43" s="217"/>
      <c r="B43" s="225" t="s">
        <v>13</v>
      </c>
      <c r="C43" s="226"/>
      <c r="D43" s="218">
        <v>144</v>
      </c>
      <c r="E43" s="218">
        <v>34</v>
      </c>
      <c r="F43" s="218">
        <v>6</v>
      </c>
      <c r="G43" s="218">
        <v>0</v>
      </c>
      <c r="H43" s="227">
        <v>8</v>
      </c>
      <c r="I43" s="218">
        <v>123</v>
      </c>
      <c r="J43" s="227">
        <v>9</v>
      </c>
      <c r="K43" s="218">
        <v>0</v>
      </c>
      <c r="L43" s="218">
        <v>9</v>
      </c>
      <c r="M43" s="218">
        <v>145</v>
      </c>
      <c r="N43" s="218">
        <v>0</v>
      </c>
      <c r="O43" s="218">
        <v>36</v>
      </c>
      <c r="P43" s="242"/>
      <c r="Q43" s="242"/>
      <c r="R43" s="242"/>
      <c r="S43" s="242"/>
      <c r="T43" s="242"/>
      <c r="U43" s="242"/>
      <c r="V43" s="242"/>
    </row>
    <row r="44" spans="1:22" s="208" customFormat="1" ht="15" customHeight="1">
      <c r="A44" s="217"/>
      <c r="B44" s="225" t="s">
        <v>76</v>
      </c>
      <c r="C44" s="259"/>
      <c r="D44" s="232">
        <v>338</v>
      </c>
      <c r="E44" s="233">
        <v>213</v>
      </c>
      <c r="F44" s="232">
        <v>248</v>
      </c>
      <c r="G44" s="232">
        <v>0</v>
      </c>
      <c r="H44" s="232">
        <v>88</v>
      </c>
      <c r="I44" s="233">
        <v>150</v>
      </c>
      <c r="J44" s="232">
        <v>20</v>
      </c>
      <c r="K44" s="233">
        <v>0</v>
      </c>
      <c r="L44" s="233">
        <v>1</v>
      </c>
      <c r="M44" s="233">
        <v>344</v>
      </c>
      <c r="N44" s="233">
        <v>0</v>
      </c>
      <c r="O44" s="233">
        <v>97</v>
      </c>
      <c r="P44" s="260"/>
      <c r="Q44" s="260"/>
      <c r="R44" s="260"/>
      <c r="S44" s="260"/>
      <c r="T44" s="260"/>
      <c r="U44" s="260"/>
      <c r="V44" s="260"/>
    </row>
    <row r="45" spans="1:22" s="208" customFormat="1" ht="15" customHeight="1">
      <c r="A45" s="217" t="s">
        <v>77</v>
      </c>
      <c r="B45" s="225" t="s">
        <v>14</v>
      </c>
      <c r="C45" s="226"/>
      <c r="D45" s="218">
        <v>735</v>
      </c>
      <c r="E45" s="218">
        <v>77</v>
      </c>
      <c r="F45" s="218">
        <v>17</v>
      </c>
      <c r="G45" s="218">
        <v>0</v>
      </c>
      <c r="H45" s="227">
        <v>16</v>
      </c>
      <c r="I45" s="218">
        <v>142</v>
      </c>
      <c r="J45" s="227">
        <v>57</v>
      </c>
      <c r="K45" s="218">
        <v>0</v>
      </c>
      <c r="L45" s="218">
        <v>11</v>
      </c>
      <c r="M45" s="218">
        <v>462</v>
      </c>
      <c r="N45" s="218">
        <v>1</v>
      </c>
      <c r="O45" s="218">
        <v>20</v>
      </c>
      <c r="P45" s="242"/>
      <c r="Q45" s="242"/>
      <c r="R45" s="242"/>
      <c r="S45" s="242"/>
      <c r="T45" s="242"/>
      <c r="U45" s="242"/>
      <c r="V45" s="242"/>
    </row>
    <row r="46" spans="1:22" s="208" customFormat="1" ht="15" customHeight="1">
      <c r="A46" s="217" t="s">
        <v>78</v>
      </c>
      <c r="B46" s="225" t="s">
        <v>15</v>
      </c>
      <c r="C46" s="226"/>
      <c r="D46" s="218">
        <v>862</v>
      </c>
      <c r="E46" s="218">
        <v>135</v>
      </c>
      <c r="F46" s="218">
        <v>46</v>
      </c>
      <c r="G46" s="218">
        <v>2</v>
      </c>
      <c r="H46" s="227">
        <v>8</v>
      </c>
      <c r="I46" s="218">
        <v>62</v>
      </c>
      <c r="J46" s="227">
        <v>101</v>
      </c>
      <c r="K46" s="218">
        <v>0</v>
      </c>
      <c r="L46" s="218">
        <v>2</v>
      </c>
      <c r="M46" s="218">
        <v>109</v>
      </c>
      <c r="N46" s="218">
        <v>2</v>
      </c>
      <c r="O46" s="218">
        <v>13</v>
      </c>
      <c r="P46" s="242"/>
      <c r="Q46" s="242"/>
      <c r="R46" s="242"/>
      <c r="S46" s="242"/>
      <c r="T46" s="242"/>
      <c r="U46" s="242"/>
      <c r="V46" s="242"/>
    </row>
    <row r="47" spans="1:22" s="208" customFormat="1" ht="15" customHeight="1">
      <c r="A47" s="217"/>
      <c r="B47" s="225" t="s">
        <v>16</v>
      </c>
      <c r="C47" s="226"/>
      <c r="D47" s="218">
        <v>217</v>
      </c>
      <c r="E47" s="218">
        <v>18</v>
      </c>
      <c r="F47" s="218">
        <v>20</v>
      </c>
      <c r="G47" s="218">
        <v>0</v>
      </c>
      <c r="H47" s="227">
        <v>7</v>
      </c>
      <c r="I47" s="218">
        <v>21</v>
      </c>
      <c r="J47" s="227">
        <v>21</v>
      </c>
      <c r="K47" s="218">
        <v>0</v>
      </c>
      <c r="L47" s="218">
        <v>5</v>
      </c>
      <c r="M47" s="218">
        <v>107</v>
      </c>
      <c r="N47" s="218">
        <v>1</v>
      </c>
      <c r="O47" s="218">
        <v>8</v>
      </c>
      <c r="P47" s="242"/>
      <c r="Q47" s="242"/>
      <c r="R47" s="242"/>
      <c r="S47" s="242"/>
      <c r="T47" s="242"/>
      <c r="U47" s="242"/>
      <c r="V47" s="242"/>
    </row>
    <row r="48" spans="1:22" s="208" customFormat="1" ht="15" customHeight="1">
      <c r="A48" s="217"/>
      <c r="B48" s="225" t="s">
        <v>17</v>
      </c>
      <c r="C48" s="226"/>
      <c r="D48" s="218">
        <v>679</v>
      </c>
      <c r="E48" s="218">
        <v>42</v>
      </c>
      <c r="F48" s="218">
        <v>15</v>
      </c>
      <c r="G48" s="218">
        <v>0</v>
      </c>
      <c r="H48" s="227">
        <v>5</v>
      </c>
      <c r="I48" s="218">
        <v>64</v>
      </c>
      <c r="J48" s="227">
        <v>58</v>
      </c>
      <c r="K48" s="218">
        <v>0</v>
      </c>
      <c r="L48" s="218">
        <v>0</v>
      </c>
      <c r="M48" s="218">
        <v>245</v>
      </c>
      <c r="N48" s="218">
        <v>0</v>
      </c>
      <c r="O48" s="218">
        <v>21</v>
      </c>
      <c r="P48" s="242"/>
      <c r="Q48" s="242"/>
      <c r="R48" s="242"/>
      <c r="S48" s="242"/>
      <c r="T48" s="242"/>
      <c r="U48" s="242"/>
      <c r="V48" s="242"/>
    </row>
    <row r="49" spans="1:22" s="208" customFormat="1" ht="15" customHeight="1">
      <c r="A49" s="217"/>
      <c r="B49" s="225" t="s">
        <v>18</v>
      </c>
      <c r="C49" s="226"/>
      <c r="D49" s="218">
        <v>342</v>
      </c>
      <c r="E49" s="218">
        <v>41</v>
      </c>
      <c r="F49" s="218">
        <v>8</v>
      </c>
      <c r="G49" s="218">
        <v>0</v>
      </c>
      <c r="H49" s="227">
        <v>5</v>
      </c>
      <c r="I49" s="218">
        <v>151</v>
      </c>
      <c r="J49" s="227">
        <v>31</v>
      </c>
      <c r="K49" s="218">
        <v>0</v>
      </c>
      <c r="L49" s="218">
        <v>10</v>
      </c>
      <c r="M49" s="218">
        <v>137</v>
      </c>
      <c r="N49" s="218">
        <v>0</v>
      </c>
      <c r="O49" s="218">
        <v>16</v>
      </c>
      <c r="P49" s="242"/>
      <c r="Q49" s="242"/>
      <c r="R49" s="242"/>
      <c r="S49" s="242"/>
      <c r="T49" s="242"/>
      <c r="U49" s="242"/>
      <c r="V49" s="242"/>
    </row>
    <row r="50" spans="1:22" s="208" customFormat="1" ht="15" customHeight="1">
      <c r="A50" s="217"/>
      <c r="B50" s="225" t="s">
        <v>19</v>
      </c>
      <c r="C50" s="226"/>
      <c r="D50" s="218">
        <v>302</v>
      </c>
      <c r="E50" s="218">
        <v>53</v>
      </c>
      <c r="F50" s="218">
        <v>12</v>
      </c>
      <c r="G50" s="218">
        <v>0</v>
      </c>
      <c r="H50" s="227">
        <v>2</v>
      </c>
      <c r="I50" s="218">
        <v>85</v>
      </c>
      <c r="J50" s="227">
        <v>19</v>
      </c>
      <c r="K50" s="218">
        <v>0</v>
      </c>
      <c r="L50" s="218">
        <v>6</v>
      </c>
      <c r="M50" s="218">
        <v>37</v>
      </c>
      <c r="N50" s="218">
        <v>7</v>
      </c>
      <c r="O50" s="218">
        <v>1</v>
      </c>
      <c r="P50" s="242"/>
      <c r="Q50" s="242"/>
      <c r="R50" s="242"/>
      <c r="S50" s="242"/>
      <c r="T50" s="242"/>
      <c r="U50" s="242"/>
      <c r="V50" s="242"/>
    </row>
    <row r="51" spans="1:22" s="208" customFormat="1" ht="15" customHeight="1">
      <c r="A51" s="228"/>
      <c r="B51" s="229" t="s">
        <v>79</v>
      </c>
      <c r="C51" s="230"/>
      <c r="D51" s="221">
        <v>24</v>
      </c>
      <c r="E51" s="221">
        <v>116</v>
      </c>
      <c r="F51" s="221">
        <v>62</v>
      </c>
      <c r="G51" s="221">
        <v>40</v>
      </c>
      <c r="H51" s="221">
        <v>0</v>
      </c>
      <c r="I51" s="221">
        <v>0</v>
      </c>
      <c r="J51" s="221">
        <v>0</v>
      </c>
      <c r="K51" s="221">
        <v>103</v>
      </c>
      <c r="L51" s="221">
        <v>7</v>
      </c>
      <c r="M51" s="221">
        <v>199</v>
      </c>
      <c r="N51" s="221">
        <v>9</v>
      </c>
      <c r="O51" s="221">
        <v>0</v>
      </c>
      <c r="P51" s="242"/>
      <c r="Q51" s="242"/>
      <c r="R51" s="242"/>
      <c r="S51" s="242"/>
      <c r="T51" s="242"/>
      <c r="U51" s="242"/>
      <c r="V51" s="242"/>
    </row>
    <row r="52" spans="1:22" s="208" customFormat="1" ht="15" customHeight="1">
      <c r="A52" s="222"/>
      <c r="B52" s="225" t="s">
        <v>75</v>
      </c>
      <c r="C52" s="226"/>
      <c r="D52" s="218">
        <v>305</v>
      </c>
      <c r="E52" s="218">
        <v>59</v>
      </c>
      <c r="F52" s="218">
        <v>17</v>
      </c>
      <c r="G52" s="218">
        <v>8</v>
      </c>
      <c r="H52" s="218">
        <v>1</v>
      </c>
      <c r="I52" s="218">
        <v>89</v>
      </c>
      <c r="J52" s="218">
        <v>11</v>
      </c>
      <c r="K52" s="218">
        <v>0</v>
      </c>
      <c r="L52" s="218">
        <v>9</v>
      </c>
      <c r="M52" s="218">
        <v>73</v>
      </c>
      <c r="N52" s="218">
        <v>9</v>
      </c>
      <c r="O52" s="218">
        <v>14</v>
      </c>
      <c r="P52" s="242"/>
      <c r="Q52" s="242"/>
      <c r="R52" s="242"/>
      <c r="S52" s="242"/>
      <c r="T52" s="242"/>
      <c r="U52" s="242"/>
      <c r="V52" s="242"/>
    </row>
    <row r="53" spans="1:22" s="208" customFormat="1" ht="15" customHeight="1">
      <c r="A53" s="217"/>
      <c r="B53" s="225" t="s">
        <v>13</v>
      </c>
      <c r="C53" s="226"/>
      <c r="D53" s="218">
        <v>21</v>
      </c>
      <c r="E53" s="218">
        <v>4</v>
      </c>
      <c r="F53" s="218">
        <v>0</v>
      </c>
      <c r="G53" s="218">
        <v>3</v>
      </c>
      <c r="H53" s="227">
        <v>1</v>
      </c>
      <c r="I53" s="218">
        <v>68</v>
      </c>
      <c r="J53" s="218">
        <v>4</v>
      </c>
      <c r="K53" s="218">
        <v>0</v>
      </c>
      <c r="L53" s="218">
        <v>0</v>
      </c>
      <c r="M53" s="218">
        <v>14</v>
      </c>
      <c r="N53" s="218">
        <v>0</v>
      </c>
      <c r="O53" s="218">
        <v>4</v>
      </c>
      <c r="P53" s="242"/>
      <c r="Q53" s="242"/>
      <c r="R53" s="242"/>
      <c r="S53" s="242"/>
      <c r="T53" s="242"/>
      <c r="U53" s="242"/>
      <c r="V53" s="242"/>
    </row>
    <row r="54" spans="1:22" s="208" customFormat="1" ht="15" customHeight="1">
      <c r="A54" s="217"/>
      <c r="B54" s="225" t="s">
        <v>76</v>
      </c>
      <c r="C54" s="259"/>
      <c r="D54" s="232">
        <v>15</v>
      </c>
      <c r="E54" s="232">
        <v>2</v>
      </c>
      <c r="F54" s="232">
        <v>7</v>
      </c>
      <c r="G54" s="232">
        <v>0</v>
      </c>
      <c r="H54" s="232">
        <v>0</v>
      </c>
      <c r="I54" s="232">
        <v>8</v>
      </c>
      <c r="J54" s="232">
        <v>1</v>
      </c>
      <c r="K54" s="232">
        <v>0</v>
      </c>
      <c r="L54" s="233">
        <v>0</v>
      </c>
      <c r="M54" s="233">
        <v>11</v>
      </c>
      <c r="N54" s="233">
        <v>0</v>
      </c>
      <c r="O54" s="233">
        <v>12</v>
      </c>
      <c r="P54" s="260"/>
      <c r="Q54" s="260"/>
      <c r="R54" s="260"/>
      <c r="S54" s="260"/>
      <c r="T54" s="260"/>
      <c r="U54" s="260"/>
      <c r="V54" s="260"/>
    </row>
    <row r="55" spans="1:22" s="208" customFormat="1" ht="15" customHeight="1">
      <c r="A55" s="217" t="s">
        <v>80</v>
      </c>
      <c r="B55" s="225" t="s">
        <v>14</v>
      </c>
      <c r="C55" s="226"/>
      <c r="D55" s="218">
        <v>31</v>
      </c>
      <c r="E55" s="218">
        <v>1</v>
      </c>
      <c r="F55" s="218">
        <v>0</v>
      </c>
      <c r="G55" s="218">
        <v>0</v>
      </c>
      <c r="H55" s="227">
        <v>0</v>
      </c>
      <c r="I55" s="218">
        <v>6</v>
      </c>
      <c r="J55" s="227">
        <v>4</v>
      </c>
      <c r="K55" s="218">
        <v>0</v>
      </c>
      <c r="L55" s="218">
        <v>0</v>
      </c>
      <c r="M55" s="218">
        <v>25</v>
      </c>
      <c r="N55" s="218">
        <v>0</v>
      </c>
      <c r="O55" s="218">
        <v>0</v>
      </c>
      <c r="P55" s="242"/>
      <c r="Q55" s="242"/>
      <c r="R55" s="242"/>
      <c r="S55" s="242"/>
      <c r="T55" s="242"/>
      <c r="U55" s="242"/>
      <c r="V55" s="242"/>
    </row>
    <row r="56" spans="1:22" s="208" customFormat="1" ht="15" customHeight="1">
      <c r="A56" s="217" t="s">
        <v>81</v>
      </c>
      <c r="B56" s="225" t="s">
        <v>15</v>
      </c>
      <c r="C56" s="226"/>
      <c r="D56" s="218">
        <v>68</v>
      </c>
      <c r="E56" s="218">
        <v>29</v>
      </c>
      <c r="F56" s="218">
        <v>0</v>
      </c>
      <c r="G56" s="218">
        <v>0</v>
      </c>
      <c r="H56" s="227">
        <v>0</v>
      </c>
      <c r="I56" s="218">
        <v>5</v>
      </c>
      <c r="J56" s="227">
        <v>0</v>
      </c>
      <c r="K56" s="218">
        <v>0</v>
      </c>
      <c r="L56" s="218">
        <v>1</v>
      </c>
      <c r="M56" s="218">
        <v>4</v>
      </c>
      <c r="N56" s="218">
        <v>0</v>
      </c>
      <c r="O56" s="218">
        <v>11</v>
      </c>
      <c r="P56" s="242"/>
      <c r="Q56" s="242"/>
      <c r="R56" s="242"/>
      <c r="S56" s="242"/>
      <c r="T56" s="242"/>
      <c r="U56" s="242"/>
      <c r="V56" s="242"/>
    </row>
    <row r="57" spans="1:22" s="208" customFormat="1" ht="15" customHeight="1">
      <c r="A57" s="217"/>
      <c r="B57" s="225" t="s">
        <v>16</v>
      </c>
      <c r="C57" s="226"/>
      <c r="D57" s="218">
        <v>27</v>
      </c>
      <c r="E57" s="218">
        <v>2</v>
      </c>
      <c r="F57" s="218">
        <v>0</v>
      </c>
      <c r="G57" s="218">
        <v>0</v>
      </c>
      <c r="H57" s="227">
        <v>0</v>
      </c>
      <c r="I57" s="218">
        <v>0</v>
      </c>
      <c r="J57" s="227">
        <v>0</v>
      </c>
      <c r="K57" s="218">
        <v>0</v>
      </c>
      <c r="L57" s="218">
        <v>0</v>
      </c>
      <c r="M57" s="218">
        <v>7</v>
      </c>
      <c r="N57" s="218">
        <v>0</v>
      </c>
      <c r="O57" s="218">
        <v>1</v>
      </c>
      <c r="P57" s="242"/>
      <c r="Q57" s="242"/>
      <c r="R57" s="242"/>
      <c r="S57" s="242"/>
      <c r="T57" s="242"/>
      <c r="U57" s="242"/>
      <c r="V57" s="242"/>
    </row>
    <row r="58" spans="1:22" s="208" customFormat="1" ht="15" customHeight="1">
      <c r="A58" s="217"/>
      <c r="B58" s="225" t="s">
        <v>17</v>
      </c>
      <c r="C58" s="226"/>
      <c r="D58" s="218">
        <v>64</v>
      </c>
      <c r="E58" s="218">
        <v>0</v>
      </c>
      <c r="F58" s="218">
        <v>0</v>
      </c>
      <c r="G58" s="218">
        <v>0</v>
      </c>
      <c r="H58" s="227">
        <v>0</v>
      </c>
      <c r="I58" s="218">
        <v>0</v>
      </c>
      <c r="J58" s="227">
        <v>0</v>
      </c>
      <c r="K58" s="218">
        <v>0</v>
      </c>
      <c r="L58" s="218">
        <v>0</v>
      </c>
      <c r="M58" s="218">
        <v>3</v>
      </c>
      <c r="N58" s="218">
        <v>0</v>
      </c>
      <c r="O58" s="218">
        <v>0</v>
      </c>
      <c r="P58" s="242"/>
      <c r="Q58" s="242"/>
      <c r="R58" s="242"/>
      <c r="S58" s="242"/>
      <c r="T58" s="242"/>
      <c r="U58" s="242"/>
      <c r="V58" s="242"/>
    </row>
    <row r="59" spans="1:22" s="208" customFormat="1" ht="15" customHeight="1">
      <c r="A59" s="217"/>
      <c r="B59" s="225" t="s">
        <v>18</v>
      </c>
      <c r="C59" s="226"/>
      <c r="D59" s="218">
        <v>14</v>
      </c>
      <c r="E59" s="218">
        <v>0</v>
      </c>
      <c r="F59" s="218">
        <v>0</v>
      </c>
      <c r="G59" s="218">
        <v>0</v>
      </c>
      <c r="H59" s="227">
        <v>0</v>
      </c>
      <c r="I59" s="218">
        <v>2</v>
      </c>
      <c r="J59" s="227">
        <v>2</v>
      </c>
      <c r="K59" s="218">
        <v>0</v>
      </c>
      <c r="L59" s="218">
        <v>1</v>
      </c>
      <c r="M59" s="218">
        <v>3</v>
      </c>
      <c r="N59" s="218">
        <v>0</v>
      </c>
      <c r="O59" s="218">
        <v>5</v>
      </c>
      <c r="P59" s="242"/>
      <c r="Q59" s="242"/>
      <c r="R59" s="242"/>
      <c r="S59" s="242"/>
      <c r="T59" s="242"/>
      <c r="U59" s="242"/>
      <c r="V59" s="242"/>
    </row>
    <row r="60" spans="1:22" s="208" customFormat="1" ht="14.25" customHeight="1">
      <c r="A60" s="217"/>
      <c r="B60" s="225" t="s">
        <v>19</v>
      </c>
      <c r="C60" s="226"/>
      <c r="D60" s="218">
        <v>36</v>
      </c>
      <c r="E60" s="218">
        <v>21</v>
      </c>
      <c r="F60" s="218">
        <v>10</v>
      </c>
      <c r="G60" s="218">
        <v>0</v>
      </c>
      <c r="H60" s="227">
        <v>0</v>
      </c>
      <c r="I60" s="218">
        <v>0</v>
      </c>
      <c r="J60" s="227">
        <v>0</v>
      </c>
      <c r="K60" s="218">
        <v>0</v>
      </c>
      <c r="L60" s="218">
        <v>6</v>
      </c>
      <c r="M60" s="218">
        <v>1</v>
      </c>
      <c r="N60" s="218">
        <v>3</v>
      </c>
      <c r="O60" s="218">
        <v>0</v>
      </c>
      <c r="P60" s="242"/>
      <c r="Q60" s="242"/>
      <c r="R60" s="242"/>
      <c r="S60" s="242"/>
      <c r="T60" s="242"/>
      <c r="U60" s="242"/>
      <c r="V60" s="242"/>
    </row>
    <row r="61" spans="1:22" s="208" customFormat="1" ht="14.25" customHeight="1">
      <c r="A61" s="228"/>
      <c r="B61" s="229" t="s">
        <v>79</v>
      </c>
      <c r="C61" s="230"/>
      <c r="D61" s="221">
        <v>29</v>
      </c>
      <c r="E61" s="221">
        <v>0</v>
      </c>
      <c r="F61" s="221">
        <v>0</v>
      </c>
      <c r="G61" s="221">
        <v>5</v>
      </c>
      <c r="H61" s="221">
        <v>0</v>
      </c>
      <c r="I61" s="221">
        <v>0</v>
      </c>
      <c r="J61" s="221">
        <v>0</v>
      </c>
      <c r="K61" s="221">
        <v>0</v>
      </c>
      <c r="L61" s="221">
        <v>1</v>
      </c>
      <c r="M61" s="221">
        <v>5</v>
      </c>
      <c r="N61" s="221">
        <v>6</v>
      </c>
      <c r="O61" s="221">
        <v>0</v>
      </c>
      <c r="P61" s="242"/>
      <c r="Q61" s="242"/>
      <c r="R61" s="242"/>
      <c r="S61" s="242"/>
      <c r="T61" s="242"/>
      <c r="U61" s="242"/>
      <c r="V61" s="242"/>
    </row>
    <row r="62" spans="1:22" s="208" customFormat="1" ht="15" customHeight="1">
      <c r="A62" s="222"/>
      <c r="B62" s="225" t="s">
        <v>75</v>
      </c>
      <c r="C62" s="226"/>
      <c r="D62" s="218">
        <v>15048</v>
      </c>
      <c r="E62" s="218">
        <v>2276</v>
      </c>
      <c r="F62" s="218">
        <v>587</v>
      </c>
      <c r="G62" s="218">
        <v>159</v>
      </c>
      <c r="H62" s="218">
        <v>26</v>
      </c>
      <c r="I62" s="218">
        <v>1650</v>
      </c>
      <c r="J62" s="218">
        <v>462</v>
      </c>
      <c r="K62" s="218">
        <v>109</v>
      </c>
      <c r="L62" s="218">
        <v>162</v>
      </c>
      <c r="M62" s="218">
        <v>7864</v>
      </c>
      <c r="N62" s="218">
        <v>62</v>
      </c>
      <c r="O62" s="218">
        <v>464</v>
      </c>
      <c r="P62" s="242"/>
      <c r="Q62" s="242"/>
      <c r="R62" s="242"/>
      <c r="S62" s="242"/>
      <c r="T62" s="242"/>
      <c r="U62" s="242"/>
      <c r="V62" s="242"/>
    </row>
    <row r="63" spans="1:22" s="208" customFormat="1" ht="15" customHeight="1">
      <c r="A63" s="217"/>
      <c r="B63" s="225" t="s">
        <v>13</v>
      </c>
      <c r="C63" s="226"/>
      <c r="D63" s="218">
        <v>1064</v>
      </c>
      <c r="E63" s="218">
        <v>105</v>
      </c>
      <c r="F63" s="218">
        <v>11</v>
      </c>
      <c r="G63" s="218">
        <v>7</v>
      </c>
      <c r="H63" s="227">
        <v>7</v>
      </c>
      <c r="I63" s="218">
        <v>377</v>
      </c>
      <c r="J63" s="227">
        <v>6</v>
      </c>
      <c r="K63" s="218">
        <v>0</v>
      </c>
      <c r="L63" s="218">
        <v>22</v>
      </c>
      <c r="M63" s="218">
        <v>602</v>
      </c>
      <c r="N63" s="218">
        <v>0</v>
      </c>
      <c r="O63" s="218">
        <v>105</v>
      </c>
      <c r="P63" s="242"/>
      <c r="Q63" s="242"/>
      <c r="R63" s="242"/>
      <c r="S63" s="242"/>
      <c r="T63" s="242"/>
      <c r="U63" s="242"/>
      <c r="V63" s="242"/>
    </row>
    <row r="64" spans="1:22" s="208" customFormat="1" ht="15" customHeight="1">
      <c r="A64" s="217"/>
      <c r="B64" s="225" t="s">
        <v>76</v>
      </c>
      <c r="C64" s="259"/>
      <c r="D64" s="233">
        <v>1477</v>
      </c>
      <c r="E64" s="233">
        <v>739</v>
      </c>
      <c r="F64" s="232">
        <v>339</v>
      </c>
      <c r="G64" s="232">
        <v>3</v>
      </c>
      <c r="H64" s="232">
        <v>3</v>
      </c>
      <c r="I64" s="233">
        <v>235</v>
      </c>
      <c r="J64" s="232">
        <v>69</v>
      </c>
      <c r="K64" s="233">
        <v>0</v>
      </c>
      <c r="L64" s="233">
        <v>1</v>
      </c>
      <c r="M64" s="233">
        <v>1534</v>
      </c>
      <c r="N64" s="233">
        <v>0</v>
      </c>
      <c r="O64" s="233">
        <v>199</v>
      </c>
      <c r="P64" s="260"/>
      <c r="Q64" s="260"/>
      <c r="R64" s="260"/>
      <c r="S64" s="260"/>
      <c r="T64" s="260"/>
      <c r="U64" s="260"/>
      <c r="V64" s="260"/>
    </row>
    <row r="65" spans="1:22" s="208" customFormat="1" ht="15" customHeight="1">
      <c r="A65" s="217" t="s">
        <v>82</v>
      </c>
      <c r="B65" s="225" t="s">
        <v>14</v>
      </c>
      <c r="C65" s="226"/>
      <c r="D65" s="218">
        <v>1806</v>
      </c>
      <c r="E65" s="218">
        <v>154</v>
      </c>
      <c r="F65" s="218">
        <v>19</v>
      </c>
      <c r="G65" s="218">
        <v>2</v>
      </c>
      <c r="H65" s="227">
        <v>2</v>
      </c>
      <c r="I65" s="218">
        <v>221</v>
      </c>
      <c r="J65" s="227">
        <v>66</v>
      </c>
      <c r="K65" s="218">
        <v>0</v>
      </c>
      <c r="L65" s="218">
        <v>1</v>
      </c>
      <c r="M65" s="218">
        <v>769</v>
      </c>
      <c r="N65" s="218">
        <v>0</v>
      </c>
      <c r="O65" s="218">
        <v>27</v>
      </c>
      <c r="P65" s="242"/>
      <c r="Q65" s="242"/>
      <c r="R65" s="242"/>
      <c r="S65" s="242"/>
      <c r="T65" s="242"/>
      <c r="U65" s="242"/>
      <c r="V65" s="242"/>
    </row>
    <row r="66" spans="1:22" s="208" customFormat="1" ht="15" customHeight="1">
      <c r="A66" s="217" t="s">
        <v>83</v>
      </c>
      <c r="B66" s="225" t="s">
        <v>15</v>
      </c>
      <c r="C66" s="226"/>
      <c r="D66" s="218">
        <v>2414</v>
      </c>
      <c r="E66" s="218">
        <v>284</v>
      </c>
      <c r="F66" s="218">
        <v>71</v>
      </c>
      <c r="G66" s="218">
        <v>2</v>
      </c>
      <c r="H66" s="227">
        <v>2</v>
      </c>
      <c r="I66" s="218">
        <v>140</v>
      </c>
      <c r="J66" s="227">
        <v>119</v>
      </c>
      <c r="K66" s="218">
        <v>2</v>
      </c>
      <c r="L66" s="218">
        <v>5</v>
      </c>
      <c r="M66" s="218">
        <v>884</v>
      </c>
      <c r="N66" s="218">
        <v>0</v>
      </c>
      <c r="O66" s="218">
        <v>52</v>
      </c>
      <c r="P66" s="242"/>
      <c r="Q66" s="242"/>
      <c r="R66" s="242"/>
      <c r="S66" s="242"/>
      <c r="T66" s="242"/>
      <c r="U66" s="242"/>
      <c r="V66" s="242"/>
    </row>
    <row r="67" spans="1:22" s="208" customFormat="1" ht="15" customHeight="1">
      <c r="A67" s="217"/>
      <c r="B67" s="225" t="s">
        <v>16</v>
      </c>
      <c r="C67" s="226"/>
      <c r="D67" s="218">
        <v>1167</v>
      </c>
      <c r="E67" s="218">
        <v>57</v>
      </c>
      <c r="F67" s="218">
        <v>6</v>
      </c>
      <c r="G67" s="218">
        <v>5</v>
      </c>
      <c r="H67" s="227">
        <v>5</v>
      </c>
      <c r="I67" s="218">
        <v>29</v>
      </c>
      <c r="J67" s="227">
        <v>45</v>
      </c>
      <c r="K67" s="218">
        <v>9</v>
      </c>
      <c r="L67" s="218">
        <v>23</v>
      </c>
      <c r="M67" s="218">
        <v>623</v>
      </c>
      <c r="N67" s="218">
        <v>2</v>
      </c>
      <c r="O67" s="218">
        <v>21</v>
      </c>
      <c r="P67" s="242"/>
      <c r="Q67" s="242"/>
      <c r="R67" s="242"/>
      <c r="S67" s="242"/>
      <c r="T67" s="242"/>
      <c r="U67" s="242"/>
      <c r="V67" s="242"/>
    </row>
    <row r="68" spans="1:22" s="208" customFormat="1" ht="15" customHeight="1">
      <c r="A68" s="217"/>
      <c r="B68" s="225" t="s">
        <v>17</v>
      </c>
      <c r="C68" s="226"/>
      <c r="D68" s="218">
        <v>3063</v>
      </c>
      <c r="E68" s="218">
        <v>308</v>
      </c>
      <c r="F68" s="218">
        <v>23</v>
      </c>
      <c r="G68" s="218">
        <v>4</v>
      </c>
      <c r="H68" s="227">
        <v>4</v>
      </c>
      <c r="I68" s="218">
        <v>316</v>
      </c>
      <c r="J68" s="227">
        <v>70</v>
      </c>
      <c r="K68" s="218">
        <v>0</v>
      </c>
      <c r="L68" s="218">
        <v>2</v>
      </c>
      <c r="M68" s="218">
        <v>1525</v>
      </c>
      <c r="N68" s="218">
        <v>0</v>
      </c>
      <c r="O68" s="218">
        <v>26</v>
      </c>
      <c r="P68" s="242"/>
      <c r="Q68" s="242"/>
      <c r="R68" s="242"/>
      <c r="S68" s="242"/>
      <c r="T68" s="242"/>
      <c r="U68" s="242"/>
      <c r="V68" s="242"/>
    </row>
    <row r="69" spans="1:22" s="208" customFormat="1" ht="15" customHeight="1">
      <c r="A69" s="217"/>
      <c r="B69" s="225" t="s">
        <v>18</v>
      </c>
      <c r="C69" s="226"/>
      <c r="D69" s="218">
        <v>2245</v>
      </c>
      <c r="E69" s="218">
        <v>304</v>
      </c>
      <c r="F69" s="218">
        <v>29</v>
      </c>
      <c r="G69" s="218">
        <v>1</v>
      </c>
      <c r="H69" s="227">
        <v>1</v>
      </c>
      <c r="I69" s="218">
        <v>80</v>
      </c>
      <c r="J69" s="227">
        <v>36</v>
      </c>
      <c r="K69" s="218">
        <v>0</v>
      </c>
      <c r="L69" s="218">
        <v>31</v>
      </c>
      <c r="M69" s="218">
        <v>1230</v>
      </c>
      <c r="N69" s="218">
        <v>0</v>
      </c>
      <c r="O69" s="218">
        <v>34</v>
      </c>
      <c r="P69" s="242"/>
      <c r="Q69" s="242"/>
      <c r="R69" s="242"/>
      <c r="S69" s="242"/>
      <c r="T69" s="242"/>
      <c r="U69" s="242"/>
      <c r="V69" s="242"/>
    </row>
    <row r="70" spans="1:22" s="208" customFormat="1" ht="15" customHeight="1">
      <c r="A70" s="217"/>
      <c r="B70" s="225" t="s">
        <v>19</v>
      </c>
      <c r="C70" s="225"/>
      <c r="D70" s="227">
        <v>1688</v>
      </c>
      <c r="E70" s="227">
        <v>275</v>
      </c>
      <c r="F70" s="227">
        <v>26</v>
      </c>
      <c r="G70" s="227">
        <v>2</v>
      </c>
      <c r="H70" s="227">
        <v>2</v>
      </c>
      <c r="I70" s="227">
        <v>252</v>
      </c>
      <c r="J70" s="227">
        <v>51</v>
      </c>
      <c r="K70" s="227">
        <v>0</v>
      </c>
      <c r="L70" s="227">
        <v>8</v>
      </c>
      <c r="M70" s="227">
        <v>314</v>
      </c>
      <c r="N70" s="227">
        <v>16</v>
      </c>
      <c r="O70" s="218">
        <v>0</v>
      </c>
      <c r="P70" s="242"/>
      <c r="Q70" s="242"/>
      <c r="R70" s="242"/>
      <c r="S70" s="242"/>
      <c r="T70" s="242"/>
      <c r="U70" s="242"/>
      <c r="V70" s="242"/>
    </row>
    <row r="71" spans="1:22" s="208" customFormat="1" ht="15" customHeight="1" thickBot="1">
      <c r="A71" s="235"/>
      <c r="B71" s="236" t="s">
        <v>79</v>
      </c>
      <c r="C71" s="237"/>
      <c r="D71" s="239">
        <v>124</v>
      </c>
      <c r="E71" s="239">
        <v>50</v>
      </c>
      <c r="F71" s="239">
        <v>63</v>
      </c>
      <c r="G71" s="239">
        <v>133</v>
      </c>
      <c r="H71" s="239">
        <v>0</v>
      </c>
      <c r="I71" s="239">
        <v>0</v>
      </c>
      <c r="J71" s="239">
        <v>0</v>
      </c>
      <c r="K71" s="239">
        <v>98</v>
      </c>
      <c r="L71" s="239">
        <v>69</v>
      </c>
      <c r="M71" s="239">
        <v>383</v>
      </c>
      <c r="N71" s="239">
        <v>44</v>
      </c>
      <c r="O71" s="240">
        <v>0</v>
      </c>
      <c r="P71" s="242"/>
      <c r="Q71" s="242"/>
      <c r="R71" s="242"/>
      <c r="S71" s="242"/>
      <c r="T71" s="242"/>
      <c r="U71" s="242"/>
      <c r="V71" s="242"/>
    </row>
    <row r="72" spans="1:22" s="208" customFormat="1" ht="13.5" customHeight="1">
      <c r="A72" s="261" t="s">
        <v>20</v>
      </c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3"/>
    </row>
    <row r="73" spans="1:22">
      <c r="A73" s="264"/>
      <c r="B73" s="264"/>
      <c r="C73" s="264"/>
      <c r="D73" s="264"/>
      <c r="E73" s="264"/>
      <c r="F73" s="265"/>
      <c r="G73" s="266"/>
      <c r="H73" s="266"/>
      <c r="I73" s="265"/>
      <c r="J73" s="266"/>
      <c r="K73" s="266"/>
      <c r="L73" s="267"/>
      <c r="M73" s="267"/>
      <c r="N73" s="267"/>
      <c r="O73" s="267"/>
      <c r="P73" s="267"/>
      <c r="Q73" s="267"/>
      <c r="R73" s="267"/>
      <c r="S73" s="267"/>
      <c r="T73" s="267"/>
    </row>
    <row r="74" spans="1:22">
      <c r="A74" s="266"/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8"/>
    </row>
    <row r="75" spans="1:22">
      <c r="A75" s="266"/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8"/>
    </row>
    <row r="76" spans="1:22">
      <c r="A76" s="266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8"/>
    </row>
    <row r="77" spans="1:22">
      <c r="A77" s="266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8"/>
    </row>
    <row r="78" spans="1:22">
      <c r="A78" s="266"/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8"/>
    </row>
    <row r="79" spans="1:22">
      <c r="A79" s="266"/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8"/>
    </row>
    <row r="80" spans="1:22">
      <c r="A80" s="266"/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8"/>
    </row>
    <row r="81" spans="1:20">
      <c r="A81" s="266"/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8"/>
    </row>
    <row r="82" spans="1:20">
      <c r="A82" s="266"/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8"/>
    </row>
    <row r="83" spans="1:20">
      <c r="A83" s="266"/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8"/>
    </row>
    <row r="84" spans="1:20">
      <c r="A84" s="266"/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8"/>
    </row>
    <row r="85" spans="1:20">
      <c r="A85" s="266"/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8"/>
    </row>
    <row r="86" spans="1:20">
      <c r="A86" s="266"/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8"/>
    </row>
    <row r="87" spans="1:20">
      <c r="A87" s="266"/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8"/>
    </row>
    <row r="88" spans="1:20">
      <c r="A88" s="266"/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8"/>
    </row>
    <row r="89" spans="1:20">
      <c r="A89" s="266"/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8"/>
    </row>
    <row r="90" spans="1:20">
      <c r="A90" s="266"/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8"/>
    </row>
    <row r="91" spans="1:20">
      <c r="A91" s="266"/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8"/>
    </row>
    <row r="92" spans="1:20">
      <c r="A92" s="266"/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8"/>
    </row>
    <row r="93" spans="1:20">
      <c r="A93" s="266"/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8"/>
    </row>
    <row r="94" spans="1:20">
      <c r="A94" s="266"/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8"/>
    </row>
    <row r="95" spans="1:20">
      <c r="A95" s="266"/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8"/>
    </row>
    <row r="96" spans="1:20">
      <c r="A96" s="266"/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8"/>
    </row>
    <row r="97" spans="1:20">
      <c r="A97" s="266"/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8"/>
    </row>
    <row r="98" spans="1:20">
      <c r="A98" s="266"/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8"/>
    </row>
    <row r="99" spans="1:20">
      <c r="A99" s="266"/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8"/>
    </row>
    <row r="100" spans="1:20">
      <c r="A100" s="266"/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8"/>
    </row>
    <row r="101" spans="1:20">
      <c r="A101" s="266"/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8"/>
    </row>
    <row r="102" spans="1:20">
      <c r="A102" s="266"/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8"/>
    </row>
    <row r="103" spans="1:20">
      <c r="A103" s="266"/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8"/>
    </row>
    <row r="104" spans="1:20">
      <c r="A104" s="266"/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8"/>
    </row>
    <row r="105" spans="1:20">
      <c r="A105" s="266"/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8"/>
    </row>
    <row r="106" spans="1:20">
      <c r="A106" s="266"/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8"/>
    </row>
    <row r="107" spans="1:20">
      <c r="A107" s="266"/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8"/>
    </row>
    <row r="108" spans="1:20">
      <c r="A108" s="266"/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8"/>
    </row>
    <row r="109" spans="1:20">
      <c r="A109" s="266"/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8"/>
    </row>
    <row r="110" spans="1:20">
      <c r="A110" s="266"/>
      <c r="B110" s="266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8"/>
    </row>
    <row r="111" spans="1:20">
      <c r="A111" s="266"/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8"/>
    </row>
    <row r="112" spans="1:20">
      <c r="A112" s="266"/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8"/>
    </row>
    <row r="113" spans="1:20">
      <c r="A113" s="266"/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8"/>
    </row>
    <row r="114" spans="1:20">
      <c r="A114" s="266"/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8"/>
    </row>
    <row r="115" spans="1:20">
      <c r="A115" s="266"/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8"/>
    </row>
    <row r="116" spans="1:20">
      <c r="A116" s="266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8"/>
    </row>
    <row r="117" spans="1:20">
      <c r="A117" s="266"/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8"/>
    </row>
    <row r="118" spans="1:20">
      <c r="A118" s="266"/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8"/>
    </row>
    <row r="119" spans="1:20">
      <c r="A119" s="266"/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8"/>
    </row>
    <row r="120" spans="1:20">
      <c r="A120" s="266"/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8"/>
    </row>
    <row r="121" spans="1:20">
      <c r="A121" s="266"/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8"/>
    </row>
    <row r="122" spans="1:20">
      <c r="A122" s="266"/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  <c r="L122" s="266"/>
      <c r="M122" s="266"/>
      <c r="N122" s="266"/>
      <c r="O122" s="266"/>
      <c r="P122" s="266"/>
      <c r="Q122" s="266"/>
      <c r="R122" s="266"/>
      <c r="S122" s="266"/>
      <c r="T122" s="268"/>
    </row>
    <row r="123" spans="1:20">
      <c r="A123" s="266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8"/>
    </row>
    <row r="124" spans="1:20">
      <c r="A124" s="266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8"/>
    </row>
    <row r="125" spans="1:20">
      <c r="A125" s="266"/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6"/>
      <c r="O125" s="266"/>
      <c r="P125" s="266"/>
      <c r="Q125" s="266"/>
      <c r="R125" s="266"/>
      <c r="S125" s="266"/>
      <c r="T125" s="268"/>
    </row>
    <row r="126" spans="1:20">
      <c r="A126" s="266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8"/>
    </row>
    <row r="127" spans="1:20">
      <c r="A127" s="266"/>
      <c r="B127" s="266"/>
      <c r="C127" s="266"/>
      <c r="D127" s="266"/>
      <c r="E127" s="266"/>
      <c r="F127" s="266"/>
      <c r="G127" s="266"/>
      <c r="H127" s="266"/>
      <c r="I127" s="266"/>
      <c r="J127" s="266"/>
      <c r="K127" s="266"/>
      <c r="L127" s="266"/>
      <c r="M127" s="266"/>
      <c r="N127" s="266"/>
      <c r="O127" s="266"/>
      <c r="P127" s="266"/>
      <c r="Q127" s="266"/>
      <c r="R127" s="266"/>
      <c r="S127" s="266"/>
      <c r="T127" s="268"/>
    </row>
    <row r="128" spans="1:20">
      <c r="A128" s="266"/>
      <c r="B128" s="266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66"/>
      <c r="Q128" s="266"/>
      <c r="R128" s="266"/>
      <c r="S128" s="266"/>
      <c r="T128" s="268"/>
    </row>
    <row r="129" spans="1:20">
      <c r="A129" s="266"/>
      <c r="B129" s="266"/>
      <c r="C129" s="266"/>
      <c r="D129" s="266"/>
      <c r="E129" s="266"/>
      <c r="F129" s="266"/>
      <c r="G129" s="266"/>
      <c r="H129" s="266"/>
      <c r="I129" s="266"/>
      <c r="J129" s="266"/>
      <c r="K129" s="266"/>
      <c r="L129" s="266"/>
      <c r="M129" s="266"/>
      <c r="N129" s="266"/>
      <c r="O129" s="266"/>
      <c r="P129" s="266"/>
      <c r="Q129" s="266"/>
      <c r="R129" s="266"/>
      <c r="S129" s="266"/>
      <c r="T129" s="268"/>
    </row>
    <row r="130" spans="1:20">
      <c r="A130" s="266"/>
      <c r="B130" s="266"/>
      <c r="C130" s="266"/>
      <c r="D130" s="266"/>
      <c r="E130" s="266"/>
      <c r="F130" s="266"/>
      <c r="G130" s="266"/>
      <c r="H130" s="266"/>
      <c r="I130" s="266"/>
      <c r="J130" s="266"/>
      <c r="K130" s="266"/>
      <c r="L130" s="266"/>
      <c r="M130" s="266"/>
      <c r="N130" s="266"/>
      <c r="O130" s="266"/>
      <c r="P130" s="266"/>
      <c r="Q130" s="266"/>
      <c r="R130" s="266"/>
      <c r="S130" s="266"/>
      <c r="T130" s="268"/>
    </row>
    <row r="131" spans="1:20">
      <c r="A131" s="266"/>
      <c r="B131" s="266"/>
      <c r="C131" s="266"/>
      <c r="D131" s="266"/>
      <c r="E131" s="266"/>
      <c r="F131" s="266"/>
      <c r="G131" s="266"/>
      <c r="H131" s="266"/>
      <c r="I131" s="266"/>
      <c r="J131" s="266"/>
      <c r="K131" s="266"/>
      <c r="L131" s="266"/>
      <c r="M131" s="266"/>
      <c r="N131" s="266"/>
      <c r="O131" s="266"/>
      <c r="P131" s="266"/>
      <c r="Q131" s="266"/>
      <c r="R131" s="266"/>
      <c r="S131" s="266"/>
      <c r="T131" s="268"/>
    </row>
    <row r="132" spans="1:20">
      <c r="A132" s="266"/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8"/>
    </row>
    <row r="133" spans="1:20">
      <c r="A133" s="266"/>
      <c r="B133" s="266"/>
      <c r="C133" s="266"/>
      <c r="D133" s="266"/>
      <c r="E133" s="266"/>
      <c r="F133" s="266"/>
      <c r="G133" s="266"/>
      <c r="H133" s="266"/>
      <c r="I133" s="266"/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8"/>
    </row>
    <row r="134" spans="1:20">
      <c r="A134" s="266"/>
      <c r="B134" s="266"/>
      <c r="C134" s="266"/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8"/>
    </row>
    <row r="135" spans="1:20">
      <c r="A135" s="266"/>
      <c r="B135" s="266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8"/>
    </row>
    <row r="136" spans="1:20">
      <c r="A136" s="266"/>
      <c r="B136" s="266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8"/>
    </row>
    <row r="137" spans="1:20">
      <c r="A137" s="266"/>
      <c r="B137" s="266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8"/>
    </row>
    <row r="138" spans="1:20">
      <c r="A138" s="266"/>
      <c r="B138" s="266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8"/>
    </row>
    <row r="139" spans="1:20">
      <c r="A139" s="266"/>
      <c r="B139" s="266"/>
      <c r="C139" s="266"/>
      <c r="D139" s="266"/>
      <c r="E139" s="266"/>
      <c r="F139" s="266"/>
      <c r="G139" s="266"/>
      <c r="H139" s="266"/>
      <c r="I139" s="266"/>
      <c r="J139" s="266"/>
      <c r="K139" s="266"/>
      <c r="L139" s="266"/>
      <c r="M139" s="266"/>
      <c r="N139" s="266"/>
      <c r="O139" s="266"/>
      <c r="P139" s="266"/>
      <c r="Q139" s="266"/>
      <c r="R139" s="266"/>
      <c r="S139" s="266"/>
      <c r="T139" s="268"/>
    </row>
    <row r="140" spans="1:20">
      <c r="A140" s="266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8"/>
    </row>
    <row r="141" spans="1:20">
      <c r="A141" s="266"/>
      <c r="B141" s="266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8"/>
    </row>
    <row r="142" spans="1:20">
      <c r="A142" s="266"/>
      <c r="B142" s="266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8"/>
    </row>
    <row r="143" spans="1:20">
      <c r="A143" s="266"/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8"/>
    </row>
    <row r="144" spans="1:20">
      <c r="A144" s="266"/>
      <c r="B144" s="266"/>
      <c r="C144" s="266"/>
      <c r="D144" s="266"/>
      <c r="E144" s="266"/>
      <c r="F144" s="266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6"/>
      <c r="R144" s="266"/>
      <c r="S144" s="266"/>
      <c r="T144" s="268"/>
    </row>
    <row r="145" spans="1:20">
      <c r="A145" s="266"/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6"/>
      <c r="R145" s="266"/>
      <c r="S145" s="266"/>
      <c r="T145" s="268"/>
    </row>
    <row r="146" spans="1:20">
      <c r="A146" s="266"/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  <c r="N146" s="266"/>
      <c r="O146" s="266"/>
      <c r="P146" s="266"/>
      <c r="Q146" s="266"/>
      <c r="R146" s="266"/>
      <c r="S146" s="266"/>
      <c r="T146" s="268"/>
    </row>
    <row r="147" spans="1:20">
      <c r="A147" s="266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  <c r="N147" s="266"/>
      <c r="O147" s="266"/>
      <c r="P147" s="266"/>
      <c r="Q147" s="266"/>
      <c r="R147" s="266"/>
      <c r="S147" s="266"/>
      <c r="T147" s="268"/>
    </row>
    <row r="148" spans="1:20">
      <c r="A148" s="266"/>
      <c r="B148" s="266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266"/>
      <c r="T148" s="268"/>
    </row>
    <row r="149" spans="1:20">
      <c r="A149" s="266"/>
      <c r="B149" s="266"/>
      <c r="C149" s="266"/>
      <c r="D149" s="266"/>
      <c r="E149" s="266"/>
      <c r="F149" s="266"/>
      <c r="G149" s="266"/>
      <c r="H149" s="266"/>
      <c r="I149" s="266"/>
      <c r="J149" s="266"/>
      <c r="K149" s="266"/>
      <c r="L149" s="266"/>
      <c r="M149" s="266"/>
      <c r="N149" s="266"/>
      <c r="O149" s="266"/>
      <c r="P149" s="266"/>
      <c r="Q149" s="266"/>
      <c r="R149" s="266"/>
      <c r="S149" s="266"/>
      <c r="T149" s="268"/>
    </row>
    <row r="150" spans="1:20">
      <c r="A150" s="266"/>
      <c r="B150" s="266"/>
      <c r="C150" s="266"/>
      <c r="D150" s="266"/>
      <c r="E150" s="266"/>
      <c r="F150" s="266"/>
      <c r="G150" s="266"/>
      <c r="H150" s="266"/>
      <c r="I150" s="266"/>
      <c r="J150" s="266"/>
      <c r="K150" s="266"/>
      <c r="L150" s="266"/>
      <c r="M150" s="266"/>
      <c r="N150" s="266"/>
      <c r="O150" s="266"/>
      <c r="P150" s="266"/>
      <c r="Q150" s="266"/>
      <c r="R150" s="266"/>
      <c r="S150" s="266"/>
      <c r="T150" s="268"/>
    </row>
    <row r="151" spans="1:20">
      <c r="A151" s="266"/>
      <c r="B151" s="266"/>
      <c r="C151" s="266"/>
      <c r="D151" s="266"/>
      <c r="E151" s="266"/>
      <c r="F151" s="266"/>
      <c r="G151" s="266"/>
      <c r="H151" s="266"/>
      <c r="I151" s="266"/>
      <c r="J151" s="266"/>
      <c r="K151" s="266"/>
      <c r="L151" s="266"/>
      <c r="M151" s="266"/>
      <c r="N151" s="266"/>
      <c r="O151" s="266"/>
      <c r="P151" s="266"/>
      <c r="Q151" s="266"/>
      <c r="R151" s="266"/>
      <c r="S151" s="266"/>
      <c r="T151" s="268"/>
    </row>
    <row r="152" spans="1:20">
      <c r="A152" s="266"/>
      <c r="B152" s="266"/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  <c r="R152" s="266"/>
      <c r="S152" s="266"/>
      <c r="T152" s="268"/>
    </row>
    <row r="153" spans="1:20">
      <c r="A153" s="266"/>
      <c r="B153" s="266"/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6"/>
      <c r="O153" s="266"/>
      <c r="P153" s="266"/>
      <c r="Q153" s="266"/>
      <c r="R153" s="266"/>
      <c r="S153" s="266"/>
      <c r="T153" s="268"/>
    </row>
    <row r="154" spans="1:20">
      <c r="A154" s="266"/>
      <c r="B154" s="266"/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6"/>
      <c r="O154" s="266"/>
      <c r="P154" s="266"/>
      <c r="Q154" s="266"/>
      <c r="R154" s="266"/>
      <c r="S154" s="266"/>
      <c r="T154" s="268"/>
    </row>
    <row r="155" spans="1:20">
      <c r="A155" s="266"/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6"/>
      <c r="O155" s="266"/>
      <c r="P155" s="266"/>
      <c r="Q155" s="266"/>
      <c r="R155" s="266"/>
      <c r="S155" s="266"/>
      <c r="T155" s="268"/>
    </row>
    <row r="156" spans="1:20">
      <c r="A156" s="266"/>
      <c r="B156" s="266"/>
      <c r="C156" s="266"/>
      <c r="D156" s="266"/>
      <c r="E156" s="266"/>
      <c r="F156" s="266"/>
      <c r="G156" s="266"/>
      <c r="H156" s="266"/>
      <c r="I156" s="266"/>
      <c r="J156" s="266"/>
      <c r="K156" s="266"/>
      <c r="L156" s="266"/>
      <c r="M156" s="266"/>
      <c r="N156" s="266"/>
      <c r="O156" s="266"/>
      <c r="P156" s="266"/>
      <c r="Q156" s="266"/>
      <c r="R156" s="266"/>
      <c r="S156" s="266"/>
      <c r="T156" s="268"/>
    </row>
    <row r="157" spans="1:20">
      <c r="A157" s="266"/>
      <c r="B157" s="266"/>
      <c r="C157" s="266"/>
      <c r="D157" s="266"/>
      <c r="E157" s="266"/>
      <c r="F157" s="266"/>
      <c r="G157" s="266"/>
      <c r="H157" s="266"/>
      <c r="I157" s="266"/>
      <c r="J157" s="266"/>
      <c r="K157" s="266"/>
      <c r="L157" s="266"/>
      <c r="M157" s="266"/>
      <c r="N157" s="266"/>
      <c r="O157" s="266"/>
      <c r="P157" s="266"/>
      <c r="Q157" s="266"/>
      <c r="R157" s="266"/>
      <c r="S157" s="266"/>
      <c r="T157" s="268"/>
    </row>
    <row r="158" spans="1:20">
      <c r="A158" s="266"/>
      <c r="B158" s="266"/>
      <c r="C158" s="266"/>
      <c r="D158" s="266"/>
      <c r="E158" s="266"/>
      <c r="F158" s="266"/>
      <c r="G158" s="266"/>
      <c r="H158" s="266"/>
      <c r="I158" s="266"/>
      <c r="J158" s="266"/>
      <c r="K158" s="266"/>
      <c r="L158" s="266"/>
      <c r="M158" s="266"/>
      <c r="N158" s="266"/>
      <c r="O158" s="266"/>
      <c r="P158" s="266"/>
      <c r="Q158" s="266"/>
      <c r="R158" s="266"/>
      <c r="S158" s="266"/>
      <c r="T158" s="268"/>
    </row>
    <row r="159" spans="1:20">
      <c r="A159" s="266"/>
      <c r="B159" s="266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6"/>
      <c r="O159" s="266"/>
      <c r="P159" s="266"/>
      <c r="Q159" s="266"/>
      <c r="R159" s="266"/>
      <c r="S159" s="266"/>
      <c r="T159" s="268"/>
    </row>
    <row r="160" spans="1:20">
      <c r="A160" s="266"/>
      <c r="B160" s="266"/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6"/>
      <c r="O160" s="266"/>
      <c r="P160" s="266"/>
      <c r="Q160" s="266"/>
      <c r="R160" s="266"/>
      <c r="S160" s="266"/>
      <c r="T160" s="268"/>
    </row>
    <row r="161" spans="1:20">
      <c r="A161" s="266"/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6"/>
      <c r="O161" s="266"/>
      <c r="P161" s="266"/>
      <c r="Q161" s="266"/>
      <c r="R161" s="266"/>
      <c r="S161" s="266"/>
      <c r="T161" s="268"/>
    </row>
    <row r="162" spans="1:20">
      <c r="A162" s="266"/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6"/>
      <c r="O162" s="266"/>
      <c r="P162" s="266"/>
      <c r="Q162" s="266"/>
      <c r="R162" s="266"/>
      <c r="S162" s="266"/>
      <c r="T162" s="268"/>
    </row>
    <row r="163" spans="1:20">
      <c r="A163" s="266"/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  <c r="L163" s="266"/>
      <c r="M163" s="266"/>
      <c r="N163" s="266"/>
      <c r="O163" s="266"/>
      <c r="P163" s="266"/>
      <c r="Q163" s="266"/>
      <c r="R163" s="266"/>
      <c r="S163" s="266"/>
      <c r="T163" s="268"/>
    </row>
    <row r="164" spans="1:20">
      <c r="A164" s="266"/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8"/>
    </row>
    <row r="165" spans="1:20">
      <c r="A165" s="266"/>
      <c r="B165" s="266"/>
      <c r="C165" s="266"/>
      <c r="D165" s="266"/>
      <c r="E165" s="266"/>
      <c r="F165" s="266"/>
      <c r="G165" s="266"/>
      <c r="H165" s="266"/>
      <c r="I165" s="266"/>
      <c r="J165" s="266"/>
      <c r="K165" s="266"/>
      <c r="L165" s="266"/>
      <c r="M165" s="266"/>
      <c r="N165" s="266"/>
      <c r="O165" s="266"/>
      <c r="P165" s="266"/>
      <c r="Q165" s="266"/>
      <c r="R165" s="266"/>
      <c r="S165" s="266"/>
      <c r="T165" s="268"/>
    </row>
    <row r="166" spans="1:20">
      <c r="A166" s="266"/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  <c r="L166" s="266"/>
      <c r="M166" s="266"/>
      <c r="N166" s="266"/>
      <c r="O166" s="266"/>
      <c r="P166" s="266"/>
      <c r="Q166" s="266"/>
      <c r="R166" s="266"/>
      <c r="S166" s="266"/>
      <c r="T166" s="268"/>
    </row>
    <row r="167" spans="1:20">
      <c r="A167" s="266"/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  <c r="O167" s="266"/>
      <c r="P167" s="266"/>
      <c r="Q167" s="266"/>
      <c r="R167" s="266"/>
      <c r="S167" s="266"/>
      <c r="T167" s="268"/>
    </row>
    <row r="168" spans="1:20">
      <c r="A168" s="266"/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8"/>
    </row>
    <row r="169" spans="1:20">
      <c r="A169" s="266"/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  <c r="O169" s="266"/>
      <c r="P169" s="266"/>
      <c r="Q169" s="266"/>
      <c r="R169" s="266"/>
      <c r="S169" s="266"/>
      <c r="T169" s="268"/>
    </row>
    <row r="170" spans="1:20">
      <c r="A170" s="266"/>
      <c r="B170" s="266"/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  <c r="O170" s="266"/>
      <c r="P170" s="266"/>
      <c r="Q170" s="266"/>
      <c r="R170" s="266"/>
      <c r="S170" s="266"/>
      <c r="T170" s="268"/>
    </row>
    <row r="171" spans="1:20">
      <c r="A171" s="266"/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  <c r="O171" s="266"/>
      <c r="P171" s="266"/>
      <c r="Q171" s="266"/>
      <c r="R171" s="266"/>
      <c r="S171" s="266"/>
      <c r="T171" s="268"/>
    </row>
    <row r="172" spans="1:20">
      <c r="A172" s="266"/>
      <c r="B172" s="266"/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  <c r="O172" s="266"/>
      <c r="P172" s="266"/>
      <c r="Q172" s="266"/>
      <c r="R172" s="266"/>
      <c r="S172" s="266"/>
      <c r="T172" s="268"/>
    </row>
    <row r="173" spans="1:20">
      <c r="A173" s="266"/>
      <c r="B173" s="266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  <c r="O173" s="266"/>
      <c r="P173" s="266"/>
      <c r="Q173" s="266"/>
      <c r="R173" s="266"/>
      <c r="S173" s="266"/>
      <c r="T173" s="268"/>
    </row>
    <row r="174" spans="1:20">
      <c r="A174" s="266"/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  <c r="O174" s="266"/>
      <c r="P174" s="266"/>
      <c r="Q174" s="266"/>
      <c r="R174" s="266"/>
      <c r="S174" s="266"/>
      <c r="T174" s="268"/>
    </row>
    <row r="175" spans="1:20">
      <c r="A175" s="266"/>
      <c r="B175" s="266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  <c r="R175" s="266"/>
      <c r="S175" s="266"/>
      <c r="T175" s="268"/>
    </row>
    <row r="176" spans="1:20">
      <c r="A176" s="266"/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  <c r="O176" s="266"/>
      <c r="P176" s="266"/>
      <c r="Q176" s="266"/>
      <c r="R176" s="266"/>
      <c r="S176" s="266"/>
      <c r="T176" s="268"/>
    </row>
    <row r="177" spans="1:20">
      <c r="A177" s="266"/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  <c r="O177" s="266"/>
      <c r="P177" s="266"/>
      <c r="Q177" s="266"/>
      <c r="R177" s="266"/>
      <c r="S177" s="266"/>
      <c r="T177" s="268"/>
    </row>
    <row r="178" spans="1:20">
      <c r="A178" s="266"/>
      <c r="B178" s="266"/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  <c r="M178" s="266"/>
      <c r="N178" s="266"/>
      <c r="O178" s="266"/>
      <c r="P178" s="266"/>
      <c r="Q178" s="266"/>
      <c r="R178" s="266"/>
      <c r="S178" s="266"/>
      <c r="T178" s="268"/>
    </row>
    <row r="179" spans="1:20">
      <c r="A179" s="266"/>
      <c r="B179" s="266"/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  <c r="O179" s="266"/>
      <c r="P179" s="266"/>
      <c r="Q179" s="266"/>
      <c r="R179" s="266"/>
      <c r="S179" s="266"/>
      <c r="T179" s="268"/>
    </row>
    <row r="180" spans="1:20">
      <c r="A180" s="266"/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  <c r="O180" s="266"/>
      <c r="P180" s="266"/>
      <c r="Q180" s="266"/>
      <c r="R180" s="266"/>
      <c r="S180" s="266"/>
      <c r="T180" s="268"/>
    </row>
    <row r="181" spans="1:20">
      <c r="A181" s="266"/>
      <c r="B181" s="266"/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  <c r="O181" s="266"/>
      <c r="P181" s="266"/>
      <c r="Q181" s="266"/>
      <c r="R181" s="266"/>
      <c r="S181" s="266"/>
      <c r="T181" s="268"/>
    </row>
    <row r="182" spans="1:20">
      <c r="A182" s="266"/>
      <c r="B182" s="266"/>
      <c r="C182" s="266"/>
      <c r="D182" s="266"/>
      <c r="E182" s="266"/>
      <c r="F182" s="266"/>
      <c r="G182" s="266"/>
      <c r="H182" s="266"/>
      <c r="I182" s="266"/>
      <c r="J182" s="266"/>
      <c r="K182" s="266"/>
      <c r="L182" s="266"/>
      <c r="M182" s="266"/>
      <c r="N182" s="266"/>
      <c r="O182" s="266"/>
      <c r="P182" s="266"/>
      <c r="Q182" s="266"/>
      <c r="R182" s="266"/>
      <c r="S182" s="266"/>
      <c r="T182" s="268"/>
    </row>
    <row r="183" spans="1:20">
      <c r="A183" s="266"/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  <c r="O183" s="266"/>
      <c r="P183" s="266"/>
      <c r="Q183" s="266"/>
      <c r="R183" s="266"/>
      <c r="S183" s="266"/>
      <c r="T183" s="268"/>
    </row>
    <row r="184" spans="1:20">
      <c r="A184" s="266"/>
      <c r="B184" s="266"/>
      <c r="C184" s="266"/>
      <c r="D184" s="266"/>
      <c r="E184" s="266"/>
      <c r="F184" s="266"/>
      <c r="G184" s="266"/>
      <c r="H184" s="266"/>
      <c r="I184" s="266"/>
      <c r="J184" s="266"/>
      <c r="K184" s="266"/>
      <c r="L184" s="266"/>
      <c r="M184" s="266"/>
      <c r="N184" s="266"/>
      <c r="O184" s="266"/>
      <c r="P184" s="266"/>
      <c r="Q184" s="266"/>
      <c r="R184" s="266"/>
      <c r="S184" s="266"/>
      <c r="T184" s="268"/>
    </row>
    <row r="185" spans="1:20">
      <c r="A185" s="266"/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  <c r="S185" s="266"/>
      <c r="T185" s="268"/>
    </row>
    <row r="186" spans="1:20">
      <c r="A186" s="266"/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  <c r="O186" s="266"/>
      <c r="P186" s="266"/>
      <c r="Q186" s="266"/>
      <c r="R186" s="266"/>
      <c r="S186" s="266"/>
      <c r="T186" s="268"/>
    </row>
    <row r="187" spans="1:20">
      <c r="A187" s="266"/>
      <c r="B187" s="266"/>
      <c r="C187" s="266"/>
      <c r="D187" s="266"/>
      <c r="E187" s="266"/>
      <c r="F187" s="266"/>
      <c r="G187" s="266"/>
      <c r="H187" s="266"/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8"/>
    </row>
    <row r="188" spans="1:20">
      <c r="A188" s="266"/>
      <c r="B188" s="266"/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8"/>
    </row>
    <row r="189" spans="1:20">
      <c r="A189" s="266"/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8"/>
    </row>
    <row r="190" spans="1:20">
      <c r="A190" s="266"/>
      <c r="B190" s="266"/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  <c r="M190" s="266"/>
      <c r="N190" s="266"/>
      <c r="O190" s="266"/>
      <c r="P190" s="266"/>
      <c r="Q190" s="266"/>
      <c r="R190" s="266"/>
      <c r="S190" s="266"/>
      <c r="T190" s="268"/>
    </row>
    <row r="191" spans="1:20">
      <c r="A191" s="266"/>
      <c r="B191" s="266"/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8"/>
    </row>
    <row r="192" spans="1:20">
      <c r="A192" s="266"/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  <c r="O192" s="266"/>
      <c r="P192" s="266"/>
      <c r="Q192" s="266"/>
      <c r="R192" s="266"/>
      <c r="S192" s="266"/>
      <c r="T192" s="268"/>
    </row>
    <row r="193" spans="1:20">
      <c r="A193" s="266"/>
      <c r="B193" s="266"/>
      <c r="C193" s="266"/>
      <c r="D193" s="266"/>
      <c r="E193" s="266"/>
      <c r="F193" s="266"/>
      <c r="G193" s="266"/>
      <c r="H193" s="266"/>
      <c r="I193" s="266"/>
      <c r="J193" s="266"/>
      <c r="K193" s="266"/>
      <c r="L193" s="266"/>
      <c r="M193" s="266"/>
      <c r="N193" s="266"/>
      <c r="O193" s="266"/>
      <c r="P193" s="266"/>
      <c r="Q193" s="266"/>
      <c r="R193" s="266"/>
      <c r="S193" s="266"/>
      <c r="T193" s="268"/>
    </row>
    <row r="194" spans="1:20">
      <c r="A194" s="266"/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8"/>
    </row>
    <row r="195" spans="1:20">
      <c r="A195" s="266"/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  <c r="O195" s="266"/>
      <c r="P195" s="266"/>
      <c r="Q195" s="266"/>
      <c r="R195" s="266"/>
      <c r="S195" s="266"/>
      <c r="T195" s="268"/>
    </row>
    <row r="196" spans="1:20">
      <c r="A196" s="266"/>
      <c r="B196" s="266"/>
      <c r="C196" s="266"/>
      <c r="D196" s="266"/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  <c r="O196" s="266"/>
      <c r="P196" s="266"/>
      <c r="Q196" s="266"/>
      <c r="R196" s="266"/>
      <c r="S196" s="266"/>
      <c r="T196" s="268"/>
    </row>
    <row r="197" spans="1:20">
      <c r="A197" s="266"/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  <c r="O197" s="266"/>
      <c r="P197" s="266"/>
      <c r="Q197" s="266"/>
      <c r="R197" s="266"/>
      <c r="S197" s="266"/>
      <c r="T197" s="268"/>
    </row>
    <row r="198" spans="1:20">
      <c r="A198" s="266"/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  <c r="L198" s="266"/>
      <c r="M198" s="266"/>
      <c r="N198" s="266"/>
      <c r="O198" s="266"/>
      <c r="P198" s="266"/>
      <c r="Q198" s="266"/>
      <c r="R198" s="266"/>
      <c r="S198" s="266"/>
      <c r="T198" s="268"/>
    </row>
    <row r="199" spans="1:20">
      <c r="A199" s="266"/>
      <c r="B199" s="266"/>
      <c r="C199" s="266"/>
      <c r="D199" s="266"/>
      <c r="E199" s="266"/>
      <c r="F199" s="266"/>
      <c r="G199" s="266"/>
      <c r="H199" s="266"/>
      <c r="I199" s="266"/>
      <c r="J199" s="266"/>
      <c r="K199" s="266"/>
      <c r="L199" s="266"/>
      <c r="M199" s="266"/>
      <c r="N199" s="266"/>
      <c r="O199" s="266"/>
      <c r="P199" s="266"/>
      <c r="Q199" s="266"/>
      <c r="R199" s="266"/>
      <c r="S199" s="266"/>
      <c r="T199" s="268"/>
    </row>
    <row r="200" spans="1:20">
      <c r="A200" s="266"/>
      <c r="B200" s="266"/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  <c r="O200" s="266"/>
      <c r="P200" s="266"/>
      <c r="Q200" s="266"/>
      <c r="R200" s="266"/>
      <c r="S200" s="266"/>
      <c r="T200" s="268"/>
    </row>
    <row r="201" spans="1:20">
      <c r="A201" s="266"/>
      <c r="B201" s="266"/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  <c r="O201" s="266"/>
      <c r="P201" s="266"/>
      <c r="Q201" s="266"/>
      <c r="R201" s="266"/>
      <c r="S201" s="266"/>
      <c r="T201" s="268"/>
    </row>
    <row r="202" spans="1:20">
      <c r="A202" s="266"/>
      <c r="B202" s="266"/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  <c r="O202" s="266"/>
      <c r="P202" s="266"/>
      <c r="Q202" s="266"/>
      <c r="R202" s="266"/>
      <c r="S202" s="266"/>
      <c r="T202" s="268"/>
    </row>
    <row r="203" spans="1:20">
      <c r="A203" s="266"/>
      <c r="B203" s="266"/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  <c r="O203" s="266"/>
      <c r="P203" s="266"/>
      <c r="Q203" s="266"/>
      <c r="R203" s="266"/>
      <c r="S203" s="266"/>
      <c r="T203" s="268"/>
    </row>
    <row r="204" spans="1:20">
      <c r="A204" s="266"/>
      <c r="B204" s="266"/>
      <c r="C204" s="266"/>
      <c r="D204" s="266"/>
      <c r="E204" s="266"/>
      <c r="F204" s="266"/>
      <c r="G204" s="266"/>
      <c r="H204" s="266"/>
      <c r="I204" s="266"/>
      <c r="J204" s="266"/>
      <c r="K204" s="266"/>
      <c r="L204" s="266"/>
      <c r="M204" s="266"/>
      <c r="N204" s="266"/>
      <c r="O204" s="266"/>
      <c r="P204" s="266"/>
      <c r="Q204" s="266"/>
      <c r="R204" s="266"/>
      <c r="S204" s="266"/>
      <c r="T204" s="268"/>
    </row>
    <row r="205" spans="1:20">
      <c r="A205" s="266"/>
      <c r="B205" s="266"/>
      <c r="C205" s="266"/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8"/>
    </row>
    <row r="206" spans="1:20">
      <c r="A206" s="266"/>
      <c r="B206" s="266"/>
      <c r="C206" s="266"/>
      <c r="D206" s="266"/>
      <c r="E206" s="266"/>
      <c r="F206" s="266"/>
      <c r="G206" s="266"/>
      <c r="H206" s="266"/>
      <c r="I206" s="266"/>
      <c r="J206" s="266"/>
      <c r="K206" s="266"/>
      <c r="L206" s="266"/>
      <c r="M206" s="266"/>
      <c r="N206" s="266"/>
      <c r="O206" s="266"/>
      <c r="P206" s="266"/>
      <c r="Q206" s="266"/>
      <c r="R206" s="266"/>
      <c r="S206" s="266"/>
      <c r="T206" s="268"/>
    </row>
    <row r="207" spans="1:20">
      <c r="A207" s="266"/>
      <c r="B207" s="266"/>
      <c r="C207" s="266"/>
      <c r="D207" s="266"/>
      <c r="E207" s="266"/>
      <c r="F207" s="266"/>
      <c r="G207" s="266"/>
      <c r="H207" s="266"/>
      <c r="I207" s="266"/>
      <c r="J207" s="266"/>
      <c r="K207" s="266"/>
      <c r="L207" s="266"/>
      <c r="M207" s="266"/>
      <c r="N207" s="266"/>
      <c r="O207" s="266"/>
      <c r="P207" s="266"/>
      <c r="Q207" s="266"/>
      <c r="R207" s="266"/>
      <c r="S207" s="266"/>
      <c r="T207" s="268"/>
    </row>
    <row r="208" spans="1:20">
      <c r="A208" s="266"/>
      <c r="B208" s="266"/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  <c r="M208" s="266"/>
      <c r="N208" s="266"/>
      <c r="O208" s="266"/>
      <c r="P208" s="266"/>
      <c r="Q208" s="266"/>
      <c r="R208" s="266"/>
      <c r="S208" s="266"/>
      <c r="T208" s="268"/>
    </row>
    <row r="209" spans="1:20">
      <c r="A209" s="266"/>
      <c r="B209" s="266"/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  <c r="O209" s="266"/>
      <c r="P209" s="266"/>
      <c r="Q209" s="266"/>
      <c r="R209" s="266"/>
      <c r="S209" s="266"/>
      <c r="T209" s="268"/>
    </row>
    <row r="210" spans="1:20">
      <c r="A210" s="266"/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  <c r="O210" s="266"/>
      <c r="P210" s="266"/>
      <c r="Q210" s="266"/>
      <c r="R210" s="266"/>
      <c r="S210" s="266"/>
      <c r="T210" s="268"/>
    </row>
    <row r="211" spans="1:20">
      <c r="A211" s="266"/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8"/>
    </row>
    <row r="212" spans="1:20">
      <c r="A212" s="266"/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  <c r="O212" s="266"/>
      <c r="P212" s="266"/>
      <c r="Q212" s="266"/>
      <c r="R212" s="266"/>
      <c r="S212" s="266"/>
      <c r="T212" s="268"/>
    </row>
    <row r="213" spans="1:20">
      <c r="A213" s="266"/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  <c r="O213" s="266"/>
      <c r="P213" s="266"/>
      <c r="Q213" s="266"/>
      <c r="R213" s="266"/>
      <c r="S213" s="266"/>
      <c r="T213" s="268"/>
    </row>
    <row r="214" spans="1:20">
      <c r="A214" s="266"/>
      <c r="B214" s="266"/>
      <c r="C214" s="266"/>
      <c r="D214" s="266"/>
      <c r="E214" s="266"/>
      <c r="F214" s="266"/>
      <c r="G214" s="266"/>
      <c r="H214" s="266"/>
      <c r="I214" s="266"/>
      <c r="J214" s="266"/>
      <c r="K214" s="266"/>
      <c r="L214" s="266"/>
      <c r="M214" s="266"/>
      <c r="N214" s="266"/>
      <c r="O214" s="266"/>
      <c r="P214" s="266"/>
      <c r="Q214" s="266"/>
      <c r="R214" s="266"/>
      <c r="S214" s="266"/>
      <c r="T214" s="268"/>
    </row>
    <row r="215" spans="1:20">
      <c r="A215" s="266"/>
      <c r="B215" s="266"/>
      <c r="C215" s="266"/>
      <c r="D215" s="266"/>
      <c r="E215" s="266"/>
      <c r="F215" s="266"/>
      <c r="G215" s="266"/>
      <c r="H215" s="266"/>
      <c r="I215" s="266"/>
      <c r="J215" s="266"/>
      <c r="K215" s="266"/>
      <c r="L215" s="266"/>
      <c r="M215" s="266"/>
      <c r="N215" s="266"/>
      <c r="O215" s="266"/>
      <c r="P215" s="266"/>
      <c r="Q215" s="266"/>
      <c r="R215" s="266"/>
      <c r="S215" s="266"/>
      <c r="T215" s="268"/>
    </row>
  </sheetData>
  <mergeCells count="98">
    <mergeCell ref="L73:T73"/>
    <mergeCell ref="B67:C67"/>
    <mergeCell ref="B68:C68"/>
    <mergeCell ref="B69:C69"/>
    <mergeCell ref="B70:C70"/>
    <mergeCell ref="B71:C71"/>
    <mergeCell ref="A73:E73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R38:R39"/>
    <mergeCell ref="S38:S39"/>
    <mergeCell ref="T38:T39"/>
    <mergeCell ref="U38:U39"/>
    <mergeCell ref="V38:V39"/>
    <mergeCell ref="B42:C42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I38:I39"/>
    <mergeCell ref="J38:J39"/>
    <mergeCell ref="K38:K39"/>
    <mergeCell ref="B33:C33"/>
    <mergeCell ref="B34:C34"/>
    <mergeCell ref="B35:C35"/>
    <mergeCell ref="A38:C39"/>
    <mergeCell ref="D38:D39"/>
    <mergeCell ref="E38:E39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P2:P3"/>
    <mergeCell ref="Q2:Q3"/>
    <mergeCell ref="R2:S2"/>
    <mergeCell ref="B6:C6"/>
    <mergeCell ref="B7:C7"/>
    <mergeCell ref="B8:C8"/>
    <mergeCell ref="J2:J3"/>
    <mergeCell ref="K2:K3"/>
    <mergeCell ref="L2:L3"/>
    <mergeCell ref="M2:M3"/>
    <mergeCell ref="N2:N3"/>
    <mergeCell ref="O2:O3"/>
    <mergeCell ref="A1:I1"/>
    <mergeCell ref="A2:C3"/>
    <mergeCell ref="D2:D3"/>
    <mergeCell ref="E2:F2"/>
    <mergeCell ref="G2:G3"/>
    <mergeCell ref="H2:H3"/>
    <mergeCell ref="I2:I3"/>
  </mergeCells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311F-875D-A54B-AD59-860FBF884FD9}">
  <dimension ref="A1:AB37"/>
  <sheetViews>
    <sheetView showGridLines="0" workbookViewId="0">
      <selection sqref="A1:N1"/>
    </sheetView>
  </sheetViews>
  <sheetFormatPr baseColWidth="10" defaultColWidth="8.83203125" defaultRowHeight="14"/>
  <cols>
    <col min="1" max="2" width="3.33203125" customWidth="1"/>
    <col min="3" max="3" width="6.1640625" customWidth="1"/>
    <col min="4" max="13" width="5.33203125" customWidth="1"/>
    <col min="14" max="15" width="5.33203125" style="21" customWidth="1"/>
    <col min="16" max="17" width="5.33203125" customWidth="1"/>
  </cols>
  <sheetData>
    <row r="1" spans="1:26" s="1" customFormat="1" ht="15">
      <c r="A1" s="52" t="s">
        <v>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"/>
    </row>
    <row r="2" spans="1:26" s="88" customFormat="1" ht="13">
      <c r="A2" s="86" t="s">
        <v>96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26" s="88" customFormat="1" ht="1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26" s="88" customFormat="1" ht="1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26" s="88" customFormat="1" thickBot="1">
      <c r="N5" s="273" t="s">
        <v>97</v>
      </c>
      <c r="O5" s="274"/>
    </row>
    <row r="6" spans="1:26" s="271" customFormat="1" ht="12">
      <c r="A6" s="275"/>
      <c r="B6" s="275"/>
      <c r="C6" s="276"/>
      <c r="D6" s="202" t="s">
        <v>38</v>
      </c>
      <c r="E6" s="277" t="s">
        <v>98</v>
      </c>
      <c r="F6" s="114"/>
      <c r="G6" s="114"/>
      <c r="H6" s="114"/>
      <c r="I6" s="114"/>
      <c r="J6" s="114"/>
      <c r="K6" s="114"/>
      <c r="L6" s="114"/>
      <c r="M6" s="114"/>
      <c r="N6" s="114"/>
      <c r="O6" s="278"/>
    </row>
    <row r="7" spans="1:26" s="271" customFormat="1" ht="12">
      <c r="A7" s="279"/>
      <c r="B7" s="279"/>
      <c r="C7" s="280"/>
      <c r="D7" s="272"/>
      <c r="E7" s="281" t="s">
        <v>99</v>
      </c>
      <c r="F7" s="281" t="s">
        <v>100</v>
      </c>
      <c r="G7" s="281" t="s">
        <v>6</v>
      </c>
      <c r="H7" s="281" t="s">
        <v>101</v>
      </c>
      <c r="I7" s="281" t="s">
        <v>102</v>
      </c>
      <c r="J7" s="281" t="s">
        <v>103</v>
      </c>
      <c r="K7" s="281" t="s">
        <v>104</v>
      </c>
      <c r="L7" s="281" t="s">
        <v>105</v>
      </c>
      <c r="M7" s="281" t="s">
        <v>106</v>
      </c>
      <c r="N7" s="282" t="s">
        <v>107</v>
      </c>
      <c r="O7" s="278"/>
    </row>
    <row r="8" spans="1:26" s="271" customFormat="1" ht="13" thickBot="1">
      <c r="A8" s="283"/>
      <c r="B8" s="283"/>
      <c r="C8" s="284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54"/>
      <c r="O8" s="278"/>
    </row>
    <row r="9" spans="1:26" s="271" customFormat="1" ht="12">
      <c r="A9" s="285" t="s">
        <v>108</v>
      </c>
      <c r="B9" s="285"/>
      <c r="C9" s="286"/>
      <c r="D9" s="287">
        <v>100</v>
      </c>
      <c r="E9" s="288">
        <v>11.3</v>
      </c>
      <c r="F9" s="287">
        <v>15.4</v>
      </c>
      <c r="G9" s="287">
        <v>8.6</v>
      </c>
      <c r="H9" s="288">
        <v>5.3</v>
      </c>
      <c r="I9" s="287">
        <v>2.6</v>
      </c>
      <c r="J9" s="287">
        <v>0.5</v>
      </c>
      <c r="K9" s="288">
        <v>0.1</v>
      </c>
      <c r="L9" s="287">
        <v>4.7</v>
      </c>
      <c r="M9" s="287">
        <v>0</v>
      </c>
      <c r="N9" s="287">
        <v>1</v>
      </c>
      <c r="O9" s="278"/>
    </row>
    <row r="10" spans="1:26" s="271" customFormat="1" ht="13">
      <c r="A10" s="289" t="s">
        <v>109</v>
      </c>
      <c r="B10" s="290"/>
      <c r="C10" s="291" t="s">
        <v>110</v>
      </c>
      <c r="D10" s="292">
        <f>SUM(D12:D19)</f>
        <v>21036</v>
      </c>
      <c r="E10" s="293">
        <f>SUM(E12:E19)</f>
        <v>2471</v>
      </c>
      <c r="F10" s="293">
        <f t="shared" ref="F10:N10" si="0">SUM(F12:F19)</f>
        <v>3828</v>
      </c>
      <c r="G10" s="293">
        <f t="shared" si="0"/>
        <v>1576</v>
      </c>
      <c r="H10" s="293">
        <f t="shared" si="0"/>
        <v>1100</v>
      </c>
      <c r="I10" s="293">
        <f t="shared" si="0"/>
        <v>565</v>
      </c>
      <c r="J10" s="293">
        <f t="shared" si="0"/>
        <v>105</v>
      </c>
      <c r="K10" s="293">
        <f t="shared" si="0"/>
        <v>1</v>
      </c>
      <c r="L10" s="293">
        <f t="shared" si="0"/>
        <v>803</v>
      </c>
      <c r="M10" s="293">
        <f t="shared" si="0"/>
        <v>4</v>
      </c>
      <c r="N10" s="293">
        <f t="shared" si="0"/>
        <v>498</v>
      </c>
      <c r="O10" s="278"/>
    </row>
    <row r="11" spans="1:26" s="271" customFormat="1" ht="13">
      <c r="A11" s="294"/>
      <c r="B11" s="295"/>
      <c r="C11" s="291" t="s">
        <v>40</v>
      </c>
      <c r="D11" s="296">
        <v>100</v>
      </c>
      <c r="E11" s="297">
        <f>E10/$D$10*100</f>
        <v>11.746529758509222</v>
      </c>
      <c r="F11" s="297">
        <f t="shared" ref="F11:N11" si="1">F10/$D$10*100</f>
        <v>18.197375926982314</v>
      </c>
      <c r="G11" s="297">
        <f t="shared" si="1"/>
        <v>7.4919186157064086</v>
      </c>
      <c r="H11" s="297">
        <f t="shared" si="1"/>
        <v>5.2291310135006652</v>
      </c>
      <c r="I11" s="297">
        <f t="shared" si="1"/>
        <v>2.6858718387526146</v>
      </c>
      <c r="J11" s="297">
        <f t="shared" si="1"/>
        <v>0.49914432401597264</v>
      </c>
      <c r="K11" s="297">
        <f t="shared" si="1"/>
        <v>4.7537554668187869E-3</v>
      </c>
      <c r="L11" s="297">
        <f t="shared" si="1"/>
        <v>3.8172656398554854</v>
      </c>
      <c r="M11" s="297">
        <f t="shared" si="1"/>
        <v>1.9015021867275148E-2</v>
      </c>
      <c r="N11" s="297">
        <f t="shared" si="1"/>
        <v>2.3673702224757558</v>
      </c>
      <c r="O11" s="278"/>
    </row>
    <row r="12" spans="1:26" s="271" customFormat="1" ht="12">
      <c r="A12" s="132" t="s">
        <v>13</v>
      </c>
      <c r="B12" s="132"/>
      <c r="C12" s="167"/>
      <c r="D12" s="298">
        <v>2443</v>
      </c>
      <c r="E12" s="190">
        <v>310</v>
      </c>
      <c r="F12" s="299">
        <v>705</v>
      </c>
      <c r="G12" s="190">
        <v>132</v>
      </c>
      <c r="H12" s="298">
        <v>108</v>
      </c>
      <c r="I12" s="190">
        <v>53</v>
      </c>
      <c r="J12" s="298">
        <v>15</v>
      </c>
      <c r="K12" s="190">
        <v>1</v>
      </c>
      <c r="L12" s="298">
        <v>55</v>
      </c>
      <c r="M12" s="190">
        <v>1</v>
      </c>
      <c r="N12" s="300">
        <v>5</v>
      </c>
      <c r="O12" s="278"/>
      <c r="P12" s="301"/>
      <c r="Q12" s="301"/>
      <c r="R12" s="301"/>
      <c r="S12" s="301"/>
      <c r="T12" s="301"/>
      <c r="U12" s="301"/>
      <c r="V12" s="301"/>
      <c r="W12" s="301"/>
      <c r="X12" s="301"/>
      <c r="Y12" s="301"/>
    </row>
    <row r="13" spans="1:26" s="271" customFormat="1" ht="12">
      <c r="A13" s="302" t="s">
        <v>41</v>
      </c>
      <c r="B13" s="302"/>
      <c r="C13" s="303"/>
      <c r="D13" s="298">
        <f t="shared" ref="D13:D19" si="2">SUM(E13:N13,D29:F29,H29:O29)</f>
        <v>1795</v>
      </c>
      <c r="E13" s="190">
        <v>274</v>
      </c>
      <c r="F13" s="298">
        <v>191</v>
      </c>
      <c r="G13" s="190">
        <v>100</v>
      </c>
      <c r="H13" s="298">
        <v>48</v>
      </c>
      <c r="I13" s="190">
        <v>40</v>
      </c>
      <c r="J13" s="298">
        <v>12</v>
      </c>
      <c r="K13" s="190">
        <v>0</v>
      </c>
      <c r="L13" s="298">
        <v>74</v>
      </c>
      <c r="M13" s="190">
        <v>0</v>
      </c>
      <c r="N13" s="300">
        <v>14</v>
      </c>
      <c r="O13" s="304"/>
      <c r="P13" s="301"/>
      <c r="Q13" s="301"/>
      <c r="R13" s="301"/>
      <c r="S13" s="301"/>
      <c r="T13" s="301"/>
      <c r="U13" s="301"/>
      <c r="V13" s="301"/>
      <c r="W13" s="301"/>
      <c r="X13" s="301"/>
      <c r="Y13" s="301"/>
    </row>
    <row r="14" spans="1:26" s="271" customFormat="1" ht="12">
      <c r="A14" s="139" t="s">
        <v>14</v>
      </c>
      <c r="B14" s="139"/>
      <c r="C14" s="172"/>
      <c r="D14" s="298">
        <v>2699</v>
      </c>
      <c r="E14" s="190">
        <v>229</v>
      </c>
      <c r="F14" s="298">
        <v>445</v>
      </c>
      <c r="G14" s="190">
        <v>107</v>
      </c>
      <c r="H14" s="298">
        <v>151</v>
      </c>
      <c r="I14" s="190">
        <v>112</v>
      </c>
      <c r="J14" s="298">
        <v>29</v>
      </c>
      <c r="K14" s="190">
        <v>0</v>
      </c>
      <c r="L14" s="298">
        <v>180</v>
      </c>
      <c r="M14" s="190">
        <v>0</v>
      </c>
      <c r="N14" s="300">
        <v>21</v>
      </c>
      <c r="O14" s="278"/>
      <c r="P14" s="301"/>
      <c r="Q14" s="301"/>
      <c r="R14" s="301"/>
      <c r="S14" s="301"/>
      <c r="T14" s="301"/>
      <c r="U14" s="301"/>
      <c r="V14" s="301"/>
      <c r="W14" s="301"/>
      <c r="X14" s="301"/>
      <c r="Y14" s="301"/>
    </row>
    <row r="15" spans="1:26" s="271" customFormat="1" ht="12">
      <c r="A15" s="139" t="s">
        <v>15</v>
      </c>
      <c r="B15" s="139"/>
      <c r="C15" s="172"/>
      <c r="D15" s="298">
        <f t="shared" si="2"/>
        <v>3276</v>
      </c>
      <c r="E15" s="190">
        <v>330</v>
      </c>
      <c r="F15" s="298">
        <v>479</v>
      </c>
      <c r="G15" s="190">
        <v>175</v>
      </c>
      <c r="H15" s="298">
        <v>224</v>
      </c>
      <c r="I15" s="190">
        <v>88</v>
      </c>
      <c r="J15" s="298">
        <v>3</v>
      </c>
      <c r="K15" s="190">
        <v>0</v>
      </c>
      <c r="L15" s="298">
        <v>127</v>
      </c>
      <c r="M15" s="190">
        <v>0</v>
      </c>
      <c r="N15" s="300">
        <v>29</v>
      </c>
      <c r="O15" s="278"/>
      <c r="P15" s="301"/>
      <c r="Q15" s="301"/>
      <c r="R15" s="301"/>
      <c r="S15" s="301"/>
      <c r="T15" s="301"/>
      <c r="U15" s="301"/>
      <c r="V15" s="301"/>
      <c r="W15" s="301"/>
      <c r="X15" s="301"/>
      <c r="Y15" s="301"/>
    </row>
    <row r="16" spans="1:26" s="271" customFormat="1" ht="12">
      <c r="A16" s="139" t="s">
        <v>16</v>
      </c>
      <c r="B16" s="139"/>
      <c r="C16" s="172"/>
      <c r="D16" s="298">
        <f t="shared" si="2"/>
        <v>2800</v>
      </c>
      <c r="E16" s="190">
        <v>425</v>
      </c>
      <c r="F16" s="298">
        <v>399</v>
      </c>
      <c r="G16" s="190">
        <v>297</v>
      </c>
      <c r="H16" s="298">
        <v>172</v>
      </c>
      <c r="I16" s="190">
        <v>94</v>
      </c>
      <c r="J16" s="298">
        <v>13</v>
      </c>
      <c r="K16" s="190">
        <v>0</v>
      </c>
      <c r="L16" s="298">
        <v>128</v>
      </c>
      <c r="M16" s="190">
        <v>0</v>
      </c>
      <c r="N16" s="300">
        <v>18</v>
      </c>
      <c r="O16" s="305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5"/>
    </row>
    <row r="17" spans="1:28" s="271" customFormat="1" ht="12">
      <c r="A17" s="139" t="s">
        <v>17</v>
      </c>
      <c r="B17" s="139"/>
      <c r="C17" s="172"/>
      <c r="D17" s="298">
        <f t="shared" si="2"/>
        <v>2651</v>
      </c>
      <c r="E17" s="190">
        <v>358</v>
      </c>
      <c r="F17" s="298">
        <v>286</v>
      </c>
      <c r="G17" s="190">
        <v>373</v>
      </c>
      <c r="H17" s="298">
        <v>104</v>
      </c>
      <c r="I17" s="190">
        <v>58</v>
      </c>
      <c r="J17" s="298">
        <v>9</v>
      </c>
      <c r="K17" s="190">
        <v>0</v>
      </c>
      <c r="L17" s="298">
        <v>49</v>
      </c>
      <c r="M17" s="190">
        <v>0</v>
      </c>
      <c r="N17" s="307">
        <v>329</v>
      </c>
      <c r="O17" s="278"/>
      <c r="P17" s="301"/>
      <c r="Q17" s="301"/>
      <c r="R17" s="301"/>
      <c r="S17" s="301"/>
      <c r="T17" s="301"/>
      <c r="U17" s="301"/>
      <c r="V17" s="301"/>
      <c r="W17" s="301"/>
      <c r="X17" s="301"/>
      <c r="Y17" s="301"/>
    </row>
    <row r="18" spans="1:28" s="271" customFormat="1" ht="12">
      <c r="A18" s="139" t="s">
        <v>18</v>
      </c>
      <c r="B18" s="139"/>
      <c r="C18" s="172"/>
      <c r="D18" s="298">
        <f t="shared" si="2"/>
        <v>2908</v>
      </c>
      <c r="E18" s="190">
        <v>220</v>
      </c>
      <c r="F18" s="298">
        <v>712</v>
      </c>
      <c r="G18" s="190">
        <v>229</v>
      </c>
      <c r="H18" s="298">
        <v>135</v>
      </c>
      <c r="I18" s="190">
        <v>66</v>
      </c>
      <c r="J18" s="298">
        <v>7</v>
      </c>
      <c r="K18" s="190">
        <v>0</v>
      </c>
      <c r="L18" s="298">
        <v>125</v>
      </c>
      <c r="M18" s="190">
        <v>0</v>
      </c>
      <c r="N18" s="300">
        <v>33</v>
      </c>
      <c r="O18" s="278"/>
      <c r="P18" s="301"/>
      <c r="Q18" s="301"/>
      <c r="R18" s="301"/>
      <c r="S18" s="301"/>
      <c r="T18" s="301"/>
      <c r="U18" s="301"/>
      <c r="V18" s="301"/>
      <c r="W18" s="301"/>
      <c r="X18" s="301"/>
      <c r="Y18" s="301"/>
    </row>
    <row r="19" spans="1:28" s="271" customFormat="1" ht="13" thickBot="1">
      <c r="A19" s="142" t="s">
        <v>19</v>
      </c>
      <c r="B19" s="142"/>
      <c r="C19" s="176"/>
      <c r="D19" s="308">
        <f t="shared" si="2"/>
        <v>2464</v>
      </c>
      <c r="E19" s="308">
        <v>325</v>
      </c>
      <c r="F19" s="309">
        <v>611</v>
      </c>
      <c r="G19" s="308">
        <v>163</v>
      </c>
      <c r="H19" s="309">
        <v>158</v>
      </c>
      <c r="I19" s="308">
        <v>54</v>
      </c>
      <c r="J19" s="309">
        <v>17</v>
      </c>
      <c r="K19" s="308">
        <v>0</v>
      </c>
      <c r="L19" s="309">
        <v>65</v>
      </c>
      <c r="M19" s="308">
        <v>3</v>
      </c>
      <c r="N19" s="310">
        <v>49</v>
      </c>
      <c r="O19" s="278"/>
    </row>
    <row r="20" spans="1:28" s="271" customFormat="1" ht="12">
      <c r="A20" s="311"/>
      <c r="B20" s="311"/>
      <c r="C20" s="311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278"/>
    </row>
    <row r="21" spans="1:28" s="271" customFormat="1" ht="13" thickBot="1">
      <c r="A21" s="312"/>
      <c r="B21" s="312"/>
      <c r="C21" s="312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273"/>
      <c r="O21" s="314" t="s">
        <v>111</v>
      </c>
      <c r="Q21" s="273"/>
    </row>
    <row r="22" spans="1:28" s="271" customFormat="1" ht="12">
      <c r="A22" s="275"/>
      <c r="B22" s="275"/>
      <c r="C22" s="276"/>
      <c r="D22" s="277" t="s">
        <v>112</v>
      </c>
      <c r="E22" s="115"/>
      <c r="F22" s="277" t="s">
        <v>113</v>
      </c>
      <c r="G22" s="114"/>
      <c r="H22" s="114"/>
      <c r="I22" s="115"/>
      <c r="J22" s="277" t="s">
        <v>114</v>
      </c>
      <c r="K22" s="115"/>
      <c r="L22" s="202" t="s">
        <v>115</v>
      </c>
      <c r="M22" s="202" t="s">
        <v>116</v>
      </c>
      <c r="N22" s="202" t="s">
        <v>117</v>
      </c>
      <c r="O22" s="247" t="s">
        <v>90</v>
      </c>
      <c r="P22" s="315"/>
      <c r="Q22" s="315"/>
    </row>
    <row r="23" spans="1:28" s="271" customFormat="1" ht="12">
      <c r="A23" s="279"/>
      <c r="B23" s="279"/>
      <c r="C23" s="280"/>
      <c r="D23" s="281" t="s">
        <v>118</v>
      </c>
      <c r="E23" s="281" t="s">
        <v>112</v>
      </c>
      <c r="F23" s="316" t="s">
        <v>119</v>
      </c>
      <c r="G23" s="317" t="s">
        <v>120</v>
      </c>
      <c r="H23" s="316" t="s">
        <v>121</v>
      </c>
      <c r="I23" s="316" t="s">
        <v>122</v>
      </c>
      <c r="J23" s="281" t="s">
        <v>123</v>
      </c>
      <c r="K23" s="281" t="s">
        <v>124</v>
      </c>
      <c r="L23" s="272"/>
      <c r="M23" s="272"/>
      <c r="N23" s="272"/>
      <c r="O23" s="318"/>
      <c r="P23" s="315"/>
      <c r="Q23" s="315"/>
    </row>
    <row r="24" spans="1:28" s="271" customFormat="1" ht="13" thickBot="1">
      <c r="A24" s="283"/>
      <c r="B24" s="283"/>
      <c r="C24" s="284"/>
      <c r="D24" s="211"/>
      <c r="E24" s="211"/>
      <c r="F24" s="319"/>
      <c r="G24" s="270"/>
      <c r="H24" s="319"/>
      <c r="I24" s="319"/>
      <c r="J24" s="211"/>
      <c r="K24" s="211"/>
      <c r="L24" s="211"/>
      <c r="M24" s="211"/>
      <c r="N24" s="211"/>
      <c r="O24" s="254"/>
      <c r="P24" s="315"/>
      <c r="Q24" s="315"/>
    </row>
    <row r="25" spans="1:28" s="271" customFormat="1" ht="12">
      <c r="A25" s="285" t="s">
        <v>108</v>
      </c>
      <c r="B25" s="285"/>
      <c r="C25" s="286"/>
      <c r="D25" s="320">
        <v>0.3</v>
      </c>
      <c r="E25" s="320">
        <v>3.2</v>
      </c>
      <c r="F25" s="320">
        <v>10</v>
      </c>
      <c r="G25" s="321"/>
      <c r="H25" s="322">
        <v>6.1</v>
      </c>
      <c r="I25" s="323">
        <v>1.4</v>
      </c>
      <c r="J25" s="324">
        <v>0.3</v>
      </c>
      <c r="K25" s="324">
        <v>1.6</v>
      </c>
      <c r="L25" s="320">
        <v>4.8</v>
      </c>
      <c r="M25" s="325">
        <v>18</v>
      </c>
      <c r="N25" s="325">
        <v>2.9</v>
      </c>
      <c r="O25" s="320">
        <v>2.1</v>
      </c>
      <c r="P25" s="326"/>
      <c r="Q25" s="326"/>
    </row>
    <row r="26" spans="1:28" s="271" customFormat="1" ht="13">
      <c r="A26" s="289" t="s">
        <v>125</v>
      </c>
      <c r="B26" s="290"/>
      <c r="C26" s="291" t="s">
        <v>110</v>
      </c>
      <c r="D26" s="327">
        <f>SUM(D28:D35)</f>
        <v>42</v>
      </c>
      <c r="E26" s="327">
        <f t="shared" ref="E26:F26" si="3">SUM(E28:E35)</f>
        <v>501</v>
      </c>
      <c r="F26" s="327">
        <f t="shared" si="3"/>
        <v>1918</v>
      </c>
      <c r="G26" s="328"/>
      <c r="H26" s="329">
        <f t="shared" ref="H26:O26" si="4">SUM(H28:H35)</f>
        <v>1148</v>
      </c>
      <c r="I26" s="330">
        <f t="shared" si="4"/>
        <v>262</v>
      </c>
      <c r="J26" s="327">
        <f t="shared" si="4"/>
        <v>137</v>
      </c>
      <c r="K26" s="331">
        <f t="shared" si="4"/>
        <v>230</v>
      </c>
      <c r="L26" s="327">
        <f t="shared" si="4"/>
        <v>1015</v>
      </c>
      <c r="M26" s="331">
        <f t="shared" si="4"/>
        <v>3592</v>
      </c>
      <c r="N26" s="332">
        <f t="shared" si="4"/>
        <v>994</v>
      </c>
      <c r="O26" s="333">
        <f t="shared" si="4"/>
        <v>265</v>
      </c>
      <c r="P26" s="334"/>
      <c r="Q26" s="334"/>
    </row>
    <row r="27" spans="1:28" s="271" customFormat="1" ht="13">
      <c r="A27" s="294"/>
      <c r="B27" s="295"/>
      <c r="C27" s="291" t="s">
        <v>40</v>
      </c>
      <c r="D27" s="335">
        <f>D26/$D$10*100</f>
        <v>0.19965772960638906</v>
      </c>
      <c r="E27" s="335">
        <f t="shared" ref="E27:O27" si="5">E26/$D$10*100</f>
        <v>2.381631488876212</v>
      </c>
      <c r="F27" s="335">
        <f t="shared" si="5"/>
        <v>9.1177029853584344</v>
      </c>
      <c r="G27" s="336"/>
      <c r="H27" s="337">
        <f t="shared" si="5"/>
        <v>5.4573112759079674</v>
      </c>
      <c r="I27" s="338">
        <f t="shared" si="5"/>
        <v>1.2454839323065221</v>
      </c>
      <c r="J27" s="335">
        <f t="shared" si="5"/>
        <v>0.65126449895417382</v>
      </c>
      <c r="K27" s="339">
        <f t="shared" si="5"/>
        <v>1.093363757368321</v>
      </c>
      <c r="L27" s="335">
        <f t="shared" si="5"/>
        <v>4.8250617988210687</v>
      </c>
      <c r="M27" s="339">
        <f t="shared" si="5"/>
        <v>17.075489636813082</v>
      </c>
      <c r="N27" s="340">
        <f t="shared" si="5"/>
        <v>4.7252329340178738</v>
      </c>
      <c r="O27" s="341">
        <f t="shared" si="5"/>
        <v>1.2597451987069785</v>
      </c>
      <c r="P27" s="342"/>
      <c r="Q27" s="342"/>
    </row>
    <row r="28" spans="1:28" s="271" customFormat="1" ht="12">
      <c r="A28" s="132" t="s">
        <v>13</v>
      </c>
      <c r="B28" s="132"/>
      <c r="C28" s="167"/>
      <c r="D28" s="298">
        <v>7</v>
      </c>
      <c r="E28" s="190">
        <v>45</v>
      </c>
      <c r="F28" s="300">
        <v>207</v>
      </c>
      <c r="G28" s="190">
        <v>192</v>
      </c>
      <c r="H28" s="190">
        <v>118</v>
      </c>
      <c r="I28" s="343">
        <v>48</v>
      </c>
      <c r="J28" s="300">
        <v>6</v>
      </c>
      <c r="K28" s="190">
        <v>11</v>
      </c>
      <c r="L28" s="300">
        <v>60</v>
      </c>
      <c r="M28" s="190">
        <v>439</v>
      </c>
      <c r="N28" s="190">
        <v>89</v>
      </c>
      <c r="O28" s="344">
        <v>27</v>
      </c>
      <c r="P28" s="345"/>
      <c r="Q28" s="345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</row>
    <row r="29" spans="1:28" s="271" customFormat="1" ht="12">
      <c r="A29" s="302" t="s">
        <v>41</v>
      </c>
      <c r="B29" s="302"/>
      <c r="C29" s="303"/>
      <c r="D29" s="298">
        <v>0</v>
      </c>
      <c r="E29" s="190">
        <v>39</v>
      </c>
      <c r="F29" s="300">
        <v>182</v>
      </c>
      <c r="G29" s="190">
        <v>680</v>
      </c>
      <c r="H29" s="190">
        <v>147</v>
      </c>
      <c r="I29" s="346">
        <v>21</v>
      </c>
      <c r="J29" s="300">
        <v>13</v>
      </c>
      <c r="K29" s="190">
        <v>18</v>
      </c>
      <c r="L29" s="300">
        <v>107</v>
      </c>
      <c r="M29" s="190">
        <v>371</v>
      </c>
      <c r="N29" s="190">
        <v>101</v>
      </c>
      <c r="O29" s="298">
        <v>43</v>
      </c>
      <c r="P29" s="345"/>
      <c r="Q29" s="345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</row>
    <row r="30" spans="1:28" s="271" customFormat="1" ht="12">
      <c r="A30" s="139" t="s">
        <v>14</v>
      </c>
      <c r="B30" s="139"/>
      <c r="C30" s="172"/>
      <c r="D30" s="298">
        <v>7</v>
      </c>
      <c r="E30" s="190">
        <v>44</v>
      </c>
      <c r="F30" s="300">
        <v>305</v>
      </c>
      <c r="G30" s="190">
        <v>557</v>
      </c>
      <c r="H30" s="190">
        <v>238</v>
      </c>
      <c r="I30" s="346">
        <v>27</v>
      </c>
      <c r="J30" s="300">
        <v>62</v>
      </c>
      <c r="K30" s="190">
        <v>34</v>
      </c>
      <c r="L30" s="300">
        <v>87</v>
      </c>
      <c r="M30" s="190">
        <v>442</v>
      </c>
      <c r="N30" s="190">
        <v>153</v>
      </c>
      <c r="O30" s="298">
        <v>46</v>
      </c>
      <c r="P30" s="345"/>
      <c r="Q30" s="345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</row>
    <row r="31" spans="1:28" s="271" customFormat="1" ht="12">
      <c r="A31" s="139" t="s">
        <v>15</v>
      </c>
      <c r="B31" s="139"/>
      <c r="C31" s="172"/>
      <c r="D31" s="298">
        <v>9</v>
      </c>
      <c r="E31" s="190">
        <v>99</v>
      </c>
      <c r="F31" s="300">
        <v>312</v>
      </c>
      <c r="G31" s="190">
        <v>940</v>
      </c>
      <c r="H31" s="190">
        <v>150</v>
      </c>
      <c r="I31" s="346">
        <v>68</v>
      </c>
      <c r="J31" s="300">
        <v>13</v>
      </c>
      <c r="K31" s="190">
        <v>50</v>
      </c>
      <c r="L31" s="300">
        <v>270</v>
      </c>
      <c r="M31" s="190">
        <v>735</v>
      </c>
      <c r="N31" s="190">
        <v>95</v>
      </c>
      <c r="O31" s="298">
        <v>20</v>
      </c>
      <c r="P31" s="345"/>
      <c r="Q31" s="345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</row>
    <row r="32" spans="1:28" s="271" customFormat="1" ht="12">
      <c r="A32" s="139" t="s">
        <v>16</v>
      </c>
      <c r="B32" s="139"/>
      <c r="C32" s="172"/>
      <c r="D32" s="298">
        <v>0</v>
      </c>
      <c r="E32" s="190">
        <v>75</v>
      </c>
      <c r="F32" s="300">
        <v>175</v>
      </c>
      <c r="G32" s="190">
        <v>956</v>
      </c>
      <c r="H32" s="190">
        <v>131</v>
      </c>
      <c r="I32" s="346">
        <v>20</v>
      </c>
      <c r="J32" s="300">
        <v>22</v>
      </c>
      <c r="K32" s="190">
        <v>16</v>
      </c>
      <c r="L32" s="300">
        <v>149</v>
      </c>
      <c r="M32" s="190">
        <v>512</v>
      </c>
      <c r="N32" s="190">
        <v>140</v>
      </c>
      <c r="O32" s="298">
        <v>14</v>
      </c>
      <c r="P32" s="345"/>
      <c r="Q32" s="345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</row>
    <row r="33" spans="1:28" s="271" customFormat="1" ht="12">
      <c r="A33" s="139" t="s">
        <v>17</v>
      </c>
      <c r="B33" s="139"/>
      <c r="C33" s="172"/>
      <c r="D33" s="298">
        <v>15</v>
      </c>
      <c r="E33" s="190">
        <v>46</v>
      </c>
      <c r="F33" s="300">
        <v>237</v>
      </c>
      <c r="G33" s="190">
        <v>299</v>
      </c>
      <c r="H33" s="190">
        <v>125</v>
      </c>
      <c r="I33" s="346">
        <v>10</v>
      </c>
      <c r="J33" s="300">
        <v>15</v>
      </c>
      <c r="K33" s="190">
        <v>34</v>
      </c>
      <c r="L33" s="300">
        <v>137</v>
      </c>
      <c r="M33" s="190">
        <v>366</v>
      </c>
      <c r="N33" s="190">
        <v>67</v>
      </c>
      <c r="O33" s="298">
        <v>33</v>
      </c>
      <c r="P33" s="345"/>
      <c r="Q33" s="345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</row>
    <row r="34" spans="1:28" s="271" customFormat="1" ht="12">
      <c r="A34" s="139" t="s">
        <v>18</v>
      </c>
      <c r="B34" s="139"/>
      <c r="C34" s="172"/>
      <c r="D34" s="298">
        <v>0</v>
      </c>
      <c r="E34" s="190">
        <v>36</v>
      </c>
      <c r="F34" s="300">
        <v>263</v>
      </c>
      <c r="G34" s="190">
        <v>3517</v>
      </c>
      <c r="H34" s="190">
        <v>144</v>
      </c>
      <c r="I34" s="346">
        <v>47</v>
      </c>
      <c r="J34" s="300">
        <v>2</v>
      </c>
      <c r="K34" s="190">
        <v>42</v>
      </c>
      <c r="L34" s="300">
        <v>134</v>
      </c>
      <c r="M34" s="190">
        <v>525</v>
      </c>
      <c r="N34" s="190">
        <v>134</v>
      </c>
      <c r="O34" s="298">
        <v>54</v>
      </c>
      <c r="P34" s="345"/>
      <c r="Q34" s="345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</row>
    <row r="35" spans="1:28" s="271" customFormat="1" ht="13" thickBot="1">
      <c r="A35" s="142" t="s">
        <v>19</v>
      </c>
      <c r="B35" s="142"/>
      <c r="C35" s="176"/>
      <c r="D35" s="309">
        <v>4</v>
      </c>
      <c r="E35" s="308">
        <v>117</v>
      </c>
      <c r="F35" s="310">
        <v>237</v>
      </c>
      <c r="G35" s="308">
        <v>459</v>
      </c>
      <c r="H35" s="308">
        <v>95</v>
      </c>
      <c r="I35" s="347">
        <v>21</v>
      </c>
      <c r="J35" s="309">
        <v>4</v>
      </c>
      <c r="K35" s="308">
        <v>25</v>
      </c>
      <c r="L35" s="310">
        <v>71</v>
      </c>
      <c r="M35" s="308">
        <v>202</v>
      </c>
      <c r="N35" s="308">
        <v>215</v>
      </c>
      <c r="O35" s="309">
        <v>28</v>
      </c>
      <c r="P35" s="345"/>
      <c r="Q35" s="345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</row>
    <row r="36" spans="1:28" s="271" customFormat="1" ht="12">
      <c r="A36" s="348" t="s">
        <v>20</v>
      </c>
      <c r="B36" s="311"/>
      <c r="C36" s="311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</row>
    <row r="37" spans="1:28" s="1" customFormat="1">
      <c r="A37" s="350"/>
      <c r="B37" s="350"/>
      <c r="C37" s="350"/>
      <c r="D37" s="350"/>
      <c r="E37" s="350"/>
      <c r="F37" s="351"/>
      <c r="I37" s="351"/>
      <c r="L37" s="350"/>
      <c r="M37" s="350"/>
      <c r="N37" s="350"/>
      <c r="O37" s="2"/>
    </row>
  </sheetData>
  <mergeCells count="55">
    <mergeCell ref="A32:C32"/>
    <mergeCell ref="A33:C33"/>
    <mergeCell ref="A34:C34"/>
    <mergeCell ref="A35:C35"/>
    <mergeCell ref="A37:E37"/>
    <mergeCell ref="L37:N37"/>
    <mergeCell ref="A25:C25"/>
    <mergeCell ref="A26:B27"/>
    <mergeCell ref="A28:C28"/>
    <mergeCell ref="A29:C29"/>
    <mergeCell ref="A30:C30"/>
    <mergeCell ref="A31:C31"/>
    <mergeCell ref="Q22:Q24"/>
    <mergeCell ref="D23:D24"/>
    <mergeCell ref="E23:E24"/>
    <mergeCell ref="F23:F24"/>
    <mergeCell ref="G23:G24"/>
    <mergeCell ref="H23:H24"/>
    <mergeCell ref="I23:I24"/>
    <mergeCell ref="J23:J24"/>
    <mergeCell ref="K23:K24"/>
    <mergeCell ref="J22:K22"/>
    <mergeCell ref="L22:L24"/>
    <mergeCell ref="M22:M24"/>
    <mergeCell ref="N22:N24"/>
    <mergeCell ref="O22:O24"/>
    <mergeCell ref="P22:P24"/>
    <mergeCell ref="A17:C17"/>
    <mergeCell ref="A18:C18"/>
    <mergeCell ref="A19:C19"/>
    <mergeCell ref="A22:C24"/>
    <mergeCell ref="D22:E22"/>
    <mergeCell ref="F22:I22"/>
    <mergeCell ref="A10:B11"/>
    <mergeCell ref="A12:C12"/>
    <mergeCell ref="A13:C13"/>
    <mergeCell ref="A14:C14"/>
    <mergeCell ref="A15:C15"/>
    <mergeCell ref="A16:C16"/>
    <mergeCell ref="J7:J8"/>
    <mergeCell ref="K7:K8"/>
    <mergeCell ref="L7:L8"/>
    <mergeCell ref="M7:M8"/>
    <mergeCell ref="N7:N8"/>
    <mergeCell ref="A9:C9"/>
    <mergeCell ref="A1:N1"/>
    <mergeCell ref="A2:Q4"/>
    <mergeCell ref="A6:C8"/>
    <mergeCell ref="D6:D8"/>
    <mergeCell ref="E6:N6"/>
    <mergeCell ref="E7:E8"/>
    <mergeCell ref="F7:F8"/>
    <mergeCell ref="G7:G8"/>
    <mergeCell ref="H7:H8"/>
    <mergeCell ref="I7:I8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381E-6A59-8A40-80EB-B3394A72BA42}">
  <dimension ref="A1:U21"/>
  <sheetViews>
    <sheetView showGridLines="0" workbookViewId="0">
      <selection sqref="A1:K1"/>
    </sheetView>
  </sheetViews>
  <sheetFormatPr baseColWidth="10" defaultColWidth="8.83203125" defaultRowHeight="14"/>
  <cols>
    <col min="1" max="2" width="3.83203125" customWidth="1"/>
    <col min="3" max="3" width="8" customWidth="1"/>
    <col min="4" max="10" width="9" customWidth="1"/>
    <col min="11" max="11" width="9" style="21" customWidth="1"/>
    <col min="13" max="13" width="9.1640625" bestFit="1" customWidth="1"/>
    <col min="254" max="254" width="4.6640625" customWidth="1"/>
    <col min="255" max="255" width="5" customWidth="1"/>
    <col min="256" max="256" width="10.6640625" customWidth="1"/>
    <col min="257" max="257" width="9.1640625" customWidth="1"/>
    <col min="258" max="266" width="8.1640625" customWidth="1"/>
    <col min="267" max="267" width="8.6640625" customWidth="1"/>
    <col min="269" max="269" width="9.1640625" bestFit="1" customWidth="1"/>
    <col min="510" max="510" width="4.6640625" customWidth="1"/>
    <col min="511" max="511" width="5" customWidth="1"/>
    <col min="512" max="512" width="10.6640625" customWidth="1"/>
    <col min="513" max="513" width="9.1640625" customWidth="1"/>
    <col min="514" max="522" width="8.1640625" customWidth="1"/>
    <col min="523" max="523" width="8.6640625" customWidth="1"/>
    <col min="525" max="525" width="9.1640625" bestFit="1" customWidth="1"/>
    <col min="766" max="766" width="4.6640625" customWidth="1"/>
    <col min="767" max="767" width="5" customWidth="1"/>
    <col min="768" max="768" width="10.6640625" customWidth="1"/>
    <col min="769" max="769" width="9.1640625" customWidth="1"/>
    <col min="770" max="778" width="8.1640625" customWidth="1"/>
    <col min="779" max="779" width="8.6640625" customWidth="1"/>
    <col min="781" max="781" width="9.1640625" bestFit="1" customWidth="1"/>
    <col min="1022" max="1022" width="4.6640625" customWidth="1"/>
    <col min="1023" max="1023" width="5" customWidth="1"/>
    <col min="1024" max="1024" width="10.6640625" customWidth="1"/>
    <col min="1025" max="1025" width="9.1640625" customWidth="1"/>
    <col min="1026" max="1034" width="8.1640625" customWidth="1"/>
    <col min="1035" max="1035" width="8.6640625" customWidth="1"/>
    <col min="1037" max="1037" width="9.1640625" bestFit="1" customWidth="1"/>
    <col min="1278" max="1278" width="4.6640625" customWidth="1"/>
    <col min="1279" max="1279" width="5" customWidth="1"/>
    <col min="1280" max="1280" width="10.6640625" customWidth="1"/>
    <col min="1281" max="1281" width="9.1640625" customWidth="1"/>
    <col min="1282" max="1290" width="8.1640625" customWidth="1"/>
    <col min="1291" max="1291" width="8.6640625" customWidth="1"/>
    <col min="1293" max="1293" width="9.1640625" bestFit="1" customWidth="1"/>
    <col min="1534" max="1534" width="4.6640625" customWidth="1"/>
    <col min="1535" max="1535" width="5" customWidth="1"/>
    <col min="1536" max="1536" width="10.6640625" customWidth="1"/>
    <col min="1537" max="1537" width="9.1640625" customWidth="1"/>
    <col min="1538" max="1546" width="8.1640625" customWidth="1"/>
    <col min="1547" max="1547" width="8.6640625" customWidth="1"/>
    <col min="1549" max="1549" width="9.1640625" bestFit="1" customWidth="1"/>
    <col min="1790" max="1790" width="4.6640625" customWidth="1"/>
    <col min="1791" max="1791" width="5" customWidth="1"/>
    <col min="1792" max="1792" width="10.6640625" customWidth="1"/>
    <col min="1793" max="1793" width="9.1640625" customWidth="1"/>
    <col min="1794" max="1802" width="8.1640625" customWidth="1"/>
    <col min="1803" max="1803" width="8.6640625" customWidth="1"/>
    <col min="1805" max="1805" width="9.1640625" bestFit="1" customWidth="1"/>
    <col min="2046" max="2046" width="4.6640625" customWidth="1"/>
    <col min="2047" max="2047" width="5" customWidth="1"/>
    <col min="2048" max="2048" width="10.6640625" customWidth="1"/>
    <col min="2049" max="2049" width="9.1640625" customWidth="1"/>
    <col min="2050" max="2058" width="8.1640625" customWidth="1"/>
    <col min="2059" max="2059" width="8.6640625" customWidth="1"/>
    <col min="2061" max="2061" width="9.1640625" bestFit="1" customWidth="1"/>
    <col min="2302" max="2302" width="4.6640625" customWidth="1"/>
    <col min="2303" max="2303" width="5" customWidth="1"/>
    <col min="2304" max="2304" width="10.6640625" customWidth="1"/>
    <col min="2305" max="2305" width="9.1640625" customWidth="1"/>
    <col min="2306" max="2314" width="8.1640625" customWidth="1"/>
    <col min="2315" max="2315" width="8.6640625" customWidth="1"/>
    <col min="2317" max="2317" width="9.1640625" bestFit="1" customWidth="1"/>
    <col min="2558" max="2558" width="4.6640625" customWidth="1"/>
    <col min="2559" max="2559" width="5" customWidth="1"/>
    <col min="2560" max="2560" width="10.6640625" customWidth="1"/>
    <col min="2561" max="2561" width="9.1640625" customWidth="1"/>
    <col min="2562" max="2570" width="8.1640625" customWidth="1"/>
    <col min="2571" max="2571" width="8.6640625" customWidth="1"/>
    <col min="2573" max="2573" width="9.1640625" bestFit="1" customWidth="1"/>
    <col min="2814" max="2814" width="4.6640625" customWidth="1"/>
    <col min="2815" max="2815" width="5" customWidth="1"/>
    <col min="2816" max="2816" width="10.6640625" customWidth="1"/>
    <col min="2817" max="2817" width="9.1640625" customWidth="1"/>
    <col min="2818" max="2826" width="8.1640625" customWidth="1"/>
    <col min="2827" max="2827" width="8.6640625" customWidth="1"/>
    <col min="2829" max="2829" width="9.1640625" bestFit="1" customWidth="1"/>
    <col min="3070" max="3070" width="4.6640625" customWidth="1"/>
    <col min="3071" max="3071" width="5" customWidth="1"/>
    <col min="3072" max="3072" width="10.6640625" customWidth="1"/>
    <col min="3073" max="3073" width="9.1640625" customWidth="1"/>
    <col min="3074" max="3082" width="8.1640625" customWidth="1"/>
    <col min="3083" max="3083" width="8.6640625" customWidth="1"/>
    <col min="3085" max="3085" width="9.1640625" bestFit="1" customWidth="1"/>
    <col min="3326" max="3326" width="4.6640625" customWidth="1"/>
    <col min="3327" max="3327" width="5" customWidth="1"/>
    <col min="3328" max="3328" width="10.6640625" customWidth="1"/>
    <col min="3329" max="3329" width="9.1640625" customWidth="1"/>
    <col min="3330" max="3338" width="8.1640625" customWidth="1"/>
    <col min="3339" max="3339" width="8.6640625" customWidth="1"/>
    <col min="3341" max="3341" width="9.1640625" bestFit="1" customWidth="1"/>
    <col min="3582" max="3582" width="4.6640625" customWidth="1"/>
    <col min="3583" max="3583" width="5" customWidth="1"/>
    <col min="3584" max="3584" width="10.6640625" customWidth="1"/>
    <col min="3585" max="3585" width="9.1640625" customWidth="1"/>
    <col min="3586" max="3594" width="8.1640625" customWidth="1"/>
    <col min="3595" max="3595" width="8.6640625" customWidth="1"/>
    <col min="3597" max="3597" width="9.1640625" bestFit="1" customWidth="1"/>
    <col min="3838" max="3838" width="4.6640625" customWidth="1"/>
    <col min="3839" max="3839" width="5" customWidth="1"/>
    <col min="3840" max="3840" width="10.6640625" customWidth="1"/>
    <col min="3841" max="3841" width="9.1640625" customWidth="1"/>
    <col min="3842" max="3850" width="8.1640625" customWidth="1"/>
    <col min="3851" max="3851" width="8.6640625" customWidth="1"/>
    <col min="3853" max="3853" width="9.1640625" bestFit="1" customWidth="1"/>
    <col min="4094" max="4094" width="4.6640625" customWidth="1"/>
    <col min="4095" max="4095" width="5" customWidth="1"/>
    <col min="4096" max="4096" width="10.6640625" customWidth="1"/>
    <col min="4097" max="4097" width="9.1640625" customWidth="1"/>
    <col min="4098" max="4106" width="8.1640625" customWidth="1"/>
    <col min="4107" max="4107" width="8.6640625" customWidth="1"/>
    <col min="4109" max="4109" width="9.1640625" bestFit="1" customWidth="1"/>
    <col min="4350" max="4350" width="4.6640625" customWidth="1"/>
    <col min="4351" max="4351" width="5" customWidth="1"/>
    <col min="4352" max="4352" width="10.6640625" customWidth="1"/>
    <col min="4353" max="4353" width="9.1640625" customWidth="1"/>
    <col min="4354" max="4362" width="8.1640625" customWidth="1"/>
    <col min="4363" max="4363" width="8.6640625" customWidth="1"/>
    <col min="4365" max="4365" width="9.1640625" bestFit="1" customWidth="1"/>
    <col min="4606" max="4606" width="4.6640625" customWidth="1"/>
    <col min="4607" max="4607" width="5" customWidth="1"/>
    <col min="4608" max="4608" width="10.6640625" customWidth="1"/>
    <col min="4609" max="4609" width="9.1640625" customWidth="1"/>
    <col min="4610" max="4618" width="8.1640625" customWidth="1"/>
    <col min="4619" max="4619" width="8.6640625" customWidth="1"/>
    <col min="4621" max="4621" width="9.1640625" bestFit="1" customWidth="1"/>
    <col min="4862" max="4862" width="4.6640625" customWidth="1"/>
    <col min="4863" max="4863" width="5" customWidth="1"/>
    <col min="4864" max="4864" width="10.6640625" customWidth="1"/>
    <col min="4865" max="4865" width="9.1640625" customWidth="1"/>
    <col min="4866" max="4874" width="8.1640625" customWidth="1"/>
    <col min="4875" max="4875" width="8.6640625" customWidth="1"/>
    <col min="4877" max="4877" width="9.1640625" bestFit="1" customWidth="1"/>
    <col min="5118" max="5118" width="4.6640625" customWidth="1"/>
    <col min="5119" max="5119" width="5" customWidth="1"/>
    <col min="5120" max="5120" width="10.6640625" customWidth="1"/>
    <col min="5121" max="5121" width="9.1640625" customWidth="1"/>
    <col min="5122" max="5130" width="8.1640625" customWidth="1"/>
    <col min="5131" max="5131" width="8.6640625" customWidth="1"/>
    <col min="5133" max="5133" width="9.1640625" bestFit="1" customWidth="1"/>
    <col min="5374" max="5374" width="4.6640625" customWidth="1"/>
    <col min="5375" max="5375" width="5" customWidth="1"/>
    <col min="5376" max="5376" width="10.6640625" customWidth="1"/>
    <col min="5377" max="5377" width="9.1640625" customWidth="1"/>
    <col min="5378" max="5386" width="8.1640625" customWidth="1"/>
    <col min="5387" max="5387" width="8.6640625" customWidth="1"/>
    <col min="5389" max="5389" width="9.1640625" bestFit="1" customWidth="1"/>
    <col min="5630" max="5630" width="4.6640625" customWidth="1"/>
    <col min="5631" max="5631" width="5" customWidth="1"/>
    <col min="5632" max="5632" width="10.6640625" customWidth="1"/>
    <col min="5633" max="5633" width="9.1640625" customWidth="1"/>
    <col min="5634" max="5642" width="8.1640625" customWidth="1"/>
    <col min="5643" max="5643" width="8.6640625" customWidth="1"/>
    <col min="5645" max="5645" width="9.1640625" bestFit="1" customWidth="1"/>
    <col min="5886" max="5886" width="4.6640625" customWidth="1"/>
    <col min="5887" max="5887" width="5" customWidth="1"/>
    <col min="5888" max="5888" width="10.6640625" customWidth="1"/>
    <col min="5889" max="5889" width="9.1640625" customWidth="1"/>
    <col min="5890" max="5898" width="8.1640625" customWidth="1"/>
    <col min="5899" max="5899" width="8.6640625" customWidth="1"/>
    <col min="5901" max="5901" width="9.1640625" bestFit="1" customWidth="1"/>
    <col min="6142" max="6142" width="4.6640625" customWidth="1"/>
    <col min="6143" max="6143" width="5" customWidth="1"/>
    <col min="6144" max="6144" width="10.6640625" customWidth="1"/>
    <col min="6145" max="6145" width="9.1640625" customWidth="1"/>
    <col min="6146" max="6154" width="8.1640625" customWidth="1"/>
    <col min="6155" max="6155" width="8.6640625" customWidth="1"/>
    <col min="6157" max="6157" width="9.1640625" bestFit="1" customWidth="1"/>
    <col min="6398" max="6398" width="4.6640625" customWidth="1"/>
    <col min="6399" max="6399" width="5" customWidth="1"/>
    <col min="6400" max="6400" width="10.6640625" customWidth="1"/>
    <col min="6401" max="6401" width="9.1640625" customWidth="1"/>
    <col min="6402" max="6410" width="8.1640625" customWidth="1"/>
    <col min="6411" max="6411" width="8.6640625" customWidth="1"/>
    <col min="6413" max="6413" width="9.1640625" bestFit="1" customWidth="1"/>
    <col min="6654" max="6654" width="4.6640625" customWidth="1"/>
    <col min="6655" max="6655" width="5" customWidth="1"/>
    <col min="6656" max="6656" width="10.6640625" customWidth="1"/>
    <col min="6657" max="6657" width="9.1640625" customWidth="1"/>
    <col min="6658" max="6666" width="8.1640625" customWidth="1"/>
    <col min="6667" max="6667" width="8.6640625" customWidth="1"/>
    <col min="6669" max="6669" width="9.1640625" bestFit="1" customWidth="1"/>
    <col min="6910" max="6910" width="4.6640625" customWidth="1"/>
    <col min="6911" max="6911" width="5" customWidth="1"/>
    <col min="6912" max="6912" width="10.6640625" customWidth="1"/>
    <col min="6913" max="6913" width="9.1640625" customWidth="1"/>
    <col min="6914" max="6922" width="8.1640625" customWidth="1"/>
    <col min="6923" max="6923" width="8.6640625" customWidth="1"/>
    <col min="6925" max="6925" width="9.1640625" bestFit="1" customWidth="1"/>
    <col min="7166" max="7166" width="4.6640625" customWidth="1"/>
    <col min="7167" max="7167" width="5" customWidth="1"/>
    <col min="7168" max="7168" width="10.6640625" customWidth="1"/>
    <col min="7169" max="7169" width="9.1640625" customWidth="1"/>
    <col min="7170" max="7178" width="8.1640625" customWidth="1"/>
    <col min="7179" max="7179" width="8.6640625" customWidth="1"/>
    <col min="7181" max="7181" width="9.1640625" bestFit="1" customWidth="1"/>
    <col min="7422" max="7422" width="4.6640625" customWidth="1"/>
    <col min="7423" max="7423" width="5" customWidth="1"/>
    <col min="7424" max="7424" width="10.6640625" customWidth="1"/>
    <col min="7425" max="7425" width="9.1640625" customWidth="1"/>
    <col min="7426" max="7434" width="8.1640625" customWidth="1"/>
    <col min="7435" max="7435" width="8.6640625" customWidth="1"/>
    <col min="7437" max="7437" width="9.1640625" bestFit="1" customWidth="1"/>
    <col min="7678" max="7678" width="4.6640625" customWidth="1"/>
    <col min="7679" max="7679" width="5" customWidth="1"/>
    <col min="7680" max="7680" width="10.6640625" customWidth="1"/>
    <col min="7681" max="7681" width="9.1640625" customWidth="1"/>
    <col min="7682" max="7690" width="8.1640625" customWidth="1"/>
    <col min="7691" max="7691" width="8.6640625" customWidth="1"/>
    <col min="7693" max="7693" width="9.1640625" bestFit="1" customWidth="1"/>
    <col min="7934" max="7934" width="4.6640625" customWidth="1"/>
    <col min="7935" max="7935" width="5" customWidth="1"/>
    <col min="7936" max="7936" width="10.6640625" customWidth="1"/>
    <col min="7937" max="7937" width="9.1640625" customWidth="1"/>
    <col min="7938" max="7946" width="8.1640625" customWidth="1"/>
    <col min="7947" max="7947" width="8.6640625" customWidth="1"/>
    <col min="7949" max="7949" width="9.1640625" bestFit="1" customWidth="1"/>
    <col min="8190" max="8190" width="4.6640625" customWidth="1"/>
    <col min="8191" max="8191" width="5" customWidth="1"/>
    <col min="8192" max="8192" width="10.6640625" customWidth="1"/>
    <col min="8193" max="8193" width="9.1640625" customWidth="1"/>
    <col min="8194" max="8202" width="8.1640625" customWidth="1"/>
    <col min="8203" max="8203" width="8.6640625" customWidth="1"/>
    <col min="8205" max="8205" width="9.1640625" bestFit="1" customWidth="1"/>
    <col min="8446" max="8446" width="4.6640625" customWidth="1"/>
    <col min="8447" max="8447" width="5" customWidth="1"/>
    <col min="8448" max="8448" width="10.6640625" customWidth="1"/>
    <col min="8449" max="8449" width="9.1640625" customWidth="1"/>
    <col min="8450" max="8458" width="8.1640625" customWidth="1"/>
    <col min="8459" max="8459" width="8.6640625" customWidth="1"/>
    <col min="8461" max="8461" width="9.1640625" bestFit="1" customWidth="1"/>
    <col min="8702" max="8702" width="4.6640625" customWidth="1"/>
    <col min="8703" max="8703" width="5" customWidth="1"/>
    <col min="8704" max="8704" width="10.6640625" customWidth="1"/>
    <col min="8705" max="8705" width="9.1640625" customWidth="1"/>
    <col min="8706" max="8714" width="8.1640625" customWidth="1"/>
    <col min="8715" max="8715" width="8.6640625" customWidth="1"/>
    <col min="8717" max="8717" width="9.1640625" bestFit="1" customWidth="1"/>
    <col min="8958" max="8958" width="4.6640625" customWidth="1"/>
    <col min="8959" max="8959" width="5" customWidth="1"/>
    <col min="8960" max="8960" width="10.6640625" customWidth="1"/>
    <col min="8961" max="8961" width="9.1640625" customWidth="1"/>
    <col min="8962" max="8970" width="8.1640625" customWidth="1"/>
    <col min="8971" max="8971" width="8.6640625" customWidth="1"/>
    <col min="8973" max="8973" width="9.1640625" bestFit="1" customWidth="1"/>
    <col min="9214" max="9214" width="4.6640625" customWidth="1"/>
    <col min="9215" max="9215" width="5" customWidth="1"/>
    <col min="9216" max="9216" width="10.6640625" customWidth="1"/>
    <col min="9217" max="9217" width="9.1640625" customWidth="1"/>
    <col min="9218" max="9226" width="8.1640625" customWidth="1"/>
    <col min="9227" max="9227" width="8.6640625" customWidth="1"/>
    <col min="9229" max="9229" width="9.1640625" bestFit="1" customWidth="1"/>
    <col min="9470" max="9470" width="4.6640625" customWidth="1"/>
    <col min="9471" max="9471" width="5" customWidth="1"/>
    <col min="9472" max="9472" width="10.6640625" customWidth="1"/>
    <col min="9473" max="9473" width="9.1640625" customWidth="1"/>
    <col min="9474" max="9482" width="8.1640625" customWidth="1"/>
    <col min="9483" max="9483" width="8.6640625" customWidth="1"/>
    <col min="9485" max="9485" width="9.1640625" bestFit="1" customWidth="1"/>
    <col min="9726" max="9726" width="4.6640625" customWidth="1"/>
    <col min="9727" max="9727" width="5" customWidth="1"/>
    <col min="9728" max="9728" width="10.6640625" customWidth="1"/>
    <col min="9729" max="9729" width="9.1640625" customWidth="1"/>
    <col min="9730" max="9738" width="8.1640625" customWidth="1"/>
    <col min="9739" max="9739" width="8.6640625" customWidth="1"/>
    <col min="9741" max="9741" width="9.1640625" bestFit="1" customWidth="1"/>
    <col min="9982" max="9982" width="4.6640625" customWidth="1"/>
    <col min="9983" max="9983" width="5" customWidth="1"/>
    <col min="9984" max="9984" width="10.6640625" customWidth="1"/>
    <col min="9985" max="9985" width="9.1640625" customWidth="1"/>
    <col min="9986" max="9994" width="8.1640625" customWidth="1"/>
    <col min="9995" max="9995" width="8.6640625" customWidth="1"/>
    <col min="9997" max="9997" width="9.1640625" bestFit="1" customWidth="1"/>
    <col min="10238" max="10238" width="4.6640625" customWidth="1"/>
    <col min="10239" max="10239" width="5" customWidth="1"/>
    <col min="10240" max="10240" width="10.6640625" customWidth="1"/>
    <col min="10241" max="10241" width="9.1640625" customWidth="1"/>
    <col min="10242" max="10250" width="8.1640625" customWidth="1"/>
    <col min="10251" max="10251" width="8.6640625" customWidth="1"/>
    <col min="10253" max="10253" width="9.1640625" bestFit="1" customWidth="1"/>
    <col min="10494" max="10494" width="4.6640625" customWidth="1"/>
    <col min="10495" max="10495" width="5" customWidth="1"/>
    <col min="10496" max="10496" width="10.6640625" customWidth="1"/>
    <col min="10497" max="10497" width="9.1640625" customWidth="1"/>
    <col min="10498" max="10506" width="8.1640625" customWidth="1"/>
    <col min="10507" max="10507" width="8.6640625" customWidth="1"/>
    <col min="10509" max="10509" width="9.1640625" bestFit="1" customWidth="1"/>
    <col min="10750" max="10750" width="4.6640625" customWidth="1"/>
    <col min="10751" max="10751" width="5" customWidth="1"/>
    <col min="10752" max="10752" width="10.6640625" customWidth="1"/>
    <col min="10753" max="10753" width="9.1640625" customWidth="1"/>
    <col min="10754" max="10762" width="8.1640625" customWidth="1"/>
    <col min="10763" max="10763" width="8.6640625" customWidth="1"/>
    <col min="10765" max="10765" width="9.1640625" bestFit="1" customWidth="1"/>
    <col min="11006" max="11006" width="4.6640625" customWidth="1"/>
    <col min="11007" max="11007" width="5" customWidth="1"/>
    <col min="11008" max="11008" width="10.6640625" customWidth="1"/>
    <col min="11009" max="11009" width="9.1640625" customWidth="1"/>
    <col min="11010" max="11018" width="8.1640625" customWidth="1"/>
    <col min="11019" max="11019" width="8.6640625" customWidth="1"/>
    <col min="11021" max="11021" width="9.1640625" bestFit="1" customWidth="1"/>
    <col min="11262" max="11262" width="4.6640625" customWidth="1"/>
    <col min="11263" max="11263" width="5" customWidth="1"/>
    <col min="11264" max="11264" width="10.6640625" customWidth="1"/>
    <col min="11265" max="11265" width="9.1640625" customWidth="1"/>
    <col min="11266" max="11274" width="8.1640625" customWidth="1"/>
    <col min="11275" max="11275" width="8.6640625" customWidth="1"/>
    <col min="11277" max="11277" width="9.1640625" bestFit="1" customWidth="1"/>
    <col min="11518" max="11518" width="4.6640625" customWidth="1"/>
    <col min="11519" max="11519" width="5" customWidth="1"/>
    <col min="11520" max="11520" width="10.6640625" customWidth="1"/>
    <col min="11521" max="11521" width="9.1640625" customWidth="1"/>
    <col min="11522" max="11530" width="8.1640625" customWidth="1"/>
    <col min="11531" max="11531" width="8.6640625" customWidth="1"/>
    <col min="11533" max="11533" width="9.1640625" bestFit="1" customWidth="1"/>
    <col min="11774" max="11774" width="4.6640625" customWidth="1"/>
    <col min="11775" max="11775" width="5" customWidth="1"/>
    <col min="11776" max="11776" width="10.6640625" customWidth="1"/>
    <col min="11777" max="11777" width="9.1640625" customWidth="1"/>
    <col min="11778" max="11786" width="8.1640625" customWidth="1"/>
    <col min="11787" max="11787" width="8.6640625" customWidth="1"/>
    <col min="11789" max="11789" width="9.1640625" bestFit="1" customWidth="1"/>
    <col min="12030" max="12030" width="4.6640625" customWidth="1"/>
    <col min="12031" max="12031" width="5" customWidth="1"/>
    <col min="12032" max="12032" width="10.6640625" customWidth="1"/>
    <col min="12033" max="12033" width="9.1640625" customWidth="1"/>
    <col min="12034" max="12042" width="8.1640625" customWidth="1"/>
    <col min="12043" max="12043" width="8.6640625" customWidth="1"/>
    <col min="12045" max="12045" width="9.1640625" bestFit="1" customWidth="1"/>
    <col min="12286" max="12286" width="4.6640625" customWidth="1"/>
    <col min="12287" max="12287" width="5" customWidth="1"/>
    <col min="12288" max="12288" width="10.6640625" customWidth="1"/>
    <col min="12289" max="12289" width="9.1640625" customWidth="1"/>
    <col min="12290" max="12298" width="8.1640625" customWidth="1"/>
    <col min="12299" max="12299" width="8.6640625" customWidth="1"/>
    <col min="12301" max="12301" width="9.1640625" bestFit="1" customWidth="1"/>
    <col min="12542" max="12542" width="4.6640625" customWidth="1"/>
    <col min="12543" max="12543" width="5" customWidth="1"/>
    <col min="12544" max="12544" width="10.6640625" customWidth="1"/>
    <col min="12545" max="12545" width="9.1640625" customWidth="1"/>
    <col min="12546" max="12554" width="8.1640625" customWidth="1"/>
    <col min="12555" max="12555" width="8.6640625" customWidth="1"/>
    <col min="12557" max="12557" width="9.1640625" bestFit="1" customWidth="1"/>
    <col min="12798" max="12798" width="4.6640625" customWidth="1"/>
    <col min="12799" max="12799" width="5" customWidth="1"/>
    <col min="12800" max="12800" width="10.6640625" customWidth="1"/>
    <col min="12801" max="12801" width="9.1640625" customWidth="1"/>
    <col min="12802" max="12810" width="8.1640625" customWidth="1"/>
    <col min="12811" max="12811" width="8.6640625" customWidth="1"/>
    <col min="12813" max="12813" width="9.1640625" bestFit="1" customWidth="1"/>
    <col min="13054" max="13054" width="4.6640625" customWidth="1"/>
    <col min="13055" max="13055" width="5" customWidth="1"/>
    <col min="13056" max="13056" width="10.6640625" customWidth="1"/>
    <col min="13057" max="13057" width="9.1640625" customWidth="1"/>
    <col min="13058" max="13066" width="8.1640625" customWidth="1"/>
    <col min="13067" max="13067" width="8.6640625" customWidth="1"/>
    <col min="13069" max="13069" width="9.1640625" bestFit="1" customWidth="1"/>
    <col min="13310" max="13310" width="4.6640625" customWidth="1"/>
    <col min="13311" max="13311" width="5" customWidth="1"/>
    <col min="13312" max="13312" width="10.6640625" customWidth="1"/>
    <col min="13313" max="13313" width="9.1640625" customWidth="1"/>
    <col min="13314" max="13322" width="8.1640625" customWidth="1"/>
    <col min="13323" max="13323" width="8.6640625" customWidth="1"/>
    <col min="13325" max="13325" width="9.1640625" bestFit="1" customWidth="1"/>
    <col min="13566" max="13566" width="4.6640625" customWidth="1"/>
    <col min="13567" max="13567" width="5" customWidth="1"/>
    <col min="13568" max="13568" width="10.6640625" customWidth="1"/>
    <col min="13569" max="13569" width="9.1640625" customWidth="1"/>
    <col min="13570" max="13578" width="8.1640625" customWidth="1"/>
    <col min="13579" max="13579" width="8.6640625" customWidth="1"/>
    <col min="13581" max="13581" width="9.1640625" bestFit="1" customWidth="1"/>
    <col min="13822" max="13822" width="4.6640625" customWidth="1"/>
    <col min="13823" max="13823" width="5" customWidth="1"/>
    <col min="13824" max="13824" width="10.6640625" customWidth="1"/>
    <col min="13825" max="13825" width="9.1640625" customWidth="1"/>
    <col min="13826" max="13834" width="8.1640625" customWidth="1"/>
    <col min="13835" max="13835" width="8.6640625" customWidth="1"/>
    <col min="13837" max="13837" width="9.1640625" bestFit="1" customWidth="1"/>
    <col min="14078" max="14078" width="4.6640625" customWidth="1"/>
    <col min="14079" max="14079" width="5" customWidth="1"/>
    <col min="14080" max="14080" width="10.6640625" customWidth="1"/>
    <col min="14081" max="14081" width="9.1640625" customWidth="1"/>
    <col min="14082" max="14090" width="8.1640625" customWidth="1"/>
    <col min="14091" max="14091" width="8.6640625" customWidth="1"/>
    <col min="14093" max="14093" width="9.1640625" bestFit="1" customWidth="1"/>
    <col min="14334" max="14334" width="4.6640625" customWidth="1"/>
    <col min="14335" max="14335" width="5" customWidth="1"/>
    <col min="14336" max="14336" width="10.6640625" customWidth="1"/>
    <col min="14337" max="14337" width="9.1640625" customWidth="1"/>
    <col min="14338" max="14346" width="8.1640625" customWidth="1"/>
    <col min="14347" max="14347" width="8.6640625" customWidth="1"/>
    <col min="14349" max="14349" width="9.1640625" bestFit="1" customWidth="1"/>
    <col min="14590" max="14590" width="4.6640625" customWidth="1"/>
    <col min="14591" max="14591" width="5" customWidth="1"/>
    <col min="14592" max="14592" width="10.6640625" customWidth="1"/>
    <col min="14593" max="14593" width="9.1640625" customWidth="1"/>
    <col min="14594" max="14602" width="8.1640625" customWidth="1"/>
    <col min="14603" max="14603" width="8.6640625" customWidth="1"/>
    <col min="14605" max="14605" width="9.1640625" bestFit="1" customWidth="1"/>
    <col min="14846" max="14846" width="4.6640625" customWidth="1"/>
    <col min="14847" max="14847" width="5" customWidth="1"/>
    <col min="14848" max="14848" width="10.6640625" customWidth="1"/>
    <col min="14849" max="14849" width="9.1640625" customWidth="1"/>
    <col min="14850" max="14858" width="8.1640625" customWidth="1"/>
    <col min="14859" max="14859" width="8.6640625" customWidth="1"/>
    <col min="14861" max="14861" width="9.1640625" bestFit="1" customWidth="1"/>
    <col min="15102" max="15102" width="4.6640625" customWidth="1"/>
    <col min="15103" max="15103" width="5" customWidth="1"/>
    <col min="15104" max="15104" width="10.6640625" customWidth="1"/>
    <col min="15105" max="15105" width="9.1640625" customWidth="1"/>
    <col min="15106" max="15114" width="8.1640625" customWidth="1"/>
    <col min="15115" max="15115" width="8.6640625" customWidth="1"/>
    <col min="15117" max="15117" width="9.1640625" bestFit="1" customWidth="1"/>
    <col min="15358" max="15358" width="4.6640625" customWidth="1"/>
    <col min="15359" max="15359" width="5" customWidth="1"/>
    <col min="15360" max="15360" width="10.6640625" customWidth="1"/>
    <col min="15361" max="15361" width="9.1640625" customWidth="1"/>
    <col min="15362" max="15370" width="8.1640625" customWidth="1"/>
    <col min="15371" max="15371" width="8.6640625" customWidth="1"/>
    <col min="15373" max="15373" width="9.1640625" bestFit="1" customWidth="1"/>
    <col min="15614" max="15614" width="4.6640625" customWidth="1"/>
    <col min="15615" max="15615" width="5" customWidth="1"/>
    <col min="15616" max="15616" width="10.6640625" customWidth="1"/>
    <col min="15617" max="15617" width="9.1640625" customWidth="1"/>
    <col min="15618" max="15626" width="8.1640625" customWidth="1"/>
    <col min="15627" max="15627" width="8.6640625" customWidth="1"/>
    <col min="15629" max="15629" width="9.1640625" bestFit="1" customWidth="1"/>
    <col min="15870" max="15870" width="4.6640625" customWidth="1"/>
    <col min="15871" max="15871" width="5" customWidth="1"/>
    <col min="15872" max="15872" width="10.6640625" customWidth="1"/>
    <col min="15873" max="15873" width="9.1640625" customWidth="1"/>
    <col min="15874" max="15882" width="8.1640625" customWidth="1"/>
    <col min="15883" max="15883" width="8.6640625" customWidth="1"/>
    <col min="15885" max="15885" width="9.1640625" bestFit="1" customWidth="1"/>
    <col min="16126" max="16126" width="4.6640625" customWidth="1"/>
    <col min="16127" max="16127" width="5" customWidth="1"/>
    <col min="16128" max="16128" width="10.6640625" customWidth="1"/>
    <col min="16129" max="16129" width="9.1640625" customWidth="1"/>
    <col min="16130" max="16138" width="8.1640625" customWidth="1"/>
    <col min="16139" max="16139" width="8.6640625" customWidth="1"/>
    <col min="16141" max="16141" width="9.1640625" bestFit="1" customWidth="1"/>
  </cols>
  <sheetData>
    <row r="1" spans="1:21" s="1" customFormat="1" ht="15">
      <c r="A1" s="52" t="s">
        <v>126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1" s="1" customFormat="1" ht="17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21" s="24" customFormat="1" ht="13">
      <c r="A3" s="352" t="s">
        <v>127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</row>
    <row r="4" spans="1:21" s="88" customFormat="1" thickBot="1">
      <c r="K4" s="274"/>
    </row>
    <row r="5" spans="1:21" s="24" customFormat="1" ht="43" thickBot="1">
      <c r="A5" s="353"/>
      <c r="B5" s="354"/>
      <c r="C5" s="355"/>
      <c r="D5" s="356" t="s">
        <v>128</v>
      </c>
      <c r="E5" s="356" t="s">
        <v>129</v>
      </c>
      <c r="F5" s="356" t="s">
        <v>130</v>
      </c>
      <c r="G5" s="357" t="s">
        <v>131</v>
      </c>
      <c r="H5" s="358" t="s">
        <v>132</v>
      </c>
      <c r="I5" s="356" t="s">
        <v>133</v>
      </c>
      <c r="J5" s="356" t="s">
        <v>134</v>
      </c>
      <c r="K5" s="359" t="s">
        <v>135</v>
      </c>
    </row>
    <row r="6" spans="1:21" s="24" customFormat="1" ht="13">
      <c r="A6" s="360" t="s">
        <v>136</v>
      </c>
      <c r="B6" s="361"/>
      <c r="C6" s="362"/>
      <c r="D6" s="363">
        <f>SUM(E6:K6)</f>
        <v>100</v>
      </c>
      <c r="E6" s="364">
        <v>74.7</v>
      </c>
      <c r="F6" s="365">
        <v>3.8</v>
      </c>
      <c r="G6" s="363">
        <v>0.4</v>
      </c>
      <c r="H6" s="366">
        <v>3.7</v>
      </c>
      <c r="I6" s="364">
        <v>0.1</v>
      </c>
      <c r="J6" s="365">
        <v>6</v>
      </c>
      <c r="K6" s="367">
        <v>11.3</v>
      </c>
    </row>
    <row r="7" spans="1:21" s="24" customFormat="1" ht="15" customHeight="1">
      <c r="A7" s="368" t="s">
        <v>109</v>
      </c>
      <c r="B7" s="369"/>
      <c r="C7" s="370" t="s">
        <v>137</v>
      </c>
      <c r="D7" s="371">
        <f>SUM(D9:D16)</f>
        <v>9582</v>
      </c>
      <c r="E7" s="371">
        <f t="shared" ref="E7:K7" si="0">SUM(E9:E16)</f>
        <v>7475</v>
      </c>
      <c r="F7" s="371">
        <f t="shared" si="0"/>
        <v>309</v>
      </c>
      <c r="G7" s="371">
        <f t="shared" si="0"/>
        <v>39</v>
      </c>
      <c r="H7" s="371">
        <f t="shared" si="0"/>
        <v>206</v>
      </c>
      <c r="I7" s="371">
        <f t="shared" si="0"/>
        <v>10</v>
      </c>
      <c r="J7" s="371">
        <f t="shared" si="0"/>
        <v>654</v>
      </c>
      <c r="K7" s="372">
        <f t="shared" si="0"/>
        <v>889</v>
      </c>
      <c r="L7" s="373"/>
    </row>
    <row r="8" spans="1:21" s="24" customFormat="1" ht="15" customHeight="1">
      <c r="A8" s="374"/>
      <c r="B8" s="375"/>
      <c r="C8" s="370" t="s">
        <v>40</v>
      </c>
      <c r="D8" s="376">
        <f>D7/$D$7*100</f>
        <v>100</v>
      </c>
      <c r="E8" s="376">
        <f t="shared" ref="E8:K8" si="1">E7/$D$7*100</f>
        <v>78.010853683990817</v>
      </c>
      <c r="F8" s="376">
        <f t="shared" si="1"/>
        <v>3.2247964934251723</v>
      </c>
      <c r="G8" s="376">
        <f t="shared" si="1"/>
        <v>0.4070131496556042</v>
      </c>
      <c r="H8" s="377">
        <f t="shared" si="1"/>
        <v>2.1498643289501147</v>
      </c>
      <c r="I8" s="376">
        <f t="shared" si="1"/>
        <v>0.10436234606553955</v>
      </c>
      <c r="J8" s="376">
        <f t="shared" si="1"/>
        <v>6.8252974326862867</v>
      </c>
      <c r="K8" s="378">
        <f t="shared" si="1"/>
        <v>9.2778125652264656</v>
      </c>
      <c r="L8" s="379"/>
    </row>
    <row r="9" spans="1:21" s="24" customFormat="1" ht="13">
      <c r="A9" s="380" t="s">
        <v>13</v>
      </c>
      <c r="B9" s="46"/>
      <c r="C9" s="48"/>
      <c r="D9" s="381">
        <f t="shared" ref="D9:D16" si="2">SUM(E9:K9)</f>
        <v>1323</v>
      </c>
      <c r="E9" s="381">
        <v>745</v>
      </c>
      <c r="F9" s="382">
        <v>49</v>
      </c>
      <c r="G9" s="383">
        <v>0</v>
      </c>
      <c r="H9" s="384">
        <v>1</v>
      </c>
      <c r="I9" s="385">
        <v>0</v>
      </c>
      <c r="J9" s="383">
        <v>124</v>
      </c>
      <c r="K9" s="386">
        <v>404</v>
      </c>
      <c r="M9" s="387"/>
      <c r="N9" s="387"/>
      <c r="O9" s="387"/>
      <c r="P9" s="387"/>
      <c r="Q9" s="387"/>
      <c r="R9" s="387"/>
      <c r="S9" s="387"/>
      <c r="T9" s="387"/>
      <c r="U9" s="387"/>
    </row>
    <row r="10" spans="1:21" s="24" customFormat="1" ht="13">
      <c r="A10" s="380" t="s">
        <v>76</v>
      </c>
      <c r="B10" s="46"/>
      <c r="C10" s="48"/>
      <c r="D10" s="388">
        <f t="shared" si="2"/>
        <v>660</v>
      </c>
      <c r="E10" s="382">
        <v>554</v>
      </c>
      <c r="F10" s="389">
        <v>76</v>
      </c>
      <c r="G10" s="390">
        <v>0</v>
      </c>
      <c r="H10" s="391">
        <v>22</v>
      </c>
      <c r="I10" s="392">
        <v>0</v>
      </c>
      <c r="J10" s="390">
        <v>8</v>
      </c>
      <c r="K10" s="393">
        <v>0</v>
      </c>
      <c r="M10" s="387"/>
      <c r="N10" s="387"/>
      <c r="O10" s="387"/>
      <c r="P10" s="387"/>
      <c r="Q10" s="387"/>
      <c r="R10" s="387"/>
      <c r="S10" s="387"/>
      <c r="T10" s="387"/>
      <c r="U10" s="387"/>
    </row>
    <row r="11" spans="1:21" s="24" customFormat="1" ht="13">
      <c r="A11" s="380" t="s">
        <v>14</v>
      </c>
      <c r="B11" s="46"/>
      <c r="C11" s="48"/>
      <c r="D11" s="388">
        <f t="shared" si="2"/>
        <v>1064</v>
      </c>
      <c r="E11" s="382">
        <v>777</v>
      </c>
      <c r="F11" s="389">
        <v>31</v>
      </c>
      <c r="G11" s="390">
        <v>0</v>
      </c>
      <c r="H11" s="391">
        <v>59</v>
      </c>
      <c r="I11" s="390">
        <v>6</v>
      </c>
      <c r="J11" s="390">
        <v>120</v>
      </c>
      <c r="K11" s="393">
        <v>71</v>
      </c>
      <c r="M11" s="387"/>
      <c r="N11" s="387"/>
      <c r="O11" s="387"/>
      <c r="P11" s="387"/>
      <c r="Q11" s="387"/>
      <c r="R11" s="387"/>
      <c r="S11" s="387"/>
      <c r="T11" s="387"/>
      <c r="U11" s="387"/>
    </row>
    <row r="12" spans="1:21" s="24" customFormat="1" ht="13">
      <c r="A12" s="380" t="s">
        <v>15</v>
      </c>
      <c r="B12" s="46"/>
      <c r="C12" s="48"/>
      <c r="D12" s="388">
        <f t="shared" si="2"/>
        <v>1292</v>
      </c>
      <c r="E12" s="382">
        <v>1098</v>
      </c>
      <c r="F12" s="389">
        <v>31</v>
      </c>
      <c r="G12" s="390">
        <v>11</v>
      </c>
      <c r="H12" s="382">
        <v>33</v>
      </c>
      <c r="I12" s="390">
        <v>0</v>
      </c>
      <c r="J12" s="390">
        <v>61</v>
      </c>
      <c r="K12" s="393">
        <v>58</v>
      </c>
      <c r="M12" s="387"/>
      <c r="N12" s="387"/>
      <c r="O12" s="387"/>
      <c r="P12" s="387"/>
      <c r="Q12" s="387"/>
      <c r="R12" s="387"/>
      <c r="S12" s="387"/>
      <c r="T12" s="387"/>
      <c r="U12" s="387"/>
    </row>
    <row r="13" spans="1:21" s="24" customFormat="1" ht="13">
      <c r="A13" s="380" t="s">
        <v>16</v>
      </c>
      <c r="B13" s="46"/>
      <c r="C13" s="48"/>
      <c r="D13" s="388">
        <f t="shared" si="2"/>
        <v>1404</v>
      </c>
      <c r="E13" s="382">
        <v>1092</v>
      </c>
      <c r="F13" s="389">
        <v>18</v>
      </c>
      <c r="G13" s="390">
        <v>3</v>
      </c>
      <c r="H13" s="382">
        <v>33</v>
      </c>
      <c r="I13" s="390">
        <v>0</v>
      </c>
      <c r="J13" s="390">
        <v>184</v>
      </c>
      <c r="K13" s="393">
        <v>74</v>
      </c>
      <c r="M13" s="387"/>
      <c r="N13" s="387"/>
      <c r="O13" s="387"/>
      <c r="P13" s="387"/>
      <c r="Q13" s="387"/>
      <c r="R13" s="387"/>
      <c r="S13" s="387"/>
      <c r="T13" s="387"/>
      <c r="U13" s="387"/>
    </row>
    <row r="14" spans="1:21" s="24" customFormat="1" ht="13">
      <c r="A14" s="380" t="s">
        <v>17</v>
      </c>
      <c r="B14" s="46"/>
      <c r="C14" s="48"/>
      <c r="D14" s="388">
        <f>SUM(E14:K14)</f>
        <v>1174</v>
      </c>
      <c r="E14" s="382">
        <v>833</v>
      </c>
      <c r="F14" s="389">
        <v>72</v>
      </c>
      <c r="G14" s="390">
        <v>18</v>
      </c>
      <c r="H14" s="382">
        <v>26</v>
      </c>
      <c r="I14" s="390">
        <v>3</v>
      </c>
      <c r="J14" s="390">
        <v>60</v>
      </c>
      <c r="K14" s="393">
        <v>162</v>
      </c>
      <c r="M14" s="387"/>
      <c r="N14" s="387"/>
      <c r="O14" s="387"/>
      <c r="P14" s="387"/>
      <c r="Q14" s="387"/>
      <c r="R14" s="387"/>
      <c r="S14" s="387"/>
      <c r="T14" s="387"/>
      <c r="U14" s="387"/>
    </row>
    <row r="15" spans="1:21" s="24" customFormat="1" ht="13">
      <c r="A15" s="380" t="s">
        <v>18</v>
      </c>
      <c r="B15" s="46"/>
      <c r="C15" s="48"/>
      <c r="D15" s="388">
        <f t="shared" si="2"/>
        <v>1363</v>
      </c>
      <c r="E15" s="382">
        <v>1223</v>
      </c>
      <c r="F15" s="389">
        <v>15</v>
      </c>
      <c r="G15" s="390">
        <v>2</v>
      </c>
      <c r="H15" s="382">
        <v>12</v>
      </c>
      <c r="I15" s="390">
        <v>0</v>
      </c>
      <c r="J15" s="390">
        <v>24</v>
      </c>
      <c r="K15" s="393">
        <v>87</v>
      </c>
      <c r="M15" s="387"/>
      <c r="N15" s="387"/>
      <c r="O15" s="387"/>
      <c r="P15" s="387"/>
      <c r="Q15" s="387"/>
      <c r="R15" s="387"/>
      <c r="S15" s="387"/>
      <c r="T15" s="387"/>
      <c r="U15" s="387"/>
    </row>
    <row r="16" spans="1:21" s="24" customFormat="1" thickBot="1">
      <c r="A16" s="394" t="s">
        <v>19</v>
      </c>
      <c r="B16" s="79"/>
      <c r="C16" s="80"/>
      <c r="D16" s="395">
        <f t="shared" si="2"/>
        <v>1302</v>
      </c>
      <c r="E16" s="396">
        <v>1153</v>
      </c>
      <c r="F16" s="397">
        <v>17</v>
      </c>
      <c r="G16" s="398">
        <v>5</v>
      </c>
      <c r="H16" s="396">
        <v>20</v>
      </c>
      <c r="I16" s="398">
        <v>1</v>
      </c>
      <c r="J16" s="398">
        <v>73</v>
      </c>
      <c r="K16" s="399">
        <v>33</v>
      </c>
    </row>
    <row r="17" spans="1:11" s="1" customFormat="1">
      <c r="A17" s="400" t="s">
        <v>138</v>
      </c>
      <c r="B17" s="400"/>
      <c r="C17" s="400"/>
      <c r="D17" s="400"/>
      <c r="E17" s="400"/>
      <c r="F17" s="401"/>
      <c r="G17" s="401"/>
      <c r="H17" s="401"/>
      <c r="I17" s="401"/>
      <c r="J17" s="401"/>
      <c r="K17" s="401"/>
    </row>
    <row r="19" spans="1:11">
      <c r="D19" s="402"/>
    </row>
    <row r="21" spans="1:11">
      <c r="A21" s="17"/>
    </row>
  </sheetData>
  <mergeCells count="14">
    <mergeCell ref="A16:C16"/>
    <mergeCell ref="A17:E17"/>
    <mergeCell ref="A10:C10"/>
    <mergeCell ref="A11:C11"/>
    <mergeCell ref="A12:C12"/>
    <mergeCell ref="A13:C13"/>
    <mergeCell ref="A14:C14"/>
    <mergeCell ref="A15:C15"/>
    <mergeCell ref="A1:K1"/>
    <mergeCell ref="A3:K3"/>
    <mergeCell ref="A5:C5"/>
    <mergeCell ref="A6:C6"/>
    <mergeCell ref="A7:B8"/>
    <mergeCell ref="A9:C9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06A4-9CFA-3B4B-9685-2B1B40538876}">
  <dimension ref="A1:M31"/>
  <sheetViews>
    <sheetView showGridLines="0" workbookViewId="0">
      <selection sqref="A1:K1"/>
    </sheetView>
  </sheetViews>
  <sheetFormatPr baseColWidth="10" defaultColWidth="8.83203125" defaultRowHeight="14"/>
  <cols>
    <col min="1" max="2" width="3.5" style="404" customWidth="1"/>
    <col min="3" max="3" width="7.33203125" style="404" customWidth="1"/>
    <col min="4" max="11" width="9.1640625" style="404" customWidth="1"/>
    <col min="12" max="16384" width="8.83203125" style="404"/>
  </cols>
  <sheetData>
    <row r="1" spans="1:13" ht="15">
      <c r="A1" s="403" t="s">
        <v>139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</row>
    <row r="2" spans="1:13" ht="17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</row>
    <row r="3" spans="1:13" s="35" customFormat="1" ht="13">
      <c r="A3" s="406" t="s">
        <v>140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</row>
    <row r="4" spans="1:13" s="35" customFormat="1" thickBo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</row>
    <row r="5" spans="1:13" s="35" customFormat="1" ht="28">
      <c r="A5" s="408"/>
      <c r="B5" s="409"/>
      <c r="C5" s="410"/>
      <c r="D5" s="411" t="s">
        <v>128</v>
      </c>
      <c r="E5" s="411" t="s">
        <v>129</v>
      </c>
      <c r="F5" s="411" t="s">
        <v>130</v>
      </c>
      <c r="G5" s="412" t="s">
        <v>131</v>
      </c>
      <c r="H5" s="411" t="s">
        <v>132</v>
      </c>
      <c r="I5" s="411" t="s">
        <v>133</v>
      </c>
      <c r="J5" s="411" t="s">
        <v>134</v>
      </c>
      <c r="K5" s="413" t="s">
        <v>135</v>
      </c>
    </row>
    <row r="6" spans="1:13" s="35" customFormat="1" ht="13">
      <c r="A6" s="414" t="s">
        <v>108</v>
      </c>
      <c r="B6" s="415"/>
      <c r="C6" s="416"/>
      <c r="D6" s="417" t="s">
        <v>141</v>
      </c>
      <c r="E6" s="417">
        <v>74.7</v>
      </c>
      <c r="F6" s="417">
        <v>3.8</v>
      </c>
      <c r="G6" s="417">
        <v>0.4</v>
      </c>
      <c r="H6" s="418">
        <v>3.7</v>
      </c>
      <c r="I6" s="417">
        <v>0.1</v>
      </c>
      <c r="J6" s="417">
        <v>6</v>
      </c>
      <c r="K6" s="419">
        <v>11.3</v>
      </c>
    </row>
    <row r="7" spans="1:13" s="35" customFormat="1" ht="15" customHeight="1">
      <c r="A7" s="420" t="s">
        <v>109</v>
      </c>
      <c r="B7" s="421"/>
      <c r="C7" s="422" t="s">
        <v>110</v>
      </c>
      <c r="D7" s="423">
        <f>SUM(E7:K7)</f>
        <v>9582</v>
      </c>
      <c r="E7" s="423">
        <f>SUM(E9,E11,E13)</f>
        <v>7475</v>
      </c>
      <c r="F7" s="423">
        <f t="shared" ref="F7:K7" si="0">SUM(F9,F11,F13)</f>
        <v>309</v>
      </c>
      <c r="G7" s="423">
        <f t="shared" si="0"/>
        <v>39</v>
      </c>
      <c r="H7" s="423">
        <f t="shared" si="0"/>
        <v>206</v>
      </c>
      <c r="I7" s="423">
        <f t="shared" si="0"/>
        <v>10</v>
      </c>
      <c r="J7" s="423">
        <f t="shared" si="0"/>
        <v>654</v>
      </c>
      <c r="K7" s="424">
        <f t="shared" si="0"/>
        <v>889</v>
      </c>
      <c r="M7" s="425"/>
    </row>
    <row r="8" spans="1:13" s="35" customFormat="1" ht="15" thickBot="1">
      <c r="A8" s="426"/>
      <c r="B8" s="427"/>
      <c r="C8" s="428" t="s">
        <v>40</v>
      </c>
      <c r="D8" s="429">
        <f>D7/$D$7*100</f>
        <v>100</v>
      </c>
      <c r="E8" s="429">
        <f t="shared" ref="E8:K8" si="1">E7/$D$7*100</f>
        <v>78.010853683990817</v>
      </c>
      <c r="F8" s="429">
        <f t="shared" si="1"/>
        <v>3.2247964934251723</v>
      </c>
      <c r="G8" s="429">
        <f t="shared" si="1"/>
        <v>0.4070131496556042</v>
      </c>
      <c r="H8" s="429">
        <f t="shared" si="1"/>
        <v>2.1498643289501147</v>
      </c>
      <c r="I8" s="429">
        <f t="shared" si="1"/>
        <v>0.10436234606553955</v>
      </c>
      <c r="J8" s="429">
        <f t="shared" si="1"/>
        <v>6.8252974326862867</v>
      </c>
      <c r="K8" s="430">
        <f t="shared" si="1"/>
        <v>9.2778125652264656</v>
      </c>
    </row>
    <row r="9" spans="1:13" s="35" customFormat="1" ht="13">
      <c r="A9" s="431" t="s">
        <v>142</v>
      </c>
      <c r="B9" s="432"/>
      <c r="C9" s="433"/>
      <c r="D9" s="382">
        <f>SUM(E9:K9)</f>
        <v>8135</v>
      </c>
      <c r="E9" s="390">
        <v>7475</v>
      </c>
      <c r="F9" s="382">
        <v>301</v>
      </c>
      <c r="G9" s="390">
        <v>39</v>
      </c>
      <c r="H9" s="434">
        <v>175</v>
      </c>
      <c r="I9" s="391">
        <v>3</v>
      </c>
      <c r="J9" s="390">
        <v>130</v>
      </c>
      <c r="K9" s="435">
        <v>12</v>
      </c>
      <c r="L9" s="425"/>
    </row>
    <row r="10" spans="1:13" s="35" customFormat="1" ht="13">
      <c r="A10" s="436"/>
      <c r="B10" s="437"/>
      <c r="C10" s="438"/>
      <c r="D10" s="439">
        <f>D9/$D$9</f>
        <v>1</v>
      </c>
      <c r="E10" s="440">
        <f t="shared" ref="E10:K10" si="2">E9/$D$9</f>
        <v>0.91886908420405655</v>
      </c>
      <c r="F10" s="440">
        <f t="shared" si="2"/>
        <v>3.7000614628149971E-2</v>
      </c>
      <c r="G10" s="440">
        <f t="shared" si="2"/>
        <v>4.794099569760295E-3</v>
      </c>
      <c r="H10" s="440">
        <f t="shared" si="2"/>
        <v>2.1511985248924399E-2</v>
      </c>
      <c r="I10" s="440">
        <f t="shared" si="2"/>
        <v>3.6877688998156118E-4</v>
      </c>
      <c r="J10" s="440">
        <f t="shared" si="2"/>
        <v>1.5980331899200985E-2</v>
      </c>
      <c r="K10" s="441">
        <f t="shared" si="2"/>
        <v>1.4751075599262447E-3</v>
      </c>
    </row>
    <row r="11" spans="1:13" s="35" customFormat="1" ht="13">
      <c r="A11" s="436" t="s">
        <v>143</v>
      </c>
      <c r="B11" s="437"/>
      <c r="C11" s="438"/>
      <c r="D11" s="390">
        <f>SUM(E11:K11)</f>
        <v>566</v>
      </c>
      <c r="E11" s="390">
        <v>0</v>
      </c>
      <c r="F11" s="382">
        <v>8</v>
      </c>
      <c r="G11" s="390">
        <v>0</v>
      </c>
      <c r="H11" s="390">
        <v>31</v>
      </c>
      <c r="I11" s="390">
        <v>3</v>
      </c>
      <c r="J11" s="390">
        <v>524</v>
      </c>
      <c r="K11" s="442">
        <v>0</v>
      </c>
      <c r="L11" s="443"/>
    </row>
    <row r="12" spans="1:13" s="35" customFormat="1" ht="13">
      <c r="A12" s="436"/>
      <c r="B12" s="437"/>
      <c r="C12" s="438"/>
      <c r="D12" s="439">
        <f>D11/$D$11</f>
        <v>1</v>
      </c>
      <c r="E12" s="440">
        <f t="shared" ref="E12:K12" si="3">E11/$D$11</f>
        <v>0</v>
      </c>
      <c r="F12" s="440">
        <f t="shared" si="3"/>
        <v>1.4134275618374558E-2</v>
      </c>
      <c r="G12" s="440">
        <f t="shared" si="3"/>
        <v>0</v>
      </c>
      <c r="H12" s="440">
        <f t="shared" si="3"/>
        <v>5.4770318021201414E-2</v>
      </c>
      <c r="I12" s="440">
        <f t="shared" si="3"/>
        <v>5.3003533568904597E-3</v>
      </c>
      <c r="J12" s="440">
        <f t="shared" si="3"/>
        <v>0.9257950530035336</v>
      </c>
      <c r="K12" s="441">
        <f t="shared" si="3"/>
        <v>0</v>
      </c>
    </row>
    <row r="13" spans="1:13" s="35" customFormat="1" ht="13">
      <c r="A13" s="436" t="s">
        <v>144</v>
      </c>
      <c r="B13" s="437"/>
      <c r="C13" s="438"/>
      <c r="D13" s="390">
        <f>SUM(E13:K13)</f>
        <v>881</v>
      </c>
      <c r="E13" s="390">
        <v>0</v>
      </c>
      <c r="F13" s="390">
        <v>0</v>
      </c>
      <c r="G13" s="390">
        <v>0</v>
      </c>
      <c r="H13" s="444">
        <v>0</v>
      </c>
      <c r="I13" s="444">
        <v>4</v>
      </c>
      <c r="J13" s="392">
        <v>0</v>
      </c>
      <c r="K13" s="393">
        <v>877</v>
      </c>
      <c r="L13" s="425"/>
    </row>
    <row r="14" spans="1:13" s="35" customFormat="1" thickBot="1">
      <c r="A14" s="445"/>
      <c r="B14" s="446"/>
      <c r="C14" s="447"/>
      <c r="D14" s="448">
        <f>D13/$D$13</f>
        <v>1</v>
      </c>
      <c r="E14" s="449">
        <f t="shared" ref="E14:K14" si="4">E13/$D$13</f>
        <v>0</v>
      </c>
      <c r="F14" s="449">
        <f t="shared" si="4"/>
        <v>0</v>
      </c>
      <c r="G14" s="449">
        <f t="shared" si="4"/>
        <v>0</v>
      </c>
      <c r="H14" s="449">
        <f t="shared" si="4"/>
        <v>0</v>
      </c>
      <c r="I14" s="449">
        <f t="shared" si="4"/>
        <v>4.5402951191827468E-3</v>
      </c>
      <c r="J14" s="449">
        <f t="shared" si="4"/>
        <v>0</v>
      </c>
      <c r="K14" s="450">
        <f t="shared" si="4"/>
        <v>0.99545970488081725</v>
      </c>
    </row>
    <row r="15" spans="1:13" s="35" customFormat="1" ht="13">
      <c r="A15" s="451" t="s">
        <v>145</v>
      </c>
      <c r="D15" s="452"/>
      <c r="E15" s="453"/>
      <c r="F15" s="452"/>
      <c r="G15" s="453"/>
      <c r="H15" s="452"/>
      <c r="I15" s="453"/>
      <c r="J15" s="453"/>
      <c r="K15" s="453"/>
    </row>
    <row r="16" spans="1:13">
      <c r="A16" s="454"/>
      <c r="B16" s="454"/>
      <c r="C16" s="454"/>
      <c r="D16" s="454"/>
      <c r="E16" s="454"/>
      <c r="F16" s="455"/>
      <c r="G16" s="456"/>
      <c r="H16" s="456"/>
      <c r="I16" s="455"/>
      <c r="J16" s="456"/>
      <c r="K16" s="457"/>
    </row>
    <row r="17" spans="4:11">
      <c r="D17" s="458"/>
      <c r="E17" s="458"/>
      <c r="F17" s="459"/>
      <c r="G17" s="460"/>
      <c r="H17" s="461"/>
      <c r="I17" s="461"/>
      <c r="J17" s="461"/>
      <c r="K17" s="461"/>
    </row>
    <row r="19" spans="4:11">
      <c r="E19" s="462"/>
      <c r="F19" s="462"/>
      <c r="G19" s="462"/>
      <c r="H19" s="462"/>
      <c r="I19" s="462"/>
      <c r="J19" s="462"/>
      <c r="K19" s="462"/>
    </row>
    <row r="22" spans="4:11">
      <c r="D22" s="463"/>
      <c r="E22" s="463"/>
      <c r="F22" s="463"/>
      <c r="G22" s="463"/>
      <c r="H22" s="463"/>
      <c r="I22" s="463"/>
      <c r="J22" s="463"/>
      <c r="K22" s="463"/>
    </row>
    <row r="23" spans="4:11">
      <c r="D23" s="464"/>
      <c r="E23" s="464"/>
      <c r="F23" s="464"/>
      <c r="G23" s="464"/>
      <c r="H23" s="464"/>
      <c r="I23" s="464"/>
      <c r="J23" s="464"/>
      <c r="K23" s="464"/>
    </row>
    <row r="24" spans="4:11">
      <c r="D24" s="463"/>
      <c r="E24" s="463"/>
      <c r="F24" s="463"/>
      <c r="G24" s="463"/>
      <c r="H24" s="463"/>
      <c r="I24" s="463"/>
      <c r="J24" s="463"/>
      <c r="K24" s="463"/>
    </row>
    <row r="25" spans="4:11">
      <c r="D25" s="464"/>
      <c r="E25" s="464"/>
      <c r="F25" s="464"/>
      <c r="G25" s="464"/>
      <c r="H25" s="464"/>
      <c r="I25" s="464"/>
      <c r="J25" s="464"/>
      <c r="K25" s="464"/>
    </row>
    <row r="26" spans="4:11">
      <c r="D26" s="463"/>
      <c r="E26" s="463"/>
      <c r="F26" s="463"/>
      <c r="G26" s="463"/>
      <c r="H26" s="463"/>
      <c r="I26" s="463"/>
      <c r="J26" s="463"/>
      <c r="K26" s="463"/>
    </row>
    <row r="27" spans="4:11">
      <c r="D27" s="464"/>
      <c r="E27" s="464"/>
      <c r="F27" s="464"/>
      <c r="G27" s="464"/>
      <c r="H27" s="464"/>
      <c r="I27" s="464"/>
      <c r="J27" s="464"/>
      <c r="K27" s="464"/>
    </row>
    <row r="28" spans="4:11">
      <c r="D28" s="463"/>
      <c r="E28" s="463"/>
      <c r="F28" s="463"/>
      <c r="G28" s="463"/>
      <c r="H28" s="463"/>
      <c r="I28" s="463"/>
      <c r="J28" s="463"/>
      <c r="K28" s="463"/>
    </row>
    <row r="29" spans="4:11">
      <c r="D29" s="464"/>
      <c r="E29" s="464"/>
      <c r="F29" s="464"/>
      <c r="G29" s="464"/>
      <c r="H29" s="464"/>
      <c r="I29" s="464"/>
      <c r="J29" s="464"/>
      <c r="K29" s="464"/>
    </row>
    <row r="30" spans="4:11">
      <c r="D30" s="463"/>
      <c r="E30" s="463"/>
      <c r="F30" s="463"/>
      <c r="G30" s="463"/>
      <c r="H30" s="463"/>
      <c r="I30" s="463"/>
      <c r="J30" s="463"/>
      <c r="K30" s="463"/>
    </row>
    <row r="31" spans="4:11">
      <c r="D31" s="464"/>
      <c r="E31" s="464"/>
      <c r="F31" s="464"/>
      <c r="G31" s="464"/>
      <c r="H31" s="464"/>
      <c r="I31" s="464"/>
      <c r="J31" s="464"/>
      <c r="K31" s="464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 ７１  地域保健看護活動（集団健診・健康相談）</vt:lpstr>
      <vt:lpstr>表 ７２  地域保健看護活動（家庭訪問対象別）</vt:lpstr>
      <vt:lpstr>表 ７３  その他のケースワーク</vt:lpstr>
      <vt:lpstr>表 ７４  地域保健看護活動（業務別割合）</vt:lpstr>
      <vt:lpstr>表 ７５  地域保健看護活動（対象別業務割合）</vt:lpstr>
      <vt:lpstr>表 ７６  地域保健看護活動（各担当別から見た対象別業務割合）</vt:lpstr>
      <vt:lpstr>'表 ７１  地域保健看護活動（集団健診・健康相談）'!Print_Area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2021-03-13T04:36:56Z</cp:lastPrinted>
  <dcterms:created xsi:type="dcterms:W3CDTF">2015-10-07T04:26:14Z</dcterms:created>
  <dcterms:modified xsi:type="dcterms:W3CDTF">2021-03-26T02:40:53Z</dcterms:modified>
</cp:coreProperties>
</file>