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"/>
    </mc:Choice>
  </mc:AlternateContent>
  <xr:revisionPtr revIDLastSave="0" documentId="13_ncr:1_{15A06F77-1F1C-B14F-A44A-F83E0016C1D6}" xr6:coauthVersionLast="36" xr6:coauthVersionMax="36" xr10:uidLastSave="{00000000-0000-0000-0000-000000000000}"/>
  <bookViews>
    <workbookView xWindow="14720" yWindow="3580" windowWidth="20200" windowHeight="19600" xr2:uid="{00000000-000D-0000-FFFF-FFFF00000000}"/>
  </bookViews>
  <sheets>
    <sheet name="表 １４０  がん検診等（全体）" sheetId="4" r:id="rId1"/>
    <sheet name="表 １４１  肺がん検診" sheetId="5" r:id="rId2"/>
    <sheet name="表 １４２  肺がん検診（精密検査結果）" sheetId="6" r:id="rId3"/>
    <sheet name="表 １４３  大腸がん検診" sheetId="7" r:id="rId4"/>
    <sheet name="表 １４４  大腸がん検診（精密検査結果）" sheetId="8" r:id="rId5"/>
    <sheet name="表 １４５  胃がん検診" sheetId="9" r:id="rId6"/>
    <sheet name="表 １４６  胃がん検診（精密検査結果）" sheetId="10" r:id="rId7"/>
    <sheet name="表 １４７  子宮がん検診" sheetId="11" r:id="rId8"/>
    <sheet name="表 １４８  子宮頸がん検診（精密検査結果）" sheetId="12" r:id="rId9"/>
    <sheet name="表 １４９  子宮体がん検診 （精密検査結果）" sheetId="13" r:id="rId10"/>
    <sheet name="表 １５０  乳がん検診" sheetId="14" r:id="rId11"/>
    <sheet name="表 １５１  乳がん検診（精密検査結果）" sheetId="15" r:id="rId12"/>
    <sheet name="表 １５２  骨粗しょう症検診" sheetId="16" r:id="rId13"/>
    <sheet name="表 １５３  歯周疾患検診" sheetId="17" r:id="rId14"/>
    <sheet name="表 １５４  肝炎ウイルス検査受検者数（医療機関実施分）" sheetId="18" r:id="rId15"/>
    <sheet name="表 １５５  肝炎ウイルス検査受検者数及び判定結果の年齢別内訳" sheetId="19" r:id="rId16"/>
  </sheets>
  <definedNames>
    <definedName name="_xlnm.Print_Area" localSheetId="0">'表 １４０  がん検診等（全体）'!$A$1:$G$29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6" l="1"/>
  <c r="D6" i="16"/>
  <c r="D5" i="16"/>
  <c r="K4" i="16"/>
  <c r="J4" i="16"/>
  <c r="I4" i="16"/>
  <c r="H4" i="16"/>
  <c r="G4" i="16"/>
  <c r="F4" i="16"/>
  <c r="E4" i="16"/>
  <c r="D4" i="16"/>
  <c r="N35" i="15"/>
  <c r="N36" i="15"/>
  <c r="N37" i="15"/>
  <c r="M35" i="15"/>
  <c r="M36" i="15"/>
  <c r="M37" i="15"/>
  <c r="L35" i="15"/>
  <c r="L36" i="15"/>
  <c r="L37" i="15"/>
  <c r="K35" i="15"/>
  <c r="K36" i="15"/>
  <c r="K37" i="15"/>
  <c r="J35" i="15"/>
  <c r="J36" i="15"/>
  <c r="J37" i="15"/>
  <c r="I35" i="15"/>
  <c r="I36" i="15"/>
  <c r="I37" i="15"/>
  <c r="H35" i="15"/>
  <c r="H36" i="15"/>
  <c r="H37" i="15"/>
  <c r="G35" i="15"/>
  <c r="G36" i="15"/>
  <c r="G37" i="15"/>
  <c r="F35" i="15"/>
  <c r="F36" i="15"/>
  <c r="F37" i="15"/>
  <c r="E37" i="15"/>
  <c r="E36" i="15"/>
  <c r="E35" i="15"/>
  <c r="E33" i="15"/>
  <c r="E32" i="15"/>
  <c r="E31" i="15"/>
  <c r="E25" i="15"/>
  <c r="E23" i="15"/>
  <c r="E21" i="15"/>
  <c r="E19" i="15"/>
  <c r="E14" i="15"/>
  <c r="E12" i="15"/>
  <c r="E10" i="15"/>
  <c r="E8" i="15"/>
  <c r="E6" i="15"/>
  <c r="E4" i="15"/>
  <c r="M16" i="14"/>
  <c r="L16" i="14"/>
  <c r="K16" i="14"/>
  <c r="J16" i="14"/>
  <c r="I16" i="14"/>
  <c r="H16" i="14"/>
  <c r="G16" i="14"/>
  <c r="F16" i="14"/>
  <c r="E16" i="14"/>
  <c r="D14" i="14"/>
  <c r="D10" i="14"/>
  <c r="D16" i="14"/>
  <c r="M12" i="14"/>
  <c r="L12" i="14"/>
  <c r="K12" i="14"/>
  <c r="J12" i="14"/>
  <c r="I12" i="14"/>
  <c r="H12" i="14"/>
  <c r="G12" i="14"/>
  <c r="F12" i="14"/>
  <c r="E12" i="14"/>
  <c r="D8" i="14"/>
  <c r="D12" i="14"/>
  <c r="D4" i="14"/>
  <c r="E9" i="13"/>
  <c r="E8" i="13"/>
  <c r="E7" i="13"/>
  <c r="E6" i="13"/>
  <c r="E5" i="13"/>
  <c r="E4" i="13"/>
  <c r="E3" i="13"/>
  <c r="E13" i="12"/>
  <c r="E12" i="12"/>
  <c r="E11" i="12"/>
  <c r="E10" i="12"/>
  <c r="E9" i="12"/>
  <c r="E8" i="12"/>
  <c r="E7" i="12"/>
  <c r="E6" i="12"/>
  <c r="E5" i="12"/>
  <c r="E4" i="12"/>
  <c r="E3" i="12"/>
  <c r="N157" i="10"/>
  <c r="M157" i="10"/>
  <c r="L157" i="10"/>
  <c r="K157" i="10"/>
  <c r="J157" i="10"/>
  <c r="I157" i="10"/>
  <c r="H157" i="10"/>
  <c r="G157" i="10"/>
  <c r="F157" i="10"/>
  <c r="E151" i="10"/>
  <c r="E154" i="10"/>
  <c r="E157" i="10"/>
  <c r="N156" i="10"/>
  <c r="M156" i="10"/>
  <c r="L156" i="10"/>
  <c r="K156" i="10"/>
  <c r="J156" i="10"/>
  <c r="I156" i="10"/>
  <c r="H156" i="10"/>
  <c r="G156" i="10"/>
  <c r="F156" i="10"/>
  <c r="E150" i="10"/>
  <c r="E153" i="10"/>
  <c r="E156" i="10"/>
  <c r="N149" i="10"/>
  <c r="N152" i="10"/>
  <c r="N155" i="10"/>
  <c r="M149" i="10"/>
  <c r="M152" i="10"/>
  <c r="M155" i="10"/>
  <c r="L149" i="10"/>
  <c r="L152" i="10"/>
  <c r="L155" i="10"/>
  <c r="K149" i="10"/>
  <c r="K152" i="10"/>
  <c r="K155" i="10"/>
  <c r="J149" i="10"/>
  <c r="J152" i="10"/>
  <c r="J155" i="10"/>
  <c r="I149" i="10"/>
  <c r="I152" i="10"/>
  <c r="I155" i="10"/>
  <c r="H149" i="10"/>
  <c r="H152" i="10"/>
  <c r="H155" i="10"/>
  <c r="G149" i="10"/>
  <c r="G152" i="10"/>
  <c r="G155" i="10"/>
  <c r="F149" i="10"/>
  <c r="F152" i="10"/>
  <c r="F155" i="10"/>
  <c r="E149" i="10"/>
  <c r="E152" i="10"/>
  <c r="E155" i="10"/>
  <c r="N147" i="10"/>
  <c r="M147" i="10"/>
  <c r="L147" i="10"/>
  <c r="K147" i="10"/>
  <c r="J147" i="10"/>
  <c r="I147" i="10"/>
  <c r="H147" i="10"/>
  <c r="G147" i="10"/>
  <c r="F147" i="10"/>
  <c r="E141" i="10"/>
  <c r="E144" i="10"/>
  <c r="E147" i="10"/>
  <c r="N146" i="10"/>
  <c r="M146" i="10"/>
  <c r="L146" i="10"/>
  <c r="K146" i="10"/>
  <c r="J146" i="10"/>
  <c r="I146" i="10"/>
  <c r="H146" i="10"/>
  <c r="G146" i="10"/>
  <c r="F146" i="10"/>
  <c r="E140" i="10"/>
  <c r="E143" i="10"/>
  <c r="E146" i="10"/>
  <c r="N139" i="10"/>
  <c r="N142" i="10"/>
  <c r="N145" i="10"/>
  <c r="M139" i="10"/>
  <c r="M142" i="10"/>
  <c r="M145" i="10"/>
  <c r="L139" i="10"/>
  <c r="L142" i="10"/>
  <c r="L145" i="10"/>
  <c r="K139" i="10"/>
  <c r="K142" i="10"/>
  <c r="K145" i="10"/>
  <c r="J139" i="10"/>
  <c r="J142" i="10"/>
  <c r="J145" i="10"/>
  <c r="I139" i="10"/>
  <c r="I142" i="10"/>
  <c r="I145" i="10"/>
  <c r="H139" i="10"/>
  <c r="H142" i="10"/>
  <c r="H145" i="10"/>
  <c r="G139" i="10"/>
  <c r="G142" i="10"/>
  <c r="G145" i="10"/>
  <c r="F139" i="10"/>
  <c r="F142" i="10"/>
  <c r="F145" i="10"/>
  <c r="E139" i="10"/>
  <c r="E142" i="10"/>
  <c r="E145" i="10"/>
  <c r="N137" i="10"/>
  <c r="M137" i="10"/>
  <c r="L137" i="10"/>
  <c r="K137" i="10"/>
  <c r="J137" i="10"/>
  <c r="I137" i="10"/>
  <c r="H137" i="10"/>
  <c r="G137" i="10"/>
  <c r="F137" i="10"/>
  <c r="E131" i="10"/>
  <c r="E134" i="10"/>
  <c r="E137" i="10"/>
  <c r="N136" i="10"/>
  <c r="M136" i="10"/>
  <c r="L136" i="10"/>
  <c r="K136" i="10"/>
  <c r="J136" i="10"/>
  <c r="I136" i="10"/>
  <c r="H136" i="10"/>
  <c r="G136" i="10"/>
  <c r="F136" i="10"/>
  <c r="E130" i="10"/>
  <c r="E133" i="10"/>
  <c r="E136" i="10"/>
  <c r="N129" i="10"/>
  <c r="N132" i="10"/>
  <c r="N135" i="10"/>
  <c r="M129" i="10"/>
  <c r="M132" i="10"/>
  <c r="M135" i="10"/>
  <c r="L129" i="10"/>
  <c r="L132" i="10"/>
  <c r="L135" i="10"/>
  <c r="K129" i="10"/>
  <c r="K132" i="10"/>
  <c r="K135" i="10"/>
  <c r="J129" i="10"/>
  <c r="J132" i="10"/>
  <c r="J135" i="10"/>
  <c r="I129" i="10"/>
  <c r="I132" i="10"/>
  <c r="I135" i="10"/>
  <c r="H129" i="10"/>
  <c r="H132" i="10"/>
  <c r="H135" i="10"/>
  <c r="G129" i="10"/>
  <c r="G132" i="10"/>
  <c r="G135" i="10"/>
  <c r="F129" i="10"/>
  <c r="F132" i="10"/>
  <c r="F135" i="10"/>
  <c r="E129" i="10"/>
  <c r="E132" i="10"/>
  <c r="E135" i="10"/>
  <c r="N127" i="10"/>
  <c r="M127" i="10"/>
  <c r="L127" i="10"/>
  <c r="K127" i="10"/>
  <c r="J127" i="10"/>
  <c r="I127" i="10"/>
  <c r="H127" i="10"/>
  <c r="G127" i="10"/>
  <c r="F127" i="10"/>
  <c r="E121" i="10"/>
  <c r="E124" i="10"/>
  <c r="E127" i="10"/>
  <c r="N126" i="10"/>
  <c r="M126" i="10"/>
  <c r="L126" i="10"/>
  <c r="K126" i="10"/>
  <c r="J126" i="10"/>
  <c r="I126" i="10"/>
  <c r="H126" i="10"/>
  <c r="G126" i="10"/>
  <c r="F126" i="10"/>
  <c r="E120" i="10"/>
  <c r="E123" i="10"/>
  <c r="E126" i="10"/>
  <c r="N119" i="10"/>
  <c r="N122" i="10"/>
  <c r="N125" i="10"/>
  <c r="M119" i="10"/>
  <c r="M122" i="10"/>
  <c r="M125" i="10"/>
  <c r="L119" i="10"/>
  <c r="L122" i="10"/>
  <c r="L125" i="10"/>
  <c r="K119" i="10"/>
  <c r="K122" i="10"/>
  <c r="K125" i="10"/>
  <c r="J119" i="10"/>
  <c r="J122" i="10"/>
  <c r="J125" i="10"/>
  <c r="I119" i="10"/>
  <c r="I122" i="10"/>
  <c r="I125" i="10"/>
  <c r="H119" i="10"/>
  <c r="H122" i="10"/>
  <c r="H125" i="10"/>
  <c r="G119" i="10"/>
  <c r="G122" i="10"/>
  <c r="G125" i="10"/>
  <c r="F119" i="10"/>
  <c r="F122" i="10"/>
  <c r="F125" i="10"/>
  <c r="E119" i="10"/>
  <c r="E122" i="10"/>
  <c r="E125" i="10"/>
  <c r="N117" i="10"/>
  <c r="M117" i="10"/>
  <c r="L117" i="10"/>
  <c r="K117" i="10"/>
  <c r="J117" i="10"/>
  <c r="I117" i="10"/>
  <c r="H117" i="10"/>
  <c r="G117" i="10"/>
  <c r="F117" i="10"/>
  <c r="E111" i="10"/>
  <c r="E114" i="10"/>
  <c r="E117" i="10"/>
  <c r="N116" i="10"/>
  <c r="M116" i="10"/>
  <c r="L116" i="10"/>
  <c r="K116" i="10"/>
  <c r="J116" i="10"/>
  <c r="I116" i="10"/>
  <c r="H116" i="10"/>
  <c r="G116" i="10"/>
  <c r="F116" i="10"/>
  <c r="E110" i="10"/>
  <c r="E113" i="10"/>
  <c r="E116" i="10"/>
  <c r="N109" i="10"/>
  <c r="N112" i="10"/>
  <c r="N115" i="10"/>
  <c r="M109" i="10"/>
  <c r="M112" i="10"/>
  <c r="M115" i="10"/>
  <c r="L109" i="10"/>
  <c r="L112" i="10"/>
  <c r="L115" i="10"/>
  <c r="K109" i="10"/>
  <c r="K112" i="10"/>
  <c r="K115" i="10"/>
  <c r="J109" i="10"/>
  <c r="J112" i="10"/>
  <c r="J115" i="10"/>
  <c r="I109" i="10"/>
  <c r="I112" i="10"/>
  <c r="I115" i="10"/>
  <c r="H109" i="10"/>
  <c r="H112" i="10"/>
  <c r="H115" i="10"/>
  <c r="G109" i="10"/>
  <c r="G112" i="10"/>
  <c r="G115" i="10"/>
  <c r="F109" i="10"/>
  <c r="F112" i="10"/>
  <c r="F115" i="10"/>
  <c r="E109" i="10"/>
  <c r="E112" i="10"/>
  <c r="E115" i="10"/>
  <c r="N107" i="10"/>
  <c r="M107" i="10"/>
  <c r="L107" i="10"/>
  <c r="K107" i="10"/>
  <c r="J107" i="10"/>
  <c r="I107" i="10"/>
  <c r="H107" i="10"/>
  <c r="G107" i="10"/>
  <c r="F107" i="10"/>
  <c r="E101" i="10"/>
  <c r="E104" i="10"/>
  <c r="E107" i="10"/>
  <c r="N106" i="10"/>
  <c r="M106" i="10"/>
  <c r="L106" i="10"/>
  <c r="K106" i="10"/>
  <c r="J106" i="10"/>
  <c r="I106" i="10"/>
  <c r="H106" i="10"/>
  <c r="G106" i="10"/>
  <c r="F106" i="10"/>
  <c r="E100" i="10"/>
  <c r="E103" i="10"/>
  <c r="E106" i="10"/>
  <c r="N99" i="10"/>
  <c r="N102" i="10"/>
  <c r="N105" i="10"/>
  <c r="M99" i="10"/>
  <c r="M102" i="10"/>
  <c r="M105" i="10"/>
  <c r="L99" i="10"/>
  <c r="L102" i="10"/>
  <c r="L105" i="10"/>
  <c r="K99" i="10"/>
  <c r="K102" i="10"/>
  <c r="K105" i="10"/>
  <c r="J99" i="10"/>
  <c r="J102" i="10"/>
  <c r="J105" i="10"/>
  <c r="I99" i="10"/>
  <c r="I102" i="10"/>
  <c r="I105" i="10"/>
  <c r="H99" i="10"/>
  <c r="H102" i="10"/>
  <c r="H105" i="10"/>
  <c r="G99" i="10"/>
  <c r="G102" i="10"/>
  <c r="G105" i="10"/>
  <c r="F99" i="10"/>
  <c r="F102" i="10"/>
  <c r="F105" i="10"/>
  <c r="E99" i="10"/>
  <c r="E102" i="10"/>
  <c r="E105" i="10"/>
  <c r="N97" i="10"/>
  <c r="M97" i="10"/>
  <c r="L97" i="10"/>
  <c r="K97" i="10"/>
  <c r="J97" i="10"/>
  <c r="I97" i="10"/>
  <c r="H97" i="10"/>
  <c r="G97" i="10"/>
  <c r="F97" i="10"/>
  <c r="E91" i="10"/>
  <c r="E94" i="10"/>
  <c r="E97" i="10"/>
  <c r="N96" i="10"/>
  <c r="M96" i="10"/>
  <c r="L96" i="10"/>
  <c r="K96" i="10"/>
  <c r="J96" i="10"/>
  <c r="I96" i="10"/>
  <c r="H96" i="10"/>
  <c r="G96" i="10"/>
  <c r="F96" i="10"/>
  <c r="E90" i="10"/>
  <c r="E93" i="10"/>
  <c r="E96" i="10"/>
  <c r="N89" i="10"/>
  <c r="N92" i="10"/>
  <c r="N95" i="10"/>
  <c r="M89" i="10"/>
  <c r="M92" i="10"/>
  <c r="M95" i="10"/>
  <c r="L89" i="10"/>
  <c r="L92" i="10"/>
  <c r="L95" i="10"/>
  <c r="K89" i="10"/>
  <c r="K92" i="10"/>
  <c r="K95" i="10"/>
  <c r="J89" i="10"/>
  <c r="J92" i="10"/>
  <c r="J95" i="10"/>
  <c r="I89" i="10"/>
  <c r="I92" i="10"/>
  <c r="I95" i="10"/>
  <c r="H89" i="10"/>
  <c r="H92" i="10"/>
  <c r="H95" i="10"/>
  <c r="G89" i="10"/>
  <c r="G92" i="10"/>
  <c r="G95" i="10"/>
  <c r="F89" i="10"/>
  <c r="F92" i="10"/>
  <c r="F95" i="10"/>
  <c r="E89" i="10"/>
  <c r="E92" i="10"/>
  <c r="E95" i="10"/>
  <c r="E71" i="10"/>
  <c r="E70" i="10"/>
  <c r="N69" i="10"/>
  <c r="M69" i="10"/>
  <c r="L69" i="10"/>
  <c r="K69" i="10"/>
  <c r="J69" i="10"/>
  <c r="I69" i="10"/>
  <c r="H69" i="10"/>
  <c r="G69" i="10"/>
  <c r="F69" i="10"/>
  <c r="E69" i="10"/>
  <c r="N65" i="10"/>
  <c r="M65" i="10"/>
  <c r="L65" i="10"/>
  <c r="K65" i="10"/>
  <c r="J65" i="10"/>
  <c r="I65" i="10"/>
  <c r="H65" i="10"/>
  <c r="G65" i="10"/>
  <c r="F65" i="10"/>
  <c r="E59" i="10"/>
  <c r="E62" i="10"/>
  <c r="E65" i="10"/>
  <c r="N64" i="10"/>
  <c r="M64" i="10"/>
  <c r="L64" i="10"/>
  <c r="K64" i="10"/>
  <c r="J64" i="10"/>
  <c r="I64" i="10"/>
  <c r="H64" i="10"/>
  <c r="G64" i="10"/>
  <c r="F64" i="10"/>
  <c r="E58" i="10"/>
  <c r="E61" i="10"/>
  <c r="E64" i="10"/>
  <c r="N57" i="10"/>
  <c r="N60" i="10"/>
  <c r="N63" i="10"/>
  <c r="M57" i="10"/>
  <c r="M60" i="10"/>
  <c r="M63" i="10"/>
  <c r="L57" i="10"/>
  <c r="L60" i="10"/>
  <c r="L63" i="10"/>
  <c r="K57" i="10"/>
  <c r="K60" i="10"/>
  <c r="K63" i="10"/>
  <c r="J57" i="10"/>
  <c r="J60" i="10"/>
  <c r="J63" i="10"/>
  <c r="I57" i="10"/>
  <c r="I60" i="10"/>
  <c r="I63" i="10"/>
  <c r="H57" i="10"/>
  <c r="H60" i="10"/>
  <c r="H63" i="10"/>
  <c r="G57" i="10"/>
  <c r="G60" i="10"/>
  <c r="G63" i="10"/>
  <c r="F57" i="10"/>
  <c r="F60" i="10"/>
  <c r="F63" i="10"/>
  <c r="E57" i="10"/>
  <c r="E60" i="10"/>
  <c r="E63" i="10"/>
  <c r="N55" i="10"/>
  <c r="M55" i="10"/>
  <c r="L55" i="10"/>
  <c r="K55" i="10"/>
  <c r="J55" i="10"/>
  <c r="I55" i="10"/>
  <c r="H55" i="10"/>
  <c r="G55" i="10"/>
  <c r="F55" i="10"/>
  <c r="E49" i="10"/>
  <c r="E52" i="10"/>
  <c r="E55" i="10"/>
  <c r="N54" i="10"/>
  <c r="M54" i="10"/>
  <c r="L54" i="10"/>
  <c r="K54" i="10"/>
  <c r="J54" i="10"/>
  <c r="I54" i="10"/>
  <c r="H54" i="10"/>
  <c r="G54" i="10"/>
  <c r="F54" i="10"/>
  <c r="E48" i="10"/>
  <c r="E51" i="10"/>
  <c r="E54" i="10"/>
  <c r="N47" i="10"/>
  <c r="N50" i="10"/>
  <c r="N53" i="10"/>
  <c r="M47" i="10"/>
  <c r="M50" i="10"/>
  <c r="M53" i="10"/>
  <c r="L47" i="10"/>
  <c r="L50" i="10"/>
  <c r="L53" i="10"/>
  <c r="K47" i="10"/>
  <c r="K50" i="10"/>
  <c r="K53" i="10"/>
  <c r="J47" i="10"/>
  <c r="J50" i="10"/>
  <c r="J53" i="10"/>
  <c r="I47" i="10"/>
  <c r="I50" i="10"/>
  <c r="I53" i="10"/>
  <c r="H47" i="10"/>
  <c r="H50" i="10"/>
  <c r="H53" i="10"/>
  <c r="G47" i="10"/>
  <c r="G50" i="10"/>
  <c r="G53" i="10"/>
  <c r="F47" i="10"/>
  <c r="F50" i="10"/>
  <c r="F53" i="10"/>
  <c r="E47" i="10"/>
  <c r="E50" i="10"/>
  <c r="E53" i="10"/>
  <c r="N45" i="10"/>
  <c r="M45" i="10"/>
  <c r="L45" i="10"/>
  <c r="K45" i="10"/>
  <c r="J45" i="10"/>
  <c r="I45" i="10"/>
  <c r="H45" i="10"/>
  <c r="G45" i="10"/>
  <c r="F45" i="10"/>
  <c r="E39" i="10"/>
  <c r="E42" i="10"/>
  <c r="E45" i="10"/>
  <c r="N44" i="10"/>
  <c r="M44" i="10"/>
  <c r="L44" i="10"/>
  <c r="K44" i="10"/>
  <c r="J44" i="10"/>
  <c r="I44" i="10"/>
  <c r="H44" i="10"/>
  <c r="G44" i="10"/>
  <c r="F44" i="10"/>
  <c r="E38" i="10"/>
  <c r="E41" i="10"/>
  <c r="E44" i="10"/>
  <c r="N37" i="10"/>
  <c r="N40" i="10"/>
  <c r="N43" i="10"/>
  <c r="M37" i="10"/>
  <c r="M40" i="10"/>
  <c r="M43" i="10"/>
  <c r="L37" i="10"/>
  <c r="L40" i="10"/>
  <c r="L43" i="10"/>
  <c r="K37" i="10"/>
  <c r="K40" i="10"/>
  <c r="K43" i="10"/>
  <c r="J37" i="10"/>
  <c r="J40" i="10"/>
  <c r="J43" i="10"/>
  <c r="I37" i="10"/>
  <c r="I40" i="10"/>
  <c r="I43" i="10"/>
  <c r="H37" i="10"/>
  <c r="H40" i="10"/>
  <c r="H43" i="10"/>
  <c r="G37" i="10"/>
  <c r="G40" i="10"/>
  <c r="G43" i="10"/>
  <c r="F37" i="10"/>
  <c r="F40" i="10"/>
  <c r="F43" i="10"/>
  <c r="E37" i="10"/>
  <c r="E40" i="10"/>
  <c r="E43" i="10"/>
  <c r="N34" i="10"/>
  <c r="M34" i="10"/>
  <c r="L34" i="10"/>
  <c r="K34" i="10"/>
  <c r="J34" i="10"/>
  <c r="I34" i="10"/>
  <c r="H34" i="10"/>
  <c r="G34" i="10"/>
  <c r="F34" i="10"/>
  <c r="E28" i="10"/>
  <c r="E31" i="10"/>
  <c r="E34" i="10"/>
  <c r="N33" i="10"/>
  <c r="M33" i="10"/>
  <c r="L33" i="10"/>
  <c r="K33" i="10"/>
  <c r="J33" i="10"/>
  <c r="I33" i="10"/>
  <c r="H33" i="10"/>
  <c r="G33" i="10"/>
  <c r="F33" i="10"/>
  <c r="E27" i="10"/>
  <c r="E30" i="10"/>
  <c r="E33" i="10"/>
  <c r="N26" i="10"/>
  <c r="N29" i="10"/>
  <c r="N32" i="10"/>
  <c r="M26" i="10"/>
  <c r="M29" i="10"/>
  <c r="M32" i="10"/>
  <c r="L26" i="10"/>
  <c r="L29" i="10"/>
  <c r="L32" i="10"/>
  <c r="K26" i="10"/>
  <c r="K29" i="10"/>
  <c r="K32" i="10"/>
  <c r="J26" i="10"/>
  <c r="J29" i="10"/>
  <c r="J32" i="10"/>
  <c r="I26" i="10"/>
  <c r="I29" i="10"/>
  <c r="I32" i="10"/>
  <c r="H26" i="10"/>
  <c r="H29" i="10"/>
  <c r="H32" i="10"/>
  <c r="G26" i="10"/>
  <c r="G29" i="10"/>
  <c r="G32" i="10"/>
  <c r="F26" i="10"/>
  <c r="F29" i="10"/>
  <c r="F32" i="10"/>
  <c r="E26" i="10"/>
  <c r="E29" i="10"/>
  <c r="E32" i="10"/>
  <c r="N23" i="10"/>
  <c r="M23" i="10"/>
  <c r="L23" i="10"/>
  <c r="K23" i="10"/>
  <c r="J23" i="10"/>
  <c r="I23" i="10"/>
  <c r="H23" i="10"/>
  <c r="G23" i="10"/>
  <c r="F23" i="10"/>
  <c r="E17" i="10"/>
  <c r="E20" i="10"/>
  <c r="E23" i="10"/>
  <c r="N22" i="10"/>
  <c r="M22" i="10"/>
  <c r="L22" i="10"/>
  <c r="K22" i="10"/>
  <c r="J22" i="10"/>
  <c r="I22" i="10"/>
  <c r="H22" i="10"/>
  <c r="G22" i="10"/>
  <c r="F22" i="10"/>
  <c r="E16" i="10"/>
  <c r="E19" i="10"/>
  <c r="E22" i="10"/>
  <c r="N15" i="10"/>
  <c r="N18" i="10"/>
  <c r="N21" i="10"/>
  <c r="M15" i="10"/>
  <c r="M18" i="10"/>
  <c r="M21" i="10"/>
  <c r="L15" i="10"/>
  <c r="L18" i="10"/>
  <c r="L21" i="10"/>
  <c r="K15" i="10"/>
  <c r="K18" i="10"/>
  <c r="K21" i="10"/>
  <c r="J15" i="10"/>
  <c r="J18" i="10"/>
  <c r="J21" i="10"/>
  <c r="I15" i="10"/>
  <c r="I18" i="10"/>
  <c r="I21" i="10"/>
  <c r="H15" i="10"/>
  <c r="H18" i="10"/>
  <c r="H21" i="10"/>
  <c r="G15" i="10"/>
  <c r="G18" i="10"/>
  <c r="G21" i="10"/>
  <c r="F15" i="10"/>
  <c r="F18" i="10"/>
  <c r="F21" i="10"/>
  <c r="E15" i="10"/>
  <c r="E18" i="10"/>
  <c r="E21" i="10"/>
  <c r="N12" i="10"/>
  <c r="M12" i="10"/>
  <c r="L12" i="10"/>
  <c r="K12" i="10"/>
  <c r="J12" i="10"/>
  <c r="I12" i="10"/>
  <c r="H12" i="10"/>
  <c r="G12" i="10"/>
  <c r="F12" i="10"/>
  <c r="E6" i="10"/>
  <c r="E9" i="10"/>
  <c r="E12" i="10"/>
  <c r="N11" i="10"/>
  <c r="M11" i="10"/>
  <c r="L11" i="10"/>
  <c r="K11" i="10"/>
  <c r="J11" i="10"/>
  <c r="I11" i="10"/>
  <c r="H11" i="10"/>
  <c r="G11" i="10"/>
  <c r="F11" i="10"/>
  <c r="E5" i="10"/>
  <c r="E8" i="10"/>
  <c r="E11" i="10"/>
  <c r="N4" i="10"/>
  <c r="N7" i="10"/>
  <c r="N10" i="10"/>
  <c r="M4" i="10"/>
  <c r="M7" i="10"/>
  <c r="M10" i="10"/>
  <c r="L4" i="10"/>
  <c r="L7" i="10"/>
  <c r="L10" i="10"/>
  <c r="K4" i="10"/>
  <c r="K7" i="10"/>
  <c r="K10" i="10"/>
  <c r="J4" i="10"/>
  <c r="J7" i="10"/>
  <c r="J10" i="10"/>
  <c r="I4" i="10"/>
  <c r="I7" i="10"/>
  <c r="I10" i="10"/>
  <c r="H4" i="10"/>
  <c r="H7" i="10"/>
  <c r="H10" i="10"/>
  <c r="G4" i="10"/>
  <c r="G7" i="10"/>
  <c r="G10" i="10"/>
  <c r="F4" i="10"/>
  <c r="F7" i="10"/>
  <c r="F10" i="10"/>
  <c r="E4" i="10"/>
  <c r="E7" i="10"/>
  <c r="E10" i="10"/>
  <c r="N55" i="9"/>
  <c r="N35" i="9"/>
  <c r="N65" i="9"/>
  <c r="M55" i="9"/>
  <c r="M35" i="9"/>
  <c r="M65" i="9"/>
  <c r="L55" i="9"/>
  <c r="L35" i="9"/>
  <c r="L65" i="9"/>
  <c r="K55" i="9"/>
  <c r="K35" i="9"/>
  <c r="K65" i="9"/>
  <c r="J55" i="9"/>
  <c r="J35" i="9"/>
  <c r="J65" i="9"/>
  <c r="I55" i="9"/>
  <c r="I35" i="9"/>
  <c r="I65" i="9"/>
  <c r="H55" i="9"/>
  <c r="H35" i="9"/>
  <c r="H65" i="9"/>
  <c r="G55" i="9"/>
  <c r="G35" i="9"/>
  <c r="G65" i="9"/>
  <c r="F55" i="9"/>
  <c r="F35" i="9"/>
  <c r="F65" i="9"/>
  <c r="E55" i="9"/>
  <c r="E35" i="9"/>
  <c r="E65" i="9"/>
  <c r="N54" i="9"/>
  <c r="N34" i="9"/>
  <c r="N64" i="9"/>
  <c r="M54" i="9"/>
  <c r="M34" i="9"/>
  <c r="M64" i="9"/>
  <c r="L54" i="9"/>
  <c r="L34" i="9"/>
  <c r="L64" i="9"/>
  <c r="K54" i="9"/>
  <c r="K34" i="9"/>
  <c r="K64" i="9"/>
  <c r="J54" i="9"/>
  <c r="J34" i="9"/>
  <c r="J64" i="9"/>
  <c r="I54" i="9"/>
  <c r="I34" i="9"/>
  <c r="I64" i="9"/>
  <c r="H54" i="9"/>
  <c r="H34" i="9"/>
  <c r="H64" i="9"/>
  <c r="G54" i="9"/>
  <c r="G34" i="9"/>
  <c r="G64" i="9"/>
  <c r="F54" i="9"/>
  <c r="F34" i="9"/>
  <c r="F64" i="9"/>
  <c r="E54" i="9"/>
  <c r="E34" i="9"/>
  <c r="E64" i="9"/>
  <c r="N47" i="9"/>
  <c r="N50" i="9"/>
  <c r="N53" i="9"/>
  <c r="N27" i="9"/>
  <c r="N30" i="9"/>
  <c r="N33" i="9"/>
  <c r="N63" i="9"/>
  <c r="M47" i="9"/>
  <c r="M50" i="9"/>
  <c r="M53" i="9"/>
  <c r="M27" i="9"/>
  <c r="M30" i="9"/>
  <c r="M33" i="9"/>
  <c r="M63" i="9"/>
  <c r="L47" i="9"/>
  <c r="L50" i="9"/>
  <c r="L53" i="9"/>
  <c r="L27" i="9"/>
  <c r="L30" i="9"/>
  <c r="L33" i="9"/>
  <c r="L63" i="9"/>
  <c r="K47" i="9"/>
  <c r="K50" i="9"/>
  <c r="K53" i="9"/>
  <c r="K27" i="9"/>
  <c r="K30" i="9"/>
  <c r="K33" i="9"/>
  <c r="K63" i="9"/>
  <c r="J47" i="9"/>
  <c r="J50" i="9"/>
  <c r="J53" i="9"/>
  <c r="J27" i="9"/>
  <c r="J30" i="9"/>
  <c r="J33" i="9"/>
  <c r="J63" i="9"/>
  <c r="I47" i="9"/>
  <c r="I50" i="9"/>
  <c r="I53" i="9"/>
  <c r="I27" i="9"/>
  <c r="I30" i="9"/>
  <c r="I33" i="9"/>
  <c r="I63" i="9"/>
  <c r="H47" i="9"/>
  <c r="H50" i="9"/>
  <c r="H53" i="9"/>
  <c r="H27" i="9"/>
  <c r="H30" i="9"/>
  <c r="H33" i="9"/>
  <c r="H63" i="9"/>
  <c r="G47" i="9"/>
  <c r="G50" i="9"/>
  <c r="G53" i="9"/>
  <c r="G27" i="9"/>
  <c r="G30" i="9"/>
  <c r="G33" i="9"/>
  <c r="G63" i="9"/>
  <c r="F47" i="9"/>
  <c r="F50" i="9"/>
  <c r="F53" i="9"/>
  <c r="F27" i="9"/>
  <c r="F30" i="9"/>
  <c r="F33" i="9"/>
  <c r="F63" i="9"/>
  <c r="E53" i="9"/>
  <c r="E33" i="9"/>
  <c r="E63" i="9"/>
  <c r="N62" i="9"/>
  <c r="M62" i="9"/>
  <c r="L62" i="9"/>
  <c r="K62" i="9"/>
  <c r="J62" i="9"/>
  <c r="I62" i="9"/>
  <c r="H62" i="9"/>
  <c r="G62" i="9"/>
  <c r="F62" i="9"/>
  <c r="E52" i="9"/>
  <c r="E32" i="9"/>
  <c r="E62" i="9"/>
  <c r="N61" i="9"/>
  <c r="M61" i="9"/>
  <c r="L61" i="9"/>
  <c r="K61" i="9"/>
  <c r="J61" i="9"/>
  <c r="I61" i="9"/>
  <c r="H61" i="9"/>
  <c r="G61" i="9"/>
  <c r="F61" i="9"/>
  <c r="E51" i="9"/>
  <c r="E31" i="9"/>
  <c r="E61" i="9"/>
  <c r="N60" i="9"/>
  <c r="M60" i="9"/>
  <c r="L60" i="9"/>
  <c r="K60" i="9"/>
  <c r="J60" i="9"/>
  <c r="I60" i="9"/>
  <c r="H60" i="9"/>
  <c r="G60" i="9"/>
  <c r="F60" i="9"/>
  <c r="E50" i="9"/>
  <c r="E30" i="9"/>
  <c r="E60" i="9"/>
  <c r="N59" i="9"/>
  <c r="M59" i="9"/>
  <c r="L59" i="9"/>
  <c r="K59" i="9"/>
  <c r="J59" i="9"/>
  <c r="I59" i="9"/>
  <c r="H59" i="9"/>
  <c r="G59" i="9"/>
  <c r="F59" i="9"/>
  <c r="E49" i="9"/>
  <c r="E29" i="9"/>
  <c r="E59" i="9"/>
  <c r="N58" i="9"/>
  <c r="M58" i="9"/>
  <c r="L58" i="9"/>
  <c r="K58" i="9"/>
  <c r="J58" i="9"/>
  <c r="I58" i="9"/>
  <c r="H58" i="9"/>
  <c r="G58" i="9"/>
  <c r="F58" i="9"/>
  <c r="E48" i="9"/>
  <c r="E28" i="9"/>
  <c r="E58" i="9"/>
  <c r="N57" i="9"/>
  <c r="M57" i="9"/>
  <c r="L57" i="9"/>
  <c r="K57" i="9"/>
  <c r="J57" i="9"/>
  <c r="I57" i="9"/>
  <c r="H57" i="9"/>
  <c r="G57" i="9"/>
  <c r="F57" i="9"/>
  <c r="E47" i="9"/>
  <c r="E27" i="9"/>
  <c r="E57" i="9"/>
  <c r="N25" i="9"/>
  <c r="N45" i="9"/>
  <c r="M25" i="9"/>
  <c r="M45" i="9"/>
  <c r="L25" i="9"/>
  <c r="L45" i="9"/>
  <c r="K25" i="9"/>
  <c r="K45" i="9"/>
  <c r="J25" i="9"/>
  <c r="J45" i="9"/>
  <c r="I25" i="9"/>
  <c r="I45" i="9"/>
  <c r="H25" i="9"/>
  <c r="H45" i="9"/>
  <c r="G25" i="9"/>
  <c r="G45" i="9"/>
  <c r="F25" i="9"/>
  <c r="F45" i="9"/>
  <c r="E25" i="9"/>
  <c r="E45" i="9"/>
  <c r="N24" i="9"/>
  <c r="N44" i="9"/>
  <c r="M24" i="9"/>
  <c r="M44" i="9"/>
  <c r="L24" i="9"/>
  <c r="L44" i="9"/>
  <c r="K24" i="9"/>
  <c r="K44" i="9"/>
  <c r="J24" i="9"/>
  <c r="J44" i="9"/>
  <c r="I24" i="9"/>
  <c r="I44" i="9"/>
  <c r="H24" i="9"/>
  <c r="H44" i="9"/>
  <c r="G24" i="9"/>
  <c r="G44" i="9"/>
  <c r="F24" i="9"/>
  <c r="F44" i="9"/>
  <c r="E24" i="9"/>
  <c r="E44" i="9"/>
  <c r="N17" i="9"/>
  <c r="N20" i="9"/>
  <c r="N23" i="9"/>
  <c r="N43" i="9"/>
  <c r="M17" i="9"/>
  <c r="M20" i="9"/>
  <c r="M23" i="9"/>
  <c r="M43" i="9"/>
  <c r="L17" i="9"/>
  <c r="L20" i="9"/>
  <c r="L23" i="9"/>
  <c r="L43" i="9"/>
  <c r="K17" i="9"/>
  <c r="K20" i="9"/>
  <c r="K23" i="9"/>
  <c r="K43" i="9"/>
  <c r="J17" i="9"/>
  <c r="J20" i="9"/>
  <c r="J23" i="9"/>
  <c r="J43" i="9"/>
  <c r="I17" i="9"/>
  <c r="I20" i="9"/>
  <c r="I23" i="9"/>
  <c r="I43" i="9"/>
  <c r="H17" i="9"/>
  <c r="H20" i="9"/>
  <c r="H23" i="9"/>
  <c r="H43" i="9"/>
  <c r="G17" i="9"/>
  <c r="G20" i="9"/>
  <c r="G23" i="9"/>
  <c r="G43" i="9"/>
  <c r="F17" i="9"/>
  <c r="F20" i="9"/>
  <c r="F23" i="9"/>
  <c r="F43" i="9"/>
  <c r="E23" i="9"/>
  <c r="E43" i="9"/>
  <c r="N42" i="9"/>
  <c r="M42" i="9"/>
  <c r="L42" i="9"/>
  <c r="K42" i="9"/>
  <c r="J42" i="9"/>
  <c r="I42" i="9"/>
  <c r="H42" i="9"/>
  <c r="G42" i="9"/>
  <c r="F42" i="9"/>
  <c r="E22" i="9"/>
  <c r="E42" i="9"/>
  <c r="N41" i="9"/>
  <c r="M41" i="9"/>
  <c r="L41" i="9"/>
  <c r="K41" i="9"/>
  <c r="J41" i="9"/>
  <c r="I41" i="9"/>
  <c r="H41" i="9"/>
  <c r="G41" i="9"/>
  <c r="F41" i="9"/>
  <c r="E21" i="9"/>
  <c r="E41" i="9"/>
  <c r="N40" i="9"/>
  <c r="M40" i="9"/>
  <c r="L40" i="9"/>
  <c r="K40" i="9"/>
  <c r="J40" i="9"/>
  <c r="I40" i="9"/>
  <c r="H40" i="9"/>
  <c r="G40" i="9"/>
  <c r="F40" i="9"/>
  <c r="E20" i="9"/>
  <c r="E40" i="9"/>
  <c r="N39" i="9"/>
  <c r="M39" i="9"/>
  <c r="L39" i="9"/>
  <c r="K39" i="9"/>
  <c r="J39" i="9"/>
  <c r="I39" i="9"/>
  <c r="H39" i="9"/>
  <c r="G39" i="9"/>
  <c r="F39" i="9"/>
  <c r="E19" i="9"/>
  <c r="E39" i="9"/>
  <c r="N38" i="9"/>
  <c r="M38" i="9"/>
  <c r="L38" i="9"/>
  <c r="K38" i="9"/>
  <c r="J38" i="9"/>
  <c r="I38" i="9"/>
  <c r="H38" i="9"/>
  <c r="G38" i="9"/>
  <c r="F38" i="9"/>
  <c r="E18" i="9"/>
  <c r="E38" i="9"/>
  <c r="N37" i="9"/>
  <c r="M37" i="9"/>
  <c r="L37" i="9"/>
  <c r="K37" i="9"/>
  <c r="J37" i="9"/>
  <c r="I37" i="9"/>
  <c r="H37" i="9"/>
  <c r="G37" i="9"/>
  <c r="F37" i="9"/>
  <c r="E17" i="9"/>
  <c r="E37" i="9"/>
  <c r="N11" i="9"/>
  <c r="M11" i="9"/>
  <c r="L11" i="9"/>
  <c r="K11" i="9"/>
  <c r="J11" i="9"/>
  <c r="I11" i="9"/>
  <c r="H11" i="9"/>
  <c r="G11" i="9"/>
  <c r="F11" i="9"/>
  <c r="E11" i="9"/>
  <c r="N10" i="9"/>
  <c r="M10" i="9"/>
  <c r="L10" i="9"/>
  <c r="K10" i="9"/>
  <c r="J10" i="9"/>
  <c r="I10" i="9"/>
  <c r="H10" i="9"/>
  <c r="G10" i="9"/>
  <c r="F10" i="9"/>
  <c r="E10" i="9"/>
  <c r="N3" i="9"/>
  <c r="N6" i="9"/>
  <c r="N9" i="9"/>
  <c r="M3" i="9"/>
  <c r="M6" i="9"/>
  <c r="M9" i="9"/>
  <c r="L3" i="9"/>
  <c r="L6" i="9"/>
  <c r="L9" i="9"/>
  <c r="K3" i="9"/>
  <c r="K6" i="9"/>
  <c r="K9" i="9"/>
  <c r="J3" i="9"/>
  <c r="J6" i="9"/>
  <c r="J9" i="9"/>
  <c r="I3" i="9"/>
  <c r="I6" i="9"/>
  <c r="I9" i="9"/>
  <c r="H3" i="9"/>
  <c r="H6" i="9"/>
  <c r="H9" i="9"/>
  <c r="G3" i="9"/>
  <c r="G6" i="9"/>
  <c r="G9" i="9"/>
  <c r="F3" i="9"/>
  <c r="F6" i="9"/>
  <c r="F9" i="9"/>
  <c r="E9" i="9"/>
  <c r="E8" i="9"/>
  <c r="E7" i="9"/>
  <c r="E6" i="9"/>
  <c r="E5" i="9"/>
  <c r="E4" i="9"/>
  <c r="E3" i="9"/>
  <c r="E44" i="8"/>
  <c r="E43" i="8"/>
  <c r="N42" i="8"/>
  <c r="M42" i="8"/>
  <c r="L42" i="8"/>
  <c r="K42" i="8"/>
  <c r="J42" i="8"/>
  <c r="I42" i="8"/>
  <c r="H42" i="8"/>
  <c r="G42" i="8"/>
  <c r="F42" i="8"/>
  <c r="E42" i="8"/>
  <c r="E40" i="8"/>
  <c r="E39" i="8"/>
  <c r="N38" i="8"/>
  <c r="M38" i="8"/>
  <c r="L38" i="8"/>
  <c r="K38" i="8"/>
  <c r="J38" i="8"/>
  <c r="I38" i="8"/>
  <c r="H38" i="8"/>
  <c r="G38" i="8"/>
  <c r="F38" i="8"/>
  <c r="E38" i="8"/>
  <c r="E36" i="8"/>
  <c r="E35" i="8"/>
  <c r="N34" i="8"/>
  <c r="M34" i="8"/>
  <c r="L34" i="8"/>
  <c r="K34" i="8"/>
  <c r="J34" i="8"/>
  <c r="I34" i="8"/>
  <c r="H34" i="8"/>
  <c r="G34" i="8"/>
  <c r="F34" i="8"/>
  <c r="E34" i="8"/>
  <c r="E32" i="8"/>
  <c r="E31" i="8"/>
  <c r="N30" i="8"/>
  <c r="M30" i="8"/>
  <c r="L30" i="8"/>
  <c r="K30" i="8"/>
  <c r="J30" i="8"/>
  <c r="I30" i="8"/>
  <c r="H30" i="8"/>
  <c r="G30" i="8"/>
  <c r="F30" i="8"/>
  <c r="E30" i="8"/>
  <c r="E26" i="8"/>
  <c r="E25" i="8"/>
  <c r="N24" i="8"/>
  <c r="M24" i="8"/>
  <c r="L24" i="8"/>
  <c r="K24" i="8"/>
  <c r="J24" i="8"/>
  <c r="I24" i="8"/>
  <c r="H24" i="8"/>
  <c r="G24" i="8"/>
  <c r="F24" i="8"/>
  <c r="E24" i="8"/>
  <c r="E22" i="8"/>
  <c r="E21" i="8"/>
  <c r="N20" i="8"/>
  <c r="M20" i="8"/>
  <c r="L20" i="8"/>
  <c r="K20" i="8"/>
  <c r="J20" i="8"/>
  <c r="I20" i="8"/>
  <c r="H20" i="8"/>
  <c r="G20" i="8"/>
  <c r="F20" i="8"/>
  <c r="E20" i="8"/>
  <c r="E18" i="8"/>
  <c r="E17" i="8"/>
  <c r="N16" i="8"/>
  <c r="M16" i="8"/>
  <c r="L16" i="8"/>
  <c r="K16" i="8"/>
  <c r="J16" i="8"/>
  <c r="I16" i="8"/>
  <c r="H16" i="8"/>
  <c r="G16" i="8"/>
  <c r="F16" i="8"/>
  <c r="E16" i="8"/>
  <c r="E14" i="8"/>
  <c r="E13" i="8"/>
  <c r="N12" i="8"/>
  <c r="M12" i="8"/>
  <c r="L12" i="8"/>
  <c r="K12" i="8"/>
  <c r="J12" i="8"/>
  <c r="I12" i="8"/>
  <c r="H12" i="8"/>
  <c r="G12" i="8"/>
  <c r="F12" i="8"/>
  <c r="E12" i="8"/>
  <c r="E10" i="8"/>
  <c r="E9" i="8"/>
  <c r="N8" i="8"/>
  <c r="M8" i="8"/>
  <c r="L8" i="8"/>
  <c r="K8" i="8"/>
  <c r="J8" i="8"/>
  <c r="I8" i="8"/>
  <c r="H8" i="8"/>
  <c r="G8" i="8"/>
  <c r="F8" i="8"/>
  <c r="E8" i="8"/>
  <c r="E6" i="8"/>
  <c r="E5" i="8"/>
  <c r="N4" i="8"/>
  <c r="M4" i="8"/>
  <c r="L4" i="8"/>
  <c r="K4" i="8"/>
  <c r="J4" i="8"/>
  <c r="I4" i="8"/>
  <c r="H4" i="8"/>
  <c r="G4" i="8"/>
  <c r="F4" i="8"/>
  <c r="E4" i="8"/>
  <c r="N30" i="7"/>
  <c r="M30" i="7"/>
  <c r="L30" i="7"/>
  <c r="K30" i="7"/>
  <c r="J30" i="7"/>
  <c r="I30" i="7"/>
  <c r="H30" i="7"/>
  <c r="G30" i="7"/>
  <c r="F30" i="7"/>
  <c r="E26" i="7"/>
  <c r="E18" i="7"/>
  <c r="E30" i="7"/>
  <c r="N29" i="7"/>
  <c r="M29" i="7"/>
  <c r="L29" i="7"/>
  <c r="K29" i="7"/>
  <c r="J29" i="7"/>
  <c r="I29" i="7"/>
  <c r="H29" i="7"/>
  <c r="G29" i="7"/>
  <c r="F29" i="7"/>
  <c r="E25" i="7"/>
  <c r="E17" i="7"/>
  <c r="E29" i="7"/>
  <c r="N24" i="7"/>
  <c r="N16" i="7"/>
  <c r="N28" i="7"/>
  <c r="M24" i="7"/>
  <c r="M16" i="7"/>
  <c r="M28" i="7"/>
  <c r="L24" i="7"/>
  <c r="L16" i="7"/>
  <c r="L28" i="7"/>
  <c r="K24" i="7"/>
  <c r="K16" i="7"/>
  <c r="K28" i="7"/>
  <c r="J24" i="7"/>
  <c r="J16" i="7"/>
  <c r="J28" i="7"/>
  <c r="I24" i="7"/>
  <c r="I16" i="7"/>
  <c r="I28" i="7"/>
  <c r="H24" i="7"/>
  <c r="H16" i="7"/>
  <c r="H28" i="7"/>
  <c r="G24" i="7"/>
  <c r="G16" i="7"/>
  <c r="G28" i="7"/>
  <c r="F24" i="7"/>
  <c r="F16" i="7"/>
  <c r="F28" i="7"/>
  <c r="E24" i="7"/>
  <c r="E16" i="7"/>
  <c r="E28" i="7"/>
  <c r="N22" i="7"/>
  <c r="M22" i="7"/>
  <c r="L22" i="7"/>
  <c r="K22" i="7"/>
  <c r="J22" i="7"/>
  <c r="I22" i="7"/>
  <c r="H22" i="7"/>
  <c r="G22" i="7"/>
  <c r="F22" i="7"/>
  <c r="E14" i="7"/>
  <c r="E22" i="7"/>
  <c r="N21" i="7"/>
  <c r="M21" i="7"/>
  <c r="L21" i="7"/>
  <c r="K21" i="7"/>
  <c r="J21" i="7"/>
  <c r="I21" i="7"/>
  <c r="H21" i="7"/>
  <c r="G21" i="7"/>
  <c r="F21" i="7"/>
  <c r="E13" i="7"/>
  <c r="E21" i="7"/>
  <c r="N12" i="7"/>
  <c r="N20" i="7"/>
  <c r="M12" i="7"/>
  <c r="M20" i="7"/>
  <c r="L12" i="7"/>
  <c r="L20" i="7"/>
  <c r="K12" i="7"/>
  <c r="K20" i="7"/>
  <c r="J12" i="7"/>
  <c r="J20" i="7"/>
  <c r="I12" i="7"/>
  <c r="I20" i="7"/>
  <c r="H12" i="7"/>
  <c r="H20" i="7"/>
  <c r="G12" i="7"/>
  <c r="G20" i="7"/>
  <c r="F12" i="7"/>
  <c r="F20" i="7"/>
  <c r="E12" i="7"/>
  <c r="E20" i="7"/>
  <c r="E6" i="7"/>
  <c r="E5" i="7"/>
  <c r="N4" i="7"/>
  <c r="M4" i="7"/>
  <c r="L4" i="7"/>
  <c r="K4" i="7"/>
  <c r="J4" i="7"/>
  <c r="I4" i="7"/>
  <c r="H4" i="7"/>
  <c r="G4" i="7"/>
  <c r="F4" i="7"/>
  <c r="E4" i="7"/>
  <c r="E30" i="6"/>
  <c r="E29" i="6"/>
  <c r="N28" i="6"/>
  <c r="M28" i="6"/>
  <c r="L28" i="6"/>
  <c r="K28" i="6"/>
  <c r="J28" i="6"/>
  <c r="I28" i="6"/>
  <c r="H28" i="6"/>
  <c r="G28" i="6"/>
  <c r="F28" i="6"/>
  <c r="E28" i="6"/>
  <c r="E26" i="6"/>
  <c r="E25" i="6"/>
  <c r="N24" i="6"/>
  <c r="M24" i="6"/>
  <c r="L24" i="6"/>
  <c r="K24" i="6"/>
  <c r="J24" i="6"/>
  <c r="I24" i="6"/>
  <c r="H24" i="6"/>
  <c r="G24" i="6"/>
  <c r="F24" i="6"/>
  <c r="E24" i="6"/>
  <c r="E22" i="6"/>
  <c r="E21" i="6"/>
  <c r="N20" i="6"/>
  <c r="M20" i="6"/>
  <c r="L20" i="6"/>
  <c r="K20" i="6"/>
  <c r="J20" i="6"/>
  <c r="I20" i="6"/>
  <c r="H20" i="6"/>
  <c r="G20" i="6"/>
  <c r="F20" i="6"/>
  <c r="E20" i="6"/>
  <c r="E18" i="6"/>
  <c r="E17" i="6"/>
  <c r="N16" i="6"/>
  <c r="M16" i="6"/>
  <c r="L16" i="6"/>
  <c r="K16" i="6"/>
  <c r="J16" i="6"/>
  <c r="I16" i="6"/>
  <c r="H16" i="6"/>
  <c r="G16" i="6"/>
  <c r="F16" i="6"/>
  <c r="E16" i="6"/>
  <c r="E14" i="6"/>
  <c r="E13" i="6"/>
  <c r="N12" i="6"/>
  <c r="M12" i="6"/>
  <c r="L12" i="6"/>
  <c r="K12" i="6"/>
  <c r="J12" i="6"/>
  <c r="I12" i="6"/>
  <c r="H12" i="6"/>
  <c r="G12" i="6"/>
  <c r="F12" i="6"/>
  <c r="E12" i="6"/>
  <c r="E10" i="6"/>
  <c r="E9" i="6"/>
  <c r="N8" i="6"/>
  <c r="M8" i="6"/>
  <c r="L8" i="6"/>
  <c r="K8" i="6"/>
  <c r="J8" i="6"/>
  <c r="I8" i="6"/>
  <c r="H8" i="6"/>
  <c r="G8" i="6"/>
  <c r="F8" i="6"/>
  <c r="E8" i="6"/>
  <c r="E6" i="6"/>
  <c r="E5" i="6"/>
  <c r="N4" i="6"/>
  <c r="M4" i="6"/>
  <c r="L4" i="6"/>
  <c r="K4" i="6"/>
  <c r="J4" i="6"/>
  <c r="I4" i="6"/>
  <c r="H4" i="6"/>
  <c r="G4" i="6"/>
  <c r="F4" i="6"/>
  <c r="E4" i="6"/>
  <c r="N30" i="5"/>
  <c r="M30" i="5"/>
  <c r="L30" i="5"/>
  <c r="K30" i="5"/>
  <c r="J30" i="5"/>
  <c r="I30" i="5"/>
  <c r="H30" i="5"/>
  <c r="G30" i="5"/>
  <c r="F30" i="5"/>
  <c r="E26" i="5"/>
  <c r="E18" i="5"/>
  <c r="E30" i="5"/>
  <c r="N29" i="5"/>
  <c r="M29" i="5"/>
  <c r="L29" i="5"/>
  <c r="K29" i="5"/>
  <c r="J29" i="5"/>
  <c r="I29" i="5"/>
  <c r="H29" i="5"/>
  <c r="G29" i="5"/>
  <c r="F29" i="5"/>
  <c r="E25" i="5"/>
  <c r="E17" i="5"/>
  <c r="E29" i="5"/>
  <c r="N24" i="5"/>
  <c r="N16" i="5"/>
  <c r="N28" i="5"/>
  <c r="M24" i="5"/>
  <c r="M16" i="5"/>
  <c r="M28" i="5"/>
  <c r="L24" i="5"/>
  <c r="L16" i="5"/>
  <c r="L28" i="5"/>
  <c r="K24" i="5"/>
  <c r="K16" i="5"/>
  <c r="K28" i="5"/>
  <c r="J24" i="5"/>
  <c r="J16" i="5"/>
  <c r="J28" i="5"/>
  <c r="I24" i="5"/>
  <c r="I16" i="5"/>
  <c r="I28" i="5"/>
  <c r="H24" i="5"/>
  <c r="H16" i="5"/>
  <c r="H28" i="5"/>
  <c r="G24" i="5"/>
  <c r="G16" i="5"/>
  <c r="G28" i="5"/>
  <c r="F24" i="5"/>
  <c r="F16" i="5"/>
  <c r="F28" i="5"/>
  <c r="E24" i="5"/>
  <c r="E16" i="5"/>
  <c r="E28" i="5"/>
  <c r="N22" i="5"/>
  <c r="M22" i="5"/>
  <c r="L22" i="5"/>
  <c r="K22" i="5"/>
  <c r="J22" i="5"/>
  <c r="I22" i="5"/>
  <c r="H22" i="5"/>
  <c r="G22" i="5"/>
  <c r="F22" i="5"/>
  <c r="E14" i="5"/>
  <c r="E22" i="5"/>
  <c r="N21" i="5"/>
  <c r="M21" i="5"/>
  <c r="L21" i="5"/>
  <c r="K21" i="5"/>
  <c r="J21" i="5"/>
  <c r="I21" i="5"/>
  <c r="H21" i="5"/>
  <c r="G21" i="5"/>
  <c r="F21" i="5"/>
  <c r="E13" i="5"/>
  <c r="E21" i="5"/>
  <c r="N12" i="5"/>
  <c r="N20" i="5"/>
  <c r="M12" i="5"/>
  <c r="M20" i="5"/>
  <c r="L12" i="5"/>
  <c r="L20" i="5"/>
  <c r="K12" i="5"/>
  <c r="K20" i="5"/>
  <c r="J12" i="5"/>
  <c r="J20" i="5"/>
  <c r="I12" i="5"/>
  <c r="I20" i="5"/>
  <c r="H12" i="5"/>
  <c r="H20" i="5"/>
  <c r="G12" i="5"/>
  <c r="G20" i="5"/>
  <c r="F12" i="5"/>
  <c r="F20" i="5"/>
  <c r="E12" i="5"/>
  <c r="E20" i="5"/>
  <c r="E6" i="5"/>
  <c r="E5" i="5"/>
  <c r="N4" i="5"/>
  <c r="M4" i="5"/>
  <c r="L4" i="5"/>
  <c r="K4" i="5"/>
  <c r="J4" i="5"/>
  <c r="I4" i="5"/>
  <c r="H4" i="5"/>
  <c r="G4" i="5"/>
  <c r="F4" i="5"/>
  <c r="E4" i="5"/>
  <c r="D27" i="4"/>
  <c r="D26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<sst xmlns="http://schemas.openxmlformats.org/spreadsheetml/2006/main" count="968" uniqueCount="203">
  <si>
    <t>対象者数</t>
    <phoneticPr fontId="2"/>
  </si>
  <si>
    <t>受診率</t>
    <phoneticPr fontId="2"/>
  </si>
  <si>
    <t>肺がん検診</t>
    <phoneticPr fontId="2"/>
  </si>
  <si>
    <t>大腸がん検診</t>
    <phoneticPr fontId="2"/>
  </si>
  <si>
    <t>胃がん検診</t>
    <phoneticPr fontId="2"/>
  </si>
  <si>
    <t>§4　がん検診等</t>
    <rPh sb="5" eb="7">
      <t>ケンシン</t>
    </rPh>
    <rPh sb="7" eb="8">
      <t>トウ</t>
    </rPh>
    <phoneticPr fontId="2"/>
  </si>
  <si>
    <t>子宮がん検診（頸部）</t>
    <rPh sb="7" eb="9">
      <t>ケイブ</t>
    </rPh>
    <phoneticPr fontId="2"/>
  </si>
  <si>
    <t>がん検診推進事業 無料クーポンを利用した受診者数</t>
    <rPh sb="2" eb="4">
      <t>ケンシン</t>
    </rPh>
    <rPh sb="4" eb="6">
      <t>スイシン</t>
    </rPh>
    <rPh sb="6" eb="8">
      <t>ジギョウ</t>
    </rPh>
    <rPh sb="9" eb="11">
      <t>ムリョウ</t>
    </rPh>
    <rPh sb="16" eb="18">
      <t>リヨウ</t>
    </rPh>
    <rPh sb="20" eb="23">
      <t>ジュシンシャ</t>
    </rPh>
    <rPh sb="23" eb="24">
      <t>スウ</t>
    </rPh>
    <phoneticPr fontId="2"/>
  </si>
  <si>
    <t xml:space="preserve"> 資料：健康増進課</t>
    <rPh sb="1" eb="3">
      <t>シリョウ</t>
    </rPh>
    <rPh sb="4" eb="6">
      <t>ケンコウ</t>
    </rPh>
    <rPh sb="6" eb="8">
      <t>ゾウシン</t>
    </rPh>
    <rPh sb="8" eb="9">
      <t>カ</t>
    </rPh>
    <phoneticPr fontId="2"/>
  </si>
  <si>
    <t>川崎市が実施する検診</t>
    <rPh sb="0" eb="3">
      <t>カワサキシ</t>
    </rPh>
    <rPh sb="4" eb="6">
      <t>ジッシ</t>
    </rPh>
    <rPh sb="8" eb="10">
      <t>ケンシン</t>
    </rPh>
    <phoneticPr fontId="2"/>
  </si>
  <si>
    <t>受診者数</t>
    <phoneticPr fontId="2"/>
  </si>
  <si>
    <t>乳がん検診</t>
    <phoneticPr fontId="2"/>
  </si>
  <si>
    <t>骨粗しょう症検診</t>
    <phoneticPr fontId="2"/>
  </si>
  <si>
    <t>歯周疾患検診</t>
    <phoneticPr fontId="2"/>
  </si>
  <si>
    <t>注３）子宮がん検診及び乳がん検診の受診者数については、前年度受診者数との合計</t>
    <rPh sb="0" eb="1">
      <t>チュウ</t>
    </rPh>
    <rPh sb="3" eb="5">
      <t>シキュウ</t>
    </rPh>
    <rPh sb="7" eb="9">
      <t>ケンシン</t>
    </rPh>
    <rPh sb="9" eb="10">
      <t>オヨ</t>
    </rPh>
    <rPh sb="11" eb="12">
      <t>ニュウ</t>
    </rPh>
    <rPh sb="14" eb="16">
      <t>ケンシン</t>
    </rPh>
    <rPh sb="17" eb="20">
      <t>ジュシンシャ</t>
    </rPh>
    <rPh sb="20" eb="21">
      <t>スウ</t>
    </rPh>
    <rPh sb="27" eb="30">
      <t>ゼンネンド</t>
    </rPh>
    <rPh sb="30" eb="33">
      <t>ジュシンシャ</t>
    </rPh>
    <rPh sb="33" eb="34">
      <t>スウ</t>
    </rPh>
    <rPh sb="36" eb="38">
      <t>ゴウケイ</t>
    </rPh>
    <phoneticPr fontId="2"/>
  </si>
  <si>
    <t>注１）対象者数は、住民基本台帳の情報を基に作成したクーポン券の発送数</t>
    <rPh sb="0" eb="1">
      <t>チュウ</t>
    </rPh>
    <rPh sb="3" eb="6">
      <t>タイショウシャ</t>
    </rPh>
    <rPh sb="6" eb="7">
      <t>スウ</t>
    </rPh>
    <rPh sb="29" eb="30">
      <t>ケン</t>
    </rPh>
    <phoneticPr fontId="2"/>
  </si>
  <si>
    <r>
      <t>国民生活
基礎調査
受診率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（６９歳まで）</t>
    </r>
    <rPh sb="0" eb="2">
      <t>コクミン</t>
    </rPh>
    <rPh sb="2" eb="4">
      <t>セイカツ</t>
    </rPh>
    <rPh sb="5" eb="7">
      <t>キソ</t>
    </rPh>
    <rPh sb="7" eb="9">
      <t>チョウサ</t>
    </rPh>
    <rPh sb="10" eb="12">
      <t>ジュシン</t>
    </rPh>
    <rPh sb="12" eb="13">
      <t>リツ</t>
    </rPh>
    <rPh sb="17" eb="18">
      <t>サイ</t>
    </rPh>
    <phoneticPr fontId="2"/>
  </si>
  <si>
    <t>注１）川崎市が実施する検診の対象者数について、がん検診は、平成27年国勢調査において報告された人数を基に、「40歳以上（子宮がん検診は20歳以上）人口－就業者数＋農林水産業従事者」で算出した人数、骨粗しょう症検診は、住民基本台帳人口の対象年齢者の合計（女性）、歯周疾患検診は、住民基本台帳の情報を基に作成した受診券の発送数</t>
    <rPh sb="0" eb="1">
      <t>チュウ</t>
    </rPh>
    <rPh sb="3" eb="6">
      <t>カワサキシ</t>
    </rPh>
    <rPh sb="7" eb="9">
      <t>ジッシ</t>
    </rPh>
    <rPh sb="11" eb="13">
      <t>ケンシン</t>
    </rPh>
    <rPh sb="14" eb="17">
      <t>タイショウシャ</t>
    </rPh>
    <rPh sb="17" eb="18">
      <t>スウ</t>
    </rPh>
    <rPh sb="25" eb="27">
      <t>ケンシン</t>
    </rPh>
    <rPh sb="29" eb="31">
      <t>ヘイセイ</t>
    </rPh>
    <rPh sb="33" eb="34">
      <t>ネン</t>
    </rPh>
    <rPh sb="34" eb="36">
      <t>コクセイ</t>
    </rPh>
    <rPh sb="36" eb="38">
      <t>チョウサ</t>
    </rPh>
    <rPh sb="42" eb="44">
      <t>ホウコク</t>
    </rPh>
    <rPh sb="47" eb="49">
      <t>ニンズウ</t>
    </rPh>
    <rPh sb="50" eb="51">
      <t>モト</t>
    </rPh>
    <rPh sb="60" eb="62">
      <t>シキュウ</t>
    </rPh>
    <rPh sb="64" eb="66">
      <t>ケンシン</t>
    </rPh>
    <rPh sb="69" eb="70">
      <t>サイ</t>
    </rPh>
    <rPh sb="70" eb="72">
      <t>イジョウ</t>
    </rPh>
    <rPh sb="73" eb="75">
      <t>ジンコウ</t>
    </rPh>
    <rPh sb="76" eb="79">
      <t>シュウギョウシャ</t>
    </rPh>
    <rPh sb="79" eb="80">
      <t>スウ</t>
    </rPh>
    <rPh sb="81" eb="83">
      <t>ノウリン</t>
    </rPh>
    <rPh sb="83" eb="86">
      <t>スイサンギョウ</t>
    </rPh>
    <rPh sb="86" eb="89">
      <t>ジュウジシャ</t>
    </rPh>
    <rPh sb="91" eb="93">
      <t>サンシュツ</t>
    </rPh>
    <rPh sb="95" eb="96">
      <t>ニン</t>
    </rPh>
    <rPh sb="96" eb="97">
      <t>スウ</t>
    </rPh>
    <rPh sb="98" eb="104">
      <t>コツソショウショウ</t>
    </rPh>
    <rPh sb="104" eb="106">
      <t>ケンシン</t>
    </rPh>
    <rPh sb="108" eb="110">
      <t>ジュウミン</t>
    </rPh>
    <rPh sb="110" eb="112">
      <t>キホン</t>
    </rPh>
    <rPh sb="112" eb="114">
      <t>ダイチョウ</t>
    </rPh>
    <rPh sb="117" eb="119">
      <t>タイショウ</t>
    </rPh>
    <rPh sb="119" eb="121">
      <t>ネンレイ</t>
    </rPh>
    <rPh sb="121" eb="122">
      <t>モノ</t>
    </rPh>
    <rPh sb="138" eb="140">
      <t>ジュウミン</t>
    </rPh>
    <rPh sb="140" eb="142">
      <t>キホン</t>
    </rPh>
    <rPh sb="142" eb="144">
      <t>ダイチョウ</t>
    </rPh>
    <rPh sb="145" eb="147">
      <t>ジョウホウ</t>
    </rPh>
    <rPh sb="148" eb="149">
      <t>モト</t>
    </rPh>
    <rPh sb="150" eb="152">
      <t>サクセイ</t>
    </rPh>
    <phoneticPr fontId="2"/>
  </si>
  <si>
    <t>　　　平成３０年度単年度受診者数　　子宮がん検診 34,987人、乳がん検診　20,292人</t>
    <rPh sb="3" eb="5">
      <t>ヘイセイ</t>
    </rPh>
    <rPh sb="7" eb="9">
      <t>ネンド</t>
    </rPh>
    <rPh sb="9" eb="12">
      <t>タンネンド</t>
    </rPh>
    <rPh sb="12" eb="14">
      <t>ジュシン</t>
    </rPh>
    <rPh sb="14" eb="15">
      <t>シャ</t>
    </rPh>
    <rPh sb="15" eb="16">
      <t>スウ</t>
    </rPh>
    <rPh sb="18" eb="20">
      <t>シキュウ</t>
    </rPh>
    <rPh sb="22" eb="24">
      <t>ケンシン</t>
    </rPh>
    <rPh sb="31" eb="32">
      <t>ニン</t>
    </rPh>
    <rPh sb="33" eb="34">
      <t>ニュウ</t>
    </rPh>
    <rPh sb="36" eb="38">
      <t>ケンシン</t>
    </rPh>
    <rPh sb="45" eb="46">
      <t>ニン</t>
    </rPh>
    <phoneticPr fontId="2"/>
  </si>
  <si>
    <t>表 １４０  がん検診等（全体）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</si>
  <si>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</si>
  <si>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注４）国民生活基礎調査受診率は、令和元年国民生活基礎調査結果（厚生労働省）を基に作成</t>
    <rPh sb="0" eb="1">
      <t>チュウ</t>
    </rPh>
    <rPh sb="11" eb="13">
      <t>ジュシン</t>
    </rPh>
    <rPh sb="13" eb="14">
      <t>リツ</t>
    </rPh>
    <rPh sb="16" eb="18">
      <t>レイワ</t>
    </rPh>
    <rPh sb="18" eb="20">
      <t>ガンネン</t>
    </rPh>
    <rPh sb="20" eb="22">
      <t>コクミン</t>
    </rPh>
    <rPh sb="22" eb="24">
      <t>セイカツ</t>
    </rPh>
    <rPh sb="24" eb="26">
      <t>キソ</t>
    </rPh>
    <rPh sb="26" eb="28">
      <t>チョウサ</t>
    </rPh>
    <phoneticPr fontId="2"/>
  </si>
  <si>
    <t>注２）胃がん検診の受診者数については、当年度と前年度胃がん検診（内視鏡検査）分のみとの合計</t>
    <rPh sb="0" eb="1">
      <t>チュウ</t>
    </rPh>
    <rPh sb="3" eb="4">
      <t>イ</t>
    </rPh>
    <rPh sb="6" eb="8">
      <t>ケンシン</t>
    </rPh>
    <rPh sb="9" eb="12">
      <t>ジュシンシャ</t>
    </rPh>
    <rPh sb="12" eb="13">
      <t>スウ</t>
    </rPh>
    <rPh sb="19" eb="22">
      <t>トウネンド</t>
    </rPh>
    <rPh sb="23" eb="26">
      <t>ゼンネンド</t>
    </rPh>
    <rPh sb="26" eb="27">
      <t>イ</t>
    </rPh>
    <rPh sb="29" eb="31">
      <t>ケンシン</t>
    </rPh>
    <rPh sb="32" eb="35">
      <t>ナイシキョウ</t>
    </rPh>
    <rPh sb="35" eb="37">
      <t>ケンサ</t>
    </rPh>
    <rPh sb="38" eb="39">
      <t>ブン</t>
    </rPh>
    <rPh sb="43" eb="45">
      <t>ゴウケイ</t>
    </rPh>
    <phoneticPr fontId="2"/>
  </si>
  <si>
    <t>　　　令和元年度検査項目別受診者数　　内視鏡検査　23,504人、エックス線検査　8,408人</t>
    <rPh sb="3" eb="5">
      <t>レイワ</t>
    </rPh>
    <rPh sb="5" eb="7">
      <t>ガンネン</t>
    </rPh>
    <rPh sb="7" eb="8">
      <t>ド</t>
    </rPh>
    <rPh sb="8" eb="10">
      <t>ケンサ</t>
    </rPh>
    <rPh sb="19" eb="20">
      <t>ネンド</t>
    </rPh>
    <phoneticPr fontId="2"/>
  </si>
  <si>
    <t>　　　平成３０年度検査項目別受診者数　　内視鏡検査　33.364人</t>
    <rPh sb="3" eb="5">
      <t>ヘイセイ</t>
    </rPh>
    <rPh sb="7" eb="9">
      <t>ネンド</t>
    </rPh>
    <rPh sb="9" eb="11">
      <t>ケンサ</t>
    </rPh>
    <rPh sb="11" eb="13">
      <t>コウモク</t>
    </rPh>
    <rPh sb="13" eb="14">
      <t>ベツ</t>
    </rPh>
    <rPh sb="14" eb="17">
      <t>ジュシンシャ</t>
    </rPh>
    <rPh sb="17" eb="18">
      <t>スウ</t>
    </rPh>
    <rPh sb="20" eb="23">
      <t>ナイシキョウ</t>
    </rPh>
    <rPh sb="23" eb="25">
      <t>ケンサ</t>
    </rPh>
    <rPh sb="32" eb="33">
      <t>ニン</t>
    </rPh>
    <phoneticPr fontId="2"/>
  </si>
  <si>
    <t>表 １４１  肺がん検診</t>
    <phoneticPr fontId="2"/>
  </si>
  <si>
    <t>総数</t>
    <rPh sb="0" eb="2">
      <t>ソウスウ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</si>
  <si>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</si>
  <si>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</si>
  <si>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</si>
  <si>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</si>
  <si>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</si>
  <si>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</si>
  <si>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</si>
  <si>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</si>
  <si>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80歳～</t>
    <rPh sb="2" eb="3">
      <t>サイ</t>
    </rPh>
    <phoneticPr fontId="2"/>
  </si>
  <si>
    <t>受診者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</si>
  <si>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</si>
  <si>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</si>
  <si>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受診率</t>
    <rPh sb="0" eb="2">
      <t>ジュシン</t>
    </rPh>
    <rPh sb="2" eb="3">
      <t>リツ</t>
    </rPh>
    <phoneticPr fontId="2"/>
  </si>
  <si>
    <t>前年度受診者</t>
    <phoneticPr fontId="2"/>
  </si>
  <si>
    <t>要精密検査者</t>
    <phoneticPr fontId="2"/>
  </si>
  <si>
    <t>要精密検査率</t>
    <phoneticPr fontId="2"/>
  </si>
  <si>
    <t>精密検査</t>
    <phoneticPr fontId="2"/>
  </si>
  <si>
    <t>陽性反応適中度</t>
    <rPh sb="0" eb="2">
      <t>ヨウセイ</t>
    </rPh>
    <rPh sb="2" eb="4">
      <t>ハンノウ</t>
    </rPh>
    <rPh sb="4" eb="5">
      <t>テキ</t>
    </rPh>
    <rPh sb="5" eb="7">
      <t>チュウド</t>
    </rPh>
    <phoneticPr fontId="2"/>
  </si>
  <si>
    <t>がん発見率</t>
    <rPh sb="2" eb="4">
      <t>ハッケン</t>
    </rPh>
    <rPh sb="4" eb="5">
      <t>リツ</t>
    </rPh>
    <phoneticPr fontId="2"/>
  </si>
  <si>
    <t>　資料：健康増進課</t>
    <phoneticPr fontId="2"/>
  </si>
  <si>
    <t>　精密検査結果については、前年度中に行った実績を記載している。（「地域保健・健康増進事業報告作成要領」による。）</t>
    <rPh sb="16" eb="17">
      <t>チュウ</t>
    </rPh>
    <rPh sb="18" eb="19">
      <t>オコナ</t>
    </rPh>
    <phoneticPr fontId="2"/>
  </si>
  <si>
    <t>表 １４２  肺がん検診（精密検査結果）</t>
    <phoneticPr fontId="2"/>
  </si>
  <si>
    <t>異常なし</t>
    <phoneticPr fontId="2"/>
  </si>
  <si>
    <t>原発性肺がん</t>
    <phoneticPr fontId="2"/>
  </si>
  <si>
    <t>転移性肺腫瘍</t>
    <phoneticPr fontId="2"/>
  </si>
  <si>
    <t>肺がんの疑い</t>
    <phoneticPr fontId="2"/>
  </si>
  <si>
    <t>又は未確定</t>
    <rPh sb="0" eb="1">
      <t>マタ</t>
    </rPh>
    <rPh sb="2" eb="5">
      <t>ミカクテイ</t>
    </rPh>
    <phoneticPr fontId="2"/>
  </si>
  <si>
    <t>その他の疾患</t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</si>
  <si>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</si>
  <si>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</si>
  <si>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表 １４３  大腸がん検診</t>
    <phoneticPr fontId="2"/>
  </si>
  <si>
    <t>陽性反応</t>
    <rPh sb="0" eb="2">
      <t>ヨウセイ</t>
    </rPh>
    <rPh sb="2" eb="4">
      <t>ハンノウ</t>
    </rPh>
    <phoneticPr fontId="2"/>
  </si>
  <si>
    <t>適中度</t>
    <phoneticPr fontId="2"/>
  </si>
  <si>
    <t>表 １４４  大腸がん検診（精密検査結果）</t>
    <phoneticPr fontId="2"/>
  </si>
  <si>
    <t>大腸がん</t>
    <phoneticPr fontId="2"/>
  </si>
  <si>
    <t>大腸がんの疑い</t>
    <phoneticPr fontId="2"/>
  </si>
  <si>
    <t>その他の疾患の内訳</t>
    <rPh sb="2" eb="3">
      <t>タ</t>
    </rPh>
    <rPh sb="4" eb="6">
      <t>シッカン</t>
    </rPh>
    <rPh sb="7" eb="9">
      <t>ウチワケ</t>
    </rPh>
    <phoneticPr fontId="2"/>
  </si>
  <si>
    <t>大腸腺腫</t>
    <rPh sb="0" eb="2">
      <t>ダイチョウ</t>
    </rPh>
    <rPh sb="2" eb="4">
      <t>センシュ</t>
    </rPh>
    <phoneticPr fontId="2"/>
  </si>
  <si>
    <t>大腸ポリープ</t>
    <phoneticPr fontId="2"/>
  </si>
  <si>
    <t>大腸憩室</t>
    <phoneticPr fontId="2"/>
  </si>
  <si>
    <t>上記以外の疾患</t>
    <rPh sb="0" eb="2">
      <t>ジョウキ</t>
    </rPh>
    <rPh sb="2" eb="4">
      <t>イガイ</t>
    </rPh>
    <phoneticPr fontId="2"/>
  </si>
  <si>
    <t xml:space="preserve">　※その他の疾患の内訳については、同一受診者で複数の疾患に該当する場合は、それぞれの疾患に件数を計上している。 </t>
    <rPh sb="9" eb="11">
      <t>ウチワケ</t>
    </rPh>
    <rPh sb="17" eb="19">
      <t>ドウイツ</t>
    </rPh>
    <rPh sb="19" eb="21">
      <t>ジュシン</t>
    </rPh>
    <rPh sb="21" eb="22">
      <t>シャ</t>
    </rPh>
    <rPh sb="23" eb="25">
      <t>フクスウ</t>
    </rPh>
    <rPh sb="42" eb="44">
      <t>シッカン</t>
    </rPh>
    <rPh sb="45" eb="47">
      <t>ケンスウ</t>
    </rPh>
    <phoneticPr fontId="2"/>
  </si>
  <si>
    <t>　　したがって、その合計数は、その他の疾患の件数と合致していない。</t>
    <rPh sb="10" eb="13">
      <t>ゴウケイスウ</t>
    </rPh>
    <rPh sb="17" eb="18">
      <t>タ</t>
    </rPh>
    <rPh sb="19" eb="21">
      <t>シッカン</t>
    </rPh>
    <rPh sb="22" eb="24">
      <t>ケンスウ</t>
    </rPh>
    <rPh sb="25" eb="27">
      <t>ガッチ</t>
    </rPh>
    <phoneticPr fontId="2"/>
  </si>
  <si>
    <t>表 １４５  胃がん検診</t>
    <phoneticPr fontId="2"/>
  </si>
  <si>
    <t>エックス線</t>
    <rPh sb="4" eb="5">
      <t>セン</t>
    </rPh>
    <phoneticPr fontId="2"/>
  </si>
  <si>
    <t>内視鏡</t>
    <rPh sb="0" eb="3">
      <t>ナイシキョウ</t>
    </rPh>
    <phoneticPr fontId="2"/>
  </si>
  <si>
    <t>合計</t>
    <rPh sb="0" eb="2">
      <t>ゴウケイ</t>
    </rPh>
    <phoneticPr fontId="2"/>
  </si>
  <si>
    <t>精密検査受診者</t>
    <phoneticPr fontId="2"/>
  </si>
  <si>
    <t>精密検査受診率</t>
    <phoneticPr fontId="2"/>
  </si>
  <si>
    <t>（つづき）</t>
    <phoneticPr fontId="2"/>
  </si>
  <si>
    <t>陽性反応適中度</t>
    <phoneticPr fontId="2"/>
  </si>
  <si>
    <t>がん発見率</t>
    <phoneticPr fontId="2"/>
  </si>
  <si>
    <t>表 １４６  胃がん検診（精密検査結果）</t>
    <phoneticPr fontId="2"/>
  </si>
  <si>
    <t>（１）全体</t>
    <rPh sb="3" eb="5">
      <t>ゼンタイ</t>
    </rPh>
    <phoneticPr fontId="2"/>
  </si>
  <si>
    <t>異常なし</t>
    <rPh sb="0" eb="2">
      <t>イジョウ</t>
    </rPh>
    <phoneticPr fontId="2"/>
  </si>
  <si>
    <t>胃がん</t>
    <rPh sb="0" eb="1">
      <t>イ</t>
    </rPh>
    <phoneticPr fontId="2"/>
  </si>
  <si>
    <t>胃がんの疑い
または未確定</t>
    <rPh sb="0" eb="1">
      <t>イ</t>
    </rPh>
    <rPh sb="4" eb="5">
      <t>ウタガ</t>
    </rPh>
    <rPh sb="10" eb="13">
      <t>ミカクテイ</t>
    </rPh>
    <phoneticPr fontId="2"/>
  </si>
  <si>
    <t>その他の疾患</t>
    <rPh sb="2" eb="3">
      <t>タ</t>
    </rPh>
    <rPh sb="4" eb="6">
      <t>シッカン</t>
    </rPh>
    <phoneticPr fontId="2"/>
  </si>
  <si>
    <t>未受診</t>
    <rPh sb="0" eb="3">
      <t xml:space="preserve">ミジュシン </t>
    </rPh>
    <phoneticPr fontId="2"/>
  </si>
  <si>
    <t>生検結果
Group1</t>
    <phoneticPr fontId="2"/>
  </si>
  <si>
    <t>（２）その他の疾患の内訳</t>
    <rPh sb="5" eb="6">
      <t>タ</t>
    </rPh>
    <rPh sb="7" eb="9">
      <t>シッカン</t>
    </rPh>
    <rPh sb="10" eb="12">
      <t>ウチワケ</t>
    </rPh>
    <phoneticPr fontId="2"/>
  </si>
  <si>
    <t>胃潰瘍</t>
    <rPh sb="0" eb="3">
      <t>イカイヨウ</t>
    </rPh>
    <phoneticPr fontId="2"/>
  </si>
  <si>
    <t>十二指腸潰瘍</t>
    <rPh sb="0" eb="4">
      <t>ジュウニシチョウ</t>
    </rPh>
    <rPh sb="4" eb="6">
      <t>カイヨウ</t>
    </rPh>
    <phoneticPr fontId="2"/>
  </si>
  <si>
    <t>胃炎</t>
    <rPh sb="0" eb="2">
      <t>イエン</t>
    </rPh>
    <phoneticPr fontId="2"/>
  </si>
  <si>
    <t>胃腺腫</t>
    <rPh sb="0" eb="1">
      <t>イ</t>
    </rPh>
    <rPh sb="1" eb="2">
      <t>セン</t>
    </rPh>
    <rPh sb="2" eb="3">
      <t>シュ</t>
    </rPh>
    <phoneticPr fontId="2"/>
  </si>
  <si>
    <t>胃粘膜下腫瘍</t>
    <rPh sb="0" eb="1">
      <t>イ</t>
    </rPh>
    <rPh sb="1" eb="3">
      <t>ネンマク</t>
    </rPh>
    <rPh sb="3" eb="4">
      <t>カ</t>
    </rPh>
    <rPh sb="4" eb="6">
      <t>シュヨウ</t>
    </rPh>
    <phoneticPr fontId="2"/>
  </si>
  <si>
    <t>上記以外の疾患</t>
    <rPh sb="0" eb="2">
      <t>ジョウキ</t>
    </rPh>
    <rPh sb="2" eb="4">
      <t>イガイ</t>
    </rPh>
    <rPh sb="5" eb="7">
      <t>シッカン</t>
    </rPh>
    <phoneticPr fontId="2"/>
  </si>
  <si>
    <t>　資料：健康増進課</t>
  </si>
  <si>
    <t>　精密検査結果については、前年度中に行った実績を記載している。（「地域保健・健康増進事業報告作成要領」による。）</t>
  </si>
  <si>
    <t>　※その他の疾患の内訳については、同一受診者で複数の疾患に該当する場合は、それぞれの疾患に件数を計上している。</t>
    <rPh sb="5" eb="7">
      <t xml:space="preserve">シッカン </t>
    </rPh>
    <rPh sb="8" eb="10">
      <t xml:space="preserve">ウチワケニ </t>
    </rPh>
    <rPh sb="16" eb="18">
      <t xml:space="preserve">ドウイツ </t>
    </rPh>
    <rPh sb="18" eb="21">
      <t xml:space="preserve">ジュシンシャ </t>
    </rPh>
    <rPh sb="22" eb="24">
      <t xml:space="preserve">フクスウ </t>
    </rPh>
    <rPh sb="25" eb="27">
      <t xml:space="preserve">シッカンニ </t>
    </rPh>
    <rPh sb="28" eb="30">
      <t xml:space="preserve">ガイトウスル </t>
    </rPh>
    <rPh sb="32" eb="34">
      <t xml:space="preserve">バアイハ </t>
    </rPh>
    <rPh sb="41" eb="43">
      <t xml:space="preserve">シッカンニ </t>
    </rPh>
    <rPh sb="44" eb="46">
      <t xml:space="preserve">ケンスウヲ </t>
    </rPh>
    <rPh sb="47" eb="49">
      <t xml:space="preserve">ケイジョウシテイル </t>
    </rPh>
    <phoneticPr fontId="2"/>
  </si>
  <si>
    <t>　　　したがって、その合計数は、その他の疾患の件数と合致していない。</t>
    <rPh sb="11" eb="14">
      <t xml:space="preserve">ゴウケイスウハ </t>
    </rPh>
    <rPh sb="20" eb="22">
      <t xml:space="preserve">シッカン </t>
    </rPh>
    <rPh sb="23" eb="25">
      <t xml:space="preserve">ケンスウト </t>
    </rPh>
    <rPh sb="26" eb="28">
      <t xml:space="preserve">ガッチ </t>
    </rPh>
    <phoneticPr fontId="2"/>
  </si>
  <si>
    <t>表 １４７  子宮がん検診</t>
    <phoneticPr fontId="2"/>
  </si>
  <si>
    <t>（１）頸部</t>
    <rPh sb="3" eb="5">
      <t>ケイブ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</si>
  <si>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</si>
  <si>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</si>
  <si>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</si>
  <si>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</si>
  <si>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当該年度受診者</t>
    <rPh sb="0" eb="2">
      <t>トウガイ</t>
    </rPh>
    <rPh sb="2" eb="4">
      <t>ネンド</t>
    </rPh>
    <phoneticPr fontId="2"/>
  </si>
  <si>
    <t>要精検者</t>
    <phoneticPr fontId="2"/>
  </si>
  <si>
    <t>要精検率</t>
    <phoneticPr fontId="2"/>
  </si>
  <si>
    <t>精検受診者</t>
    <phoneticPr fontId="2"/>
  </si>
  <si>
    <t>精検受診率</t>
    <phoneticPr fontId="2"/>
  </si>
  <si>
    <t>受診率は、（当該年度受診者＋前年度受診者）÷対象者数により算出</t>
    <rPh sb="0" eb="2">
      <t>ジュシン</t>
    </rPh>
    <rPh sb="2" eb="3">
      <t>リツ</t>
    </rPh>
    <rPh sb="6" eb="8">
      <t>トウガイ</t>
    </rPh>
    <rPh sb="8" eb="10">
      <t>ネンド</t>
    </rPh>
    <rPh sb="10" eb="13">
      <t>ジュシンシャ</t>
    </rPh>
    <rPh sb="14" eb="17">
      <t>ゼンネンド</t>
    </rPh>
    <rPh sb="17" eb="20">
      <t>ジュシンシャ</t>
    </rPh>
    <rPh sb="22" eb="25">
      <t>タイショウシャ</t>
    </rPh>
    <rPh sb="25" eb="26">
      <t>スウ</t>
    </rPh>
    <rPh sb="29" eb="31">
      <t>サンシュツ</t>
    </rPh>
    <phoneticPr fontId="2"/>
  </si>
  <si>
    <t>精密検査結果については、前年度中に行った実績を記載している。（「地域保健・健康増進事業報告作成要領」による。）</t>
    <rPh sb="15" eb="16">
      <t>チュウ</t>
    </rPh>
    <rPh sb="17" eb="18">
      <t>オコナ</t>
    </rPh>
    <phoneticPr fontId="2"/>
  </si>
  <si>
    <t>（２）体部</t>
    <rPh sb="3" eb="4">
      <t>カラダ</t>
    </rPh>
    <rPh sb="4" eb="5">
      <t>ブ</t>
    </rPh>
    <phoneticPr fontId="2"/>
  </si>
  <si>
    <t>実施率</t>
    <phoneticPr fontId="2"/>
  </si>
  <si>
    <t>資料：健康増進課</t>
    <phoneticPr fontId="2"/>
  </si>
  <si>
    <t>表 １４８  子宮頸がん検診（精密検査結果）</t>
    <phoneticPr fontId="2"/>
  </si>
  <si>
    <t>子宮頸がん（原発性）</t>
    <rPh sb="6" eb="9">
      <t>ゲンパツセイ</t>
    </rPh>
    <phoneticPr fontId="2"/>
  </si>
  <si>
    <t>その他の悪性腫瘍</t>
    <phoneticPr fontId="2"/>
  </si>
  <si>
    <t>子宮頸がんの疑い
又は未確定</t>
    <rPh sb="6" eb="7">
      <t>ウタガ</t>
    </rPh>
    <rPh sb="9" eb="10">
      <t>マタ</t>
    </rPh>
    <rPh sb="11" eb="14">
      <t>ミカクテイ</t>
    </rPh>
    <phoneticPr fontId="2"/>
  </si>
  <si>
    <t>AIS</t>
    <phoneticPr fontId="2"/>
  </si>
  <si>
    <t>CIN3</t>
    <phoneticPr fontId="2"/>
  </si>
  <si>
    <t>CIN2</t>
    <phoneticPr fontId="2"/>
  </si>
  <si>
    <t>CIN1</t>
    <phoneticPr fontId="2"/>
  </si>
  <si>
    <t>表 １４９  子宮体がん検診 （精密検査結果）</t>
    <rPh sb="0" eb="1">
      <t>ヒョウ</t>
    </rPh>
    <rPh sb="7" eb="9">
      <t>シキュウ</t>
    </rPh>
    <rPh sb="9" eb="10">
      <t>タイ</t>
    </rPh>
    <phoneticPr fontId="2"/>
  </si>
  <si>
    <t>子宮体がん</t>
    <phoneticPr fontId="2"/>
  </si>
  <si>
    <t xml:space="preserve">
</t>
    <phoneticPr fontId="2"/>
  </si>
  <si>
    <t>子宮体がんの疑い
又は未確定</t>
    <rPh sb="9" eb="10">
      <t>マタ</t>
    </rPh>
    <rPh sb="11" eb="14">
      <t>ミカクテイ</t>
    </rPh>
    <phoneticPr fontId="2"/>
  </si>
  <si>
    <t>内膜増殖症（体部）</t>
    <phoneticPr fontId="2"/>
  </si>
  <si>
    <t>未受診・未把握</t>
    <rPh sb="4" eb="5">
      <t>ミ</t>
    </rPh>
    <rPh sb="5" eb="7">
      <t>ハアク</t>
    </rPh>
    <phoneticPr fontId="2"/>
  </si>
  <si>
    <t>表 １５０  乳がん検診</t>
    <phoneticPr fontId="2"/>
  </si>
  <si>
    <t>要精検率</t>
  </si>
  <si>
    <t>　受診率は、（当該年度受診者＋前年度受診者）÷対象者数により算出</t>
    <rPh sb="1" eb="3">
      <t>ジュシン</t>
    </rPh>
    <rPh sb="3" eb="4">
      <t>リツ</t>
    </rPh>
    <rPh sb="7" eb="9">
      <t>トウガイ</t>
    </rPh>
    <rPh sb="9" eb="11">
      <t>ネンド</t>
    </rPh>
    <rPh sb="11" eb="14">
      <t>ジュシンシャ</t>
    </rPh>
    <rPh sb="15" eb="18">
      <t>ゼンネンド</t>
    </rPh>
    <rPh sb="18" eb="21">
      <t>ジュシンシャ</t>
    </rPh>
    <rPh sb="23" eb="26">
      <t>タイショウシャ</t>
    </rPh>
    <rPh sb="26" eb="27">
      <t>スウ</t>
    </rPh>
    <rPh sb="30" eb="32">
      <t>サンシュツ</t>
    </rPh>
    <phoneticPr fontId="2"/>
  </si>
  <si>
    <t xml:space="preserve">  精密検査結果については、前年度中に行った実績を記載している。（「地域保健・健康増進事業報告作成要領」による。）</t>
    <rPh sb="2" eb="4">
      <t>セイミツ</t>
    </rPh>
    <rPh sb="17" eb="18">
      <t>チュウ</t>
    </rPh>
    <rPh sb="19" eb="20">
      <t>オコナ</t>
    </rPh>
    <phoneticPr fontId="2"/>
  </si>
  <si>
    <t>表 １５１  乳がん検診（精密検査結果）</t>
    <phoneticPr fontId="2"/>
  </si>
  <si>
    <t>乳がん</t>
    <phoneticPr fontId="2"/>
  </si>
  <si>
    <t>乳がんの疑い
または未確定</t>
    <rPh sb="10" eb="13">
      <t>ミカクテイ</t>
    </rPh>
    <phoneticPr fontId="2"/>
  </si>
  <si>
    <t>乳腺症</t>
    <phoneticPr fontId="2"/>
  </si>
  <si>
    <t>線維腺腫</t>
    <phoneticPr fontId="2"/>
  </si>
  <si>
    <t>のう胞</t>
    <phoneticPr fontId="2"/>
  </si>
  <si>
    <t>　精密検査結果については、前年度中に行った実績を記載している。（「地域保健・健康増進事業報告作成要領」による。）</t>
    <rPh sb="1" eb="3">
      <t>セイミツ</t>
    </rPh>
    <rPh sb="16" eb="17">
      <t>チュウ</t>
    </rPh>
    <rPh sb="18" eb="19">
      <t>オコナ</t>
    </rPh>
    <phoneticPr fontId="2"/>
  </si>
  <si>
    <t>　※その他の疾患の内訳については、同一受診者で複数の疾患に該当する場合は、それぞれの疾患に件数を計上している。</t>
    <rPh sb="9" eb="11">
      <t>ウチワケ</t>
    </rPh>
    <rPh sb="17" eb="19">
      <t>ドウイツ</t>
    </rPh>
    <rPh sb="19" eb="21">
      <t>ジュシン</t>
    </rPh>
    <rPh sb="21" eb="22">
      <t>シャ</t>
    </rPh>
    <rPh sb="23" eb="25">
      <t>フクスウ</t>
    </rPh>
    <rPh sb="42" eb="44">
      <t>シッカン</t>
    </rPh>
    <rPh sb="45" eb="47">
      <t>ケンスウ</t>
    </rPh>
    <phoneticPr fontId="2"/>
  </si>
  <si>
    <t>　　 したがって、その合計数は、その他の疾患の件数と合致していない。</t>
    <rPh sb="11" eb="14">
      <t>ゴウケイスウ</t>
    </rPh>
    <rPh sb="18" eb="19">
      <t>タ</t>
    </rPh>
    <rPh sb="20" eb="22">
      <t>シッカン</t>
    </rPh>
    <rPh sb="23" eb="25">
      <t>ケンスウ</t>
    </rPh>
    <rPh sb="26" eb="28">
      <t>ガッチ</t>
    </rPh>
    <phoneticPr fontId="2"/>
  </si>
  <si>
    <t>精検受診者</t>
    <rPh sb="0" eb="1">
      <t>セイ</t>
    </rPh>
    <rPh sb="1" eb="2">
      <t>ケン</t>
    </rPh>
    <rPh sb="2" eb="4">
      <t>ジュシン</t>
    </rPh>
    <rPh sb="4" eb="5">
      <t>シャ</t>
    </rPh>
    <phoneticPr fontId="2"/>
  </si>
  <si>
    <t>医療機関 （個別検診）</t>
    <phoneticPr fontId="2"/>
  </si>
  <si>
    <t>市実施 （集団検診）</t>
    <rPh sb="0" eb="1">
      <t>シ</t>
    </rPh>
    <rPh sb="1" eb="3">
      <t>ジッシ</t>
    </rPh>
    <phoneticPr fontId="2"/>
  </si>
  <si>
    <t>計</t>
    <phoneticPr fontId="2"/>
  </si>
  <si>
    <t>医療機関 （個別検診）</t>
    <rPh sb="0" eb="2">
      <t>イリョウ</t>
    </rPh>
    <rPh sb="2" eb="4">
      <t>キカン</t>
    </rPh>
    <rPh sb="6" eb="8">
      <t>コベツ</t>
    </rPh>
    <rPh sb="8" eb="10">
      <t>ケンシン</t>
    </rPh>
    <phoneticPr fontId="2"/>
  </si>
  <si>
    <t>市実施 （集団検診）</t>
    <rPh sb="0" eb="1">
      <t>シ</t>
    </rPh>
    <rPh sb="1" eb="3">
      <t>ジッシ</t>
    </rPh>
    <rPh sb="5" eb="7">
      <t>シュウダン</t>
    </rPh>
    <rPh sb="7" eb="9">
      <t>ケンシン</t>
    </rPh>
    <phoneticPr fontId="2"/>
  </si>
  <si>
    <t>計</t>
    <rPh sb="0" eb="1">
      <t>ケイ</t>
    </rPh>
    <phoneticPr fontId="2"/>
  </si>
  <si>
    <t>表 １５２  骨粗しょう症検診</t>
    <phoneticPr fontId="2"/>
  </si>
  <si>
    <t>40歳</t>
    <rPh sb="2" eb="3">
      <t>サイ</t>
    </rPh>
    <phoneticPr fontId="2"/>
  </si>
  <si>
    <t>45歳</t>
    <rPh sb="2" eb="3">
      <t>サイ</t>
    </rPh>
    <phoneticPr fontId="2"/>
  </si>
  <si>
    <t>50歳</t>
    <rPh sb="2" eb="3">
      <t>サイ</t>
    </rPh>
    <phoneticPr fontId="2"/>
  </si>
  <si>
    <t>55歳</t>
    <rPh sb="2" eb="3">
      <t>サイ</t>
    </rPh>
    <phoneticPr fontId="2"/>
  </si>
  <si>
    <t>60歳</t>
    <rPh sb="2" eb="3">
      <t>サイ</t>
    </rPh>
    <phoneticPr fontId="2"/>
  </si>
  <si>
    <t>65歳</t>
    <rPh sb="2" eb="3">
      <t>サイ</t>
    </rPh>
    <phoneticPr fontId="2"/>
  </si>
  <si>
    <t>70歳</t>
    <rPh sb="2" eb="3">
      <t>サイ</t>
    </rPh>
    <phoneticPr fontId="2"/>
  </si>
  <si>
    <t>　受 診 者</t>
    <rPh sb="1" eb="2">
      <t>ウケ</t>
    </rPh>
    <rPh sb="3" eb="4">
      <t>ミ</t>
    </rPh>
    <rPh sb="5" eb="6">
      <t>シャ</t>
    </rPh>
    <phoneticPr fontId="2"/>
  </si>
  <si>
    <t>検査結果</t>
    <rPh sb="0" eb="2">
      <t>ケンサ</t>
    </rPh>
    <rPh sb="2" eb="4">
      <t>ケッカ</t>
    </rPh>
    <phoneticPr fontId="2"/>
  </si>
  <si>
    <t>要指導</t>
    <rPh sb="0" eb="1">
      <t>ヨウ</t>
    </rPh>
    <rPh sb="1" eb="3">
      <t>シドウ</t>
    </rPh>
    <phoneticPr fontId="2"/>
  </si>
  <si>
    <t>要医療</t>
    <rPh sb="0" eb="1">
      <t>ヨウ</t>
    </rPh>
    <rPh sb="1" eb="3">
      <t>イリョウ</t>
    </rPh>
    <phoneticPr fontId="2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</si>
  <si>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2"/>
  </si>
  <si>
    <t>表 １５３  歯周疾患検診</t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</si>
  <si>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2"/>
  </si>
  <si>
    <t>　受診者</t>
    <rPh sb="1" eb="4">
      <t>ジュシンシャ</t>
    </rPh>
    <phoneticPr fontId="2"/>
  </si>
  <si>
    <t>要指導</t>
    <phoneticPr fontId="2"/>
  </si>
  <si>
    <t>表 １５４  肝炎ウイルス検査受検者数（医療機関実施分）</t>
    <rPh sb="15" eb="17">
      <t>ジュケン</t>
    </rPh>
    <rPh sb="17" eb="18">
      <t>シャ</t>
    </rPh>
    <rPh sb="18" eb="19">
      <t>スウ</t>
    </rPh>
    <phoneticPr fontId="2"/>
  </si>
  <si>
    <t>令和元年度</t>
    <rPh sb="0" eb="2">
      <t>レイワ</t>
    </rPh>
    <rPh sb="2" eb="3">
      <t>ガン</t>
    </rPh>
    <rPh sb="4" eb="5">
      <t>ド</t>
    </rPh>
    <phoneticPr fontId="2"/>
  </si>
  <si>
    <t>同時実施検診（特定検診等）</t>
    <rPh sb="0" eb="2">
      <t>ドウジ</t>
    </rPh>
    <rPh sb="2" eb="4">
      <t>ジッシ</t>
    </rPh>
    <rPh sb="4" eb="5">
      <t>ケン</t>
    </rPh>
    <rPh sb="5" eb="6">
      <t>ミ</t>
    </rPh>
    <rPh sb="7" eb="9">
      <t>トクテイ</t>
    </rPh>
    <rPh sb="9" eb="11">
      <t>ケンシン</t>
    </rPh>
    <rPh sb="11" eb="12">
      <t>トウ</t>
    </rPh>
    <phoneticPr fontId="2"/>
  </si>
  <si>
    <t>単独実施検診</t>
    <rPh sb="0" eb="2">
      <t>タンドク</t>
    </rPh>
    <rPh sb="2" eb="4">
      <t>ジッシ</t>
    </rPh>
    <rPh sb="4" eb="5">
      <t>ケン</t>
    </rPh>
    <rPh sb="5" eb="6">
      <t>ミ</t>
    </rPh>
    <phoneticPr fontId="2"/>
  </si>
  <si>
    <t>受　診　者　数</t>
    <rPh sb="0" eb="1">
      <t>ウケ</t>
    </rPh>
    <rPh sb="2" eb="3">
      <t>ミ</t>
    </rPh>
    <rPh sb="4" eb="5">
      <t>モノ</t>
    </rPh>
    <rPh sb="6" eb="7">
      <t>スウ</t>
    </rPh>
    <phoneticPr fontId="2"/>
  </si>
  <si>
    <t>　　　　（Ｃ型＋Ｂ型）</t>
    <rPh sb="6" eb="7">
      <t>カタ</t>
    </rPh>
    <rPh sb="9" eb="10">
      <t>カタ</t>
    </rPh>
    <phoneticPr fontId="2"/>
  </si>
  <si>
    <t>　　　　（Ｃ型　のみ）</t>
    <rPh sb="6" eb="7">
      <t>カタ</t>
    </rPh>
    <phoneticPr fontId="2"/>
  </si>
  <si>
    <t>　　　　（Ｂ型　のみ）</t>
    <rPh sb="6" eb="7">
      <t>カタ</t>
    </rPh>
    <phoneticPr fontId="2"/>
  </si>
  <si>
    <t>判　定　結　果</t>
    <rPh sb="0" eb="1">
      <t>ハン</t>
    </rPh>
    <rPh sb="2" eb="3">
      <t>サダム</t>
    </rPh>
    <rPh sb="4" eb="5">
      <t>ケツ</t>
    </rPh>
    <rPh sb="6" eb="7">
      <t>カ</t>
    </rPh>
    <phoneticPr fontId="2"/>
  </si>
  <si>
    <t>［　Ｃ　型　］</t>
    <rPh sb="4" eb="5">
      <t>カタ</t>
    </rPh>
    <phoneticPr fontId="2"/>
  </si>
  <si>
    <t>感染している可能性が高い</t>
    <rPh sb="0" eb="2">
      <t>カンセン</t>
    </rPh>
    <rPh sb="6" eb="9">
      <t>カノウセイ</t>
    </rPh>
    <rPh sb="10" eb="11">
      <t>タカ</t>
    </rPh>
    <phoneticPr fontId="2"/>
  </si>
  <si>
    <t>感染している可能性が低い</t>
    <rPh sb="0" eb="2">
      <t>カンセン</t>
    </rPh>
    <rPh sb="6" eb="9">
      <t>カノウセイ</t>
    </rPh>
    <rPh sb="10" eb="11">
      <t>ヒク</t>
    </rPh>
    <phoneticPr fontId="2"/>
  </si>
  <si>
    <t>［　Ｂ　型　］</t>
    <rPh sb="4" eb="5">
      <t>カタ</t>
    </rPh>
    <phoneticPr fontId="2"/>
  </si>
  <si>
    <t>陽　性</t>
    <rPh sb="0" eb="1">
      <t>ヨウ</t>
    </rPh>
    <rPh sb="2" eb="3">
      <t>セイ</t>
    </rPh>
    <phoneticPr fontId="2"/>
  </si>
  <si>
    <t>陰　性</t>
    <rPh sb="0" eb="1">
      <t>カゲ</t>
    </rPh>
    <rPh sb="2" eb="3">
      <t>セイ</t>
    </rPh>
    <phoneticPr fontId="2"/>
  </si>
  <si>
    <t>資料：感染症対策課</t>
    <rPh sb="3" eb="6">
      <t>カンセンショウ</t>
    </rPh>
    <rPh sb="6" eb="8">
      <t>タイサク</t>
    </rPh>
    <rPh sb="8" eb="9">
      <t>カ</t>
    </rPh>
    <phoneticPr fontId="2"/>
  </si>
  <si>
    <t>表 １５５  肝炎ウイルス検査受検者数及び判定結果の年齢別内訳（医療機関実施分）</t>
    <rPh sb="13" eb="15">
      <t>ケンサ</t>
    </rPh>
    <rPh sb="15" eb="17">
      <t>ジュケン</t>
    </rPh>
    <rPh sb="17" eb="18">
      <t>シャ</t>
    </rPh>
    <phoneticPr fontId="2"/>
  </si>
  <si>
    <t>２０歳未満</t>
    <rPh sb="2" eb="3">
      <t>サイ</t>
    </rPh>
    <rPh sb="3" eb="5">
      <t>ミマン</t>
    </rPh>
    <phoneticPr fontId="2"/>
  </si>
  <si>
    <t>人数</t>
    <rPh sb="0" eb="2">
      <t>ニンズウ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</si>
  <si>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</si>
  <si>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</si>
  <si>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</si>
  <si>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</si>
  <si>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</si>
  <si>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C型</t>
    <rPh sb="1" eb="2">
      <t>ガタ</t>
    </rPh>
    <phoneticPr fontId="2"/>
  </si>
  <si>
    <t>感染している
可能性が高い</t>
    <rPh sb="0" eb="2">
      <t>カンセン</t>
    </rPh>
    <rPh sb="7" eb="10">
      <t>カノウセイ</t>
    </rPh>
    <rPh sb="11" eb="12">
      <t>タカ</t>
    </rPh>
    <phoneticPr fontId="2"/>
  </si>
  <si>
    <t>-</t>
    <phoneticPr fontId="2"/>
  </si>
  <si>
    <t>感染している
可能性が低い</t>
    <rPh sb="0" eb="2">
      <t>カンセン</t>
    </rPh>
    <rPh sb="7" eb="10">
      <t>カノウセイ</t>
    </rPh>
    <rPh sb="11" eb="12">
      <t>ヒク</t>
    </rPh>
    <phoneticPr fontId="2"/>
  </si>
  <si>
    <t>判定不能</t>
    <rPh sb="0" eb="2">
      <t>ハンテイ</t>
    </rPh>
    <rPh sb="2" eb="4">
      <t>フノウ</t>
    </rPh>
    <phoneticPr fontId="2"/>
  </si>
  <si>
    <t>B型</t>
    <rPh sb="1" eb="2">
      <t>ガタ</t>
    </rPh>
    <phoneticPr fontId="2"/>
  </si>
  <si>
    <t>陽性</t>
    <rPh sb="0" eb="2">
      <t>ヨウセイ</t>
    </rPh>
    <phoneticPr fontId="2"/>
  </si>
  <si>
    <t>陰性</t>
    <rPh sb="0" eb="2">
      <t>インセイ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</si>
  <si>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</si>
  <si>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</si>
  <si>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</si>
  <si>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</si>
  <si>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</si>
  <si>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７０歳以上</t>
    <rPh sb="2" eb="3">
      <t>サイ</t>
    </rPh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</si>
</sst>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.0%"/>
    <numFmt numFmtId="177" formatCode="0_);[Red]\(0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 diagonalUp="1">
      <left style="thin">
        <color theme="1"/>
      </left>
      <right/>
      <top/>
      <bottom/>
      <diagonal style="thin">
        <color theme="1"/>
      </diagonal>
    </border>
    <border diagonalUp="1">
      <left style="thin">
        <color theme="1"/>
      </left>
      <right/>
      <top/>
      <bottom style="medium">
        <color theme="1"/>
      </bottom>
      <diagonal style="thin">
        <color theme="1"/>
      </diagonal>
    </border>
    <border>
      <left/>
      <right/>
      <top/>
      <bottom style="medium">
        <color theme="1"/>
      </bottom>
      <diagonal/>
    </border>
    <border>
      <left style="thin">
        <color auto="1"/>
      </left>
      <right style="thin">
        <color theme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9" fillId="0" borderId="0" xfId="1" applyFont="1">
      <alignment vertical="center"/>
    </xf>
    <xf numFmtId="38" fontId="11" fillId="0" borderId="0" xfId="1" applyFont="1">
      <alignment vertical="center"/>
    </xf>
    <xf numFmtId="38" fontId="8" fillId="0" borderId="17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41" fontId="8" fillId="0" borderId="13" xfId="1" applyNumberFormat="1" applyFont="1" applyBorder="1">
      <alignment vertical="center"/>
    </xf>
    <xf numFmtId="38" fontId="8" fillId="0" borderId="5" xfId="1" applyFont="1" applyBorder="1">
      <alignment vertical="center"/>
    </xf>
    <xf numFmtId="176" fontId="8" fillId="0" borderId="0" xfId="1" applyNumberFormat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0" xfId="1" applyFont="1" applyFill="1" applyBorder="1">
      <alignment vertical="center"/>
    </xf>
    <xf numFmtId="41" fontId="8" fillId="0" borderId="13" xfId="1" applyNumberFormat="1" applyFont="1" applyFill="1" applyBorder="1">
      <alignment vertical="center"/>
    </xf>
    <xf numFmtId="38" fontId="8" fillId="0" borderId="6" xfId="1" applyFont="1" applyFill="1" applyBorder="1">
      <alignment vertical="center"/>
    </xf>
    <xf numFmtId="41" fontId="8" fillId="0" borderId="6" xfId="1" applyNumberFormat="1" applyFont="1" applyFill="1" applyBorder="1">
      <alignment vertical="center"/>
    </xf>
    <xf numFmtId="38" fontId="8" fillId="0" borderId="7" xfId="1" applyFont="1" applyBorder="1">
      <alignment vertical="center"/>
    </xf>
    <xf numFmtId="41" fontId="8" fillId="0" borderId="9" xfId="1" applyNumberFormat="1" applyFont="1" applyFill="1" applyBorder="1">
      <alignment vertical="center"/>
    </xf>
    <xf numFmtId="41" fontId="8" fillId="0" borderId="8" xfId="1" applyNumberFormat="1" applyFont="1" applyFill="1" applyBorder="1">
      <alignment vertical="center"/>
    </xf>
    <xf numFmtId="176" fontId="8" fillId="0" borderId="9" xfId="1" applyNumberFormat="1" applyFont="1" applyBorder="1">
      <alignment vertical="center"/>
    </xf>
    <xf numFmtId="38" fontId="8" fillId="0" borderId="0" xfId="1" applyFont="1">
      <alignment vertical="center"/>
    </xf>
    <xf numFmtId="38" fontId="8" fillId="0" borderId="0" xfId="1" applyFont="1" applyAlignment="1">
      <alignment horizontal="right"/>
    </xf>
    <xf numFmtId="38" fontId="8" fillId="0" borderId="4" xfId="1" applyFont="1" applyBorder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10" xfId="1" applyFont="1" applyBorder="1">
      <alignment vertical="center"/>
    </xf>
    <xf numFmtId="41" fontId="8" fillId="0" borderId="11" xfId="1" applyNumberFormat="1" applyFont="1" applyBorder="1">
      <alignment vertical="center"/>
    </xf>
    <xf numFmtId="41" fontId="8" fillId="0" borderId="12" xfId="1" applyNumberFormat="1" applyFont="1" applyFill="1" applyBorder="1">
      <alignment vertical="center"/>
    </xf>
    <xf numFmtId="176" fontId="8" fillId="0" borderId="12" xfId="1" applyNumberFormat="1" applyFont="1" applyBorder="1">
      <alignment vertical="center"/>
    </xf>
    <xf numFmtId="38" fontId="8" fillId="0" borderId="3" xfId="1" applyFont="1" applyBorder="1">
      <alignment vertical="center"/>
    </xf>
    <xf numFmtId="41" fontId="8" fillId="0" borderId="8" xfId="1" applyNumberFormat="1" applyFont="1" applyBorder="1">
      <alignment vertical="center"/>
    </xf>
    <xf numFmtId="38" fontId="8" fillId="0" borderId="14" xfId="1" applyFont="1" applyBorder="1">
      <alignment vertical="center"/>
    </xf>
    <xf numFmtId="41" fontId="8" fillId="0" borderId="14" xfId="1" applyNumberFormat="1" applyFont="1" applyBorder="1">
      <alignment vertical="center"/>
    </xf>
    <xf numFmtId="41" fontId="8" fillId="0" borderId="14" xfId="1" applyNumberFormat="1" applyFont="1" applyFill="1" applyBorder="1">
      <alignment vertical="center"/>
    </xf>
    <xf numFmtId="176" fontId="8" fillId="0" borderId="14" xfId="1" applyNumberFormat="1" applyFont="1" applyBorder="1">
      <alignment vertical="center"/>
    </xf>
    <xf numFmtId="41" fontId="8" fillId="0" borderId="23" xfId="1" applyNumberFormat="1" applyFont="1" applyBorder="1">
      <alignment vertical="center"/>
    </xf>
    <xf numFmtId="176" fontId="8" fillId="0" borderId="20" xfId="1" applyNumberFormat="1" applyFont="1" applyFill="1" applyBorder="1">
      <alignment vertical="center"/>
    </xf>
    <xf numFmtId="176" fontId="8" fillId="0" borderId="21" xfId="1" applyNumberFormat="1" applyFont="1" applyFill="1" applyBorder="1">
      <alignment vertical="center"/>
    </xf>
    <xf numFmtId="41" fontId="8" fillId="0" borderId="22" xfId="1" applyNumberFormat="1" applyFont="1" applyFill="1" applyBorder="1">
      <alignment vertical="center"/>
    </xf>
    <xf numFmtId="38" fontId="8" fillId="0" borderId="0" xfId="1" applyFont="1" applyFill="1">
      <alignment vertical="center"/>
    </xf>
    <xf numFmtId="38" fontId="11" fillId="0" borderId="0" xfId="1" applyFont="1" applyFill="1">
      <alignment vertical="center"/>
    </xf>
    <xf numFmtId="176" fontId="8" fillId="0" borderId="25" xfId="1" applyNumberFormat="1" applyFont="1" applyBorder="1">
      <alignment vertical="center"/>
    </xf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38" fontId="9" fillId="0" borderId="14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 wrapText="1"/>
    </xf>
    <xf numFmtId="38" fontId="10" fillId="0" borderId="21" xfId="1" applyFont="1" applyBorder="1" applyAlignment="1">
      <alignment horizontal="center" vertical="center" wrapText="1"/>
    </xf>
    <xf numFmtId="38" fontId="8" fillId="0" borderId="0" xfId="1" applyFont="1" applyAlignment="1">
      <alignment horizontal="left" vertical="center" wrapText="1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4" xfId="1" applyFont="1" applyBorder="1" applyAlignment="1">
      <alignment vertical="center" wrapText="1"/>
    </xf>
    <xf numFmtId="38" fontId="8" fillId="0" borderId="14" xfId="1" applyFont="1" applyBorder="1" applyAlignment="1">
      <alignment vertical="center" wrapText="1"/>
    </xf>
    <xf numFmtId="38" fontId="8" fillId="0" borderId="26" xfId="1" applyFont="1" applyBorder="1">
      <alignment vertical="center"/>
    </xf>
    <xf numFmtId="41" fontId="8" fillId="0" borderId="0" xfId="1" applyNumberFormat="1" applyFont="1" applyFill="1" applyAlignment="1">
      <alignment horizontal="center" vertical="center"/>
    </xf>
    <xf numFmtId="41" fontId="8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 applyBorder="1" applyProtection="1">
      <alignment vertical="center"/>
      <protection locked="0"/>
    </xf>
    <xf numFmtId="0" fontId="11" fillId="0" borderId="0" xfId="0" quotePrefix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38" fontId="8" fillId="0" borderId="0" xfId="1" applyFont="1" applyBorder="1" applyAlignment="1">
      <alignment horizontal="center" vertical="center"/>
    </xf>
    <xf numFmtId="176" fontId="8" fillId="0" borderId="0" xfId="1" applyNumberFormat="1" applyFont="1" applyFill="1" applyAlignment="1">
      <alignment horizontal="center" vertical="center"/>
    </xf>
    <xf numFmtId="176" fontId="8" fillId="0" borderId="0" xfId="0" applyNumberFormat="1" applyFont="1" applyFill="1" applyBorder="1" applyProtection="1">
      <alignment vertical="center"/>
      <protection locked="0"/>
    </xf>
    <xf numFmtId="176" fontId="8" fillId="0" borderId="0" xfId="1" applyNumberFormat="1" applyFont="1" applyFill="1" applyAlignment="1">
      <alignment horizontal="right" vertical="center"/>
    </xf>
    <xf numFmtId="41" fontId="12" fillId="0" borderId="0" xfId="0" applyNumberFormat="1" applyFont="1" applyFill="1" applyBorder="1">
      <alignment vertical="center"/>
    </xf>
    <xf numFmtId="38" fontId="8" fillId="0" borderId="26" xfId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Alignment="1">
      <alignment horizontal="center" vertical="center" wrapText="1"/>
    </xf>
    <xf numFmtId="38" fontId="8" fillId="0" borderId="0" xfId="1" applyFont="1" applyFill="1" applyAlignment="1">
      <alignment horizontal="left" vertical="center"/>
    </xf>
    <xf numFmtId="38" fontId="8" fillId="0" borderId="26" xfId="1" applyFont="1" applyFill="1" applyBorder="1">
      <alignment vertical="center"/>
    </xf>
    <xf numFmtId="41" fontId="8" fillId="0" borderId="0" xfId="1" applyNumberFormat="1" applyFont="1" applyFill="1" applyBorder="1">
      <alignment vertical="center"/>
    </xf>
    <xf numFmtId="38" fontId="11" fillId="0" borderId="0" xfId="1" applyFont="1" applyFill="1" applyBorder="1">
      <alignment vertical="center"/>
    </xf>
    <xf numFmtId="176" fontId="8" fillId="0" borderId="0" xfId="1" applyNumberFormat="1" applyFont="1" applyFill="1" applyBorder="1">
      <alignment vertical="center"/>
    </xf>
    <xf numFmtId="38" fontId="8" fillId="0" borderId="0" xfId="1" applyFont="1" applyFill="1" applyAlignment="1">
      <alignment horizontal="left" vertical="center"/>
    </xf>
    <xf numFmtId="38" fontId="8" fillId="0" borderId="0" xfId="1" applyFont="1" applyFill="1" applyBorder="1" applyAlignment="1">
      <alignment horizontal="center" vertical="center" wrapText="1"/>
    </xf>
    <xf numFmtId="176" fontId="8" fillId="0" borderId="13" xfId="1" applyNumberFormat="1" applyFont="1" applyFill="1" applyBorder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10" fontId="8" fillId="0" borderId="0" xfId="1" applyNumberFormat="1" applyFont="1" applyFill="1" applyBorder="1">
      <alignment vertical="center"/>
    </xf>
    <xf numFmtId="38" fontId="11" fillId="0" borderId="0" xfId="0" applyNumberFormat="1" applyFont="1" applyFill="1" applyBorder="1" applyProtection="1">
      <alignment vertical="center"/>
      <protection locked="0"/>
    </xf>
    <xf numFmtId="0" fontId="13" fillId="0" borderId="0" xfId="0" quotePrefix="1" applyFont="1" applyFill="1" applyBorder="1" applyAlignment="1" applyProtection="1">
      <alignment horizontal="right"/>
    </xf>
    <xf numFmtId="0" fontId="14" fillId="0" borderId="0" xfId="0" applyFont="1" applyBorder="1">
      <alignment vertical="center"/>
    </xf>
    <xf numFmtId="10" fontId="8" fillId="0" borderId="13" xfId="1" applyNumberFormat="1" applyFont="1" applyFill="1" applyBorder="1">
      <alignment vertical="center"/>
    </xf>
    <xf numFmtId="38" fontId="8" fillId="0" borderId="7" xfId="1" applyFont="1" applyFill="1" applyBorder="1" applyAlignment="1">
      <alignment horizontal="center" vertical="center" wrapText="1"/>
    </xf>
    <xf numFmtId="38" fontId="8" fillId="0" borderId="7" xfId="1" applyFont="1" applyFill="1" applyBorder="1">
      <alignment vertical="center"/>
    </xf>
    <xf numFmtId="10" fontId="8" fillId="0" borderId="9" xfId="1" applyNumberFormat="1" applyFont="1" applyFill="1" applyBorder="1">
      <alignment vertical="center"/>
    </xf>
    <xf numFmtId="10" fontId="8" fillId="0" borderId="7" xfId="1" applyNumberFormat="1" applyFont="1" applyFill="1" applyBorder="1">
      <alignment vertical="center"/>
    </xf>
    <xf numFmtId="38" fontId="8" fillId="0" borderId="0" xfId="1" applyFont="1" applyBorder="1" applyAlignment="1">
      <alignment horizontal="left" vertical="center" wrapText="1"/>
    </xf>
    <xf numFmtId="38" fontId="11" fillId="0" borderId="0" xfId="1" applyFont="1" applyBorder="1">
      <alignment vertical="center"/>
    </xf>
    <xf numFmtId="38" fontId="6" fillId="0" borderId="0" xfId="1" applyFont="1" applyAlignment="1">
      <alignment vertical="top"/>
    </xf>
    <xf numFmtId="38" fontId="8" fillId="0" borderId="0" xfId="1" applyFont="1" applyAlignment="1">
      <alignment horizontal="center" vertical="center" wrapText="1"/>
    </xf>
    <xf numFmtId="41" fontId="8" fillId="0" borderId="0" xfId="1" applyNumberFormat="1" applyFont="1">
      <alignment vertical="center"/>
    </xf>
    <xf numFmtId="41" fontId="8" fillId="0" borderId="0" xfId="1" applyNumberFormat="1" applyFont="1" applyFill="1">
      <alignment vertical="center"/>
    </xf>
    <xf numFmtId="41" fontId="8" fillId="0" borderId="0" xfId="1" applyNumberFormat="1" applyFont="1" applyFill="1" applyAlignment="1">
      <alignment horizontal="right" vertical="center"/>
    </xf>
    <xf numFmtId="38" fontId="8" fillId="0" borderId="3" xfId="1" applyFont="1" applyFill="1" applyBorder="1">
      <alignment vertical="center"/>
    </xf>
    <xf numFmtId="41" fontId="8" fillId="0" borderId="7" xfId="1" applyNumberFormat="1" applyFont="1" applyFill="1" applyBorder="1">
      <alignment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38" fontId="4" fillId="0" borderId="0" xfId="1" applyFont="1" applyBorder="1">
      <alignment vertical="center"/>
    </xf>
    <xf numFmtId="38" fontId="8" fillId="0" borderId="14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41" fontId="8" fillId="0" borderId="0" xfId="1" applyNumberFormat="1" applyFont="1" applyFill="1" applyBorder="1" applyAlignment="1">
      <alignment horizontal="center" vertical="center"/>
    </xf>
    <xf numFmtId="38" fontId="8" fillId="0" borderId="0" xfId="1" applyFont="1" applyAlignment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>
      <alignment vertical="center"/>
    </xf>
    <xf numFmtId="38" fontId="8" fillId="0" borderId="0" xfId="1" applyFont="1" applyAlignment="1">
      <alignment horizontal="left" vertical="center"/>
    </xf>
    <xf numFmtId="38" fontId="8" fillId="0" borderId="7" xfId="1" applyFont="1" applyBorder="1" applyAlignment="1">
      <alignment horizontal="center" vertical="center" wrapText="1"/>
    </xf>
    <xf numFmtId="38" fontId="15" fillId="0" borderId="0" xfId="1" applyFont="1">
      <alignment vertical="center"/>
    </xf>
    <xf numFmtId="38" fontId="6" fillId="0" borderId="0" xfId="1" applyFont="1" applyFill="1" applyAlignment="1">
      <alignment vertical="top"/>
    </xf>
    <xf numFmtId="38" fontId="9" fillId="0" borderId="0" xfId="1" applyFont="1" applyFill="1">
      <alignment vertical="center"/>
    </xf>
    <xf numFmtId="38" fontId="8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horizontal="center" vertical="center" wrapText="1"/>
    </xf>
    <xf numFmtId="41" fontId="8" fillId="0" borderId="0" xfId="1" applyNumberFormat="1" applyFont="1" applyBorder="1">
      <alignment vertical="center"/>
    </xf>
    <xf numFmtId="38" fontId="4" fillId="0" borderId="0" xfId="1" applyFont="1" applyFill="1">
      <alignment vertical="center"/>
    </xf>
    <xf numFmtId="41" fontId="8" fillId="0" borderId="7" xfId="1" applyNumberFormat="1" applyFont="1" applyBorder="1">
      <alignment vertical="center"/>
    </xf>
    <xf numFmtId="38" fontId="4" fillId="0" borderId="0" xfId="1" applyFont="1" applyFill="1" applyBorder="1">
      <alignment vertical="center"/>
    </xf>
    <xf numFmtId="38" fontId="11" fillId="0" borderId="0" xfId="1" applyFont="1" applyAlignment="1">
      <alignment vertical="top"/>
    </xf>
    <xf numFmtId="38" fontId="9" fillId="0" borderId="0" xfId="1" applyFont="1" applyAlignment="1">
      <alignment vertical="top"/>
    </xf>
    <xf numFmtId="38" fontId="16" fillId="0" borderId="0" xfId="1" applyFont="1">
      <alignment vertical="center"/>
    </xf>
    <xf numFmtId="38" fontId="17" fillId="0" borderId="0" xfId="1" applyFont="1">
      <alignment vertical="center"/>
    </xf>
    <xf numFmtId="38" fontId="17" fillId="0" borderId="0" xfId="1" applyFont="1" applyFill="1">
      <alignment vertical="center"/>
    </xf>
    <xf numFmtId="38" fontId="17" fillId="0" borderId="0" xfId="1" applyFont="1" applyBorder="1">
      <alignment vertical="center"/>
    </xf>
    <xf numFmtId="38" fontId="18" fillId="0" borderId="1" xfId="1" applyFont="1" applyBorder="1" applyAlignment="1">
      <alignment horizontal="center" vertical="center"/>
    </xf>
    <xf numFmtId="38" fontId="18" fillId="0" borderId="4" xfId="1" applyFont="1" applyBorder="1" applyAlignment="1">
      <alignment horizontal="center" vertical="center"/>
    </xf>
    <xf numFmtId="38" fontId="18" fillId="0" borderId="1" xfId="1" applyFont="1" applyFill="1" applyBorder="1" applyAlignment="1">
      <alignment horizontal="center" vertical="center"/>
    </xf>
    <xf numFmtId="0" fontId="16" fillId="0" borderId="0" xfId="0" applyFont="1" applyFill="1" applyBorder="1" applyProtection="1">
      <alignment vertical="center"/>
      <protection locked="0"/>
    </xf>
    <xf numFmtId="38" fontId="18" fillId="0" borderId="0" xfId="1" applyFont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38" fontId="18" fillId="0" borderId="0" xfId="1" applyFont="1" applyAlignment="1">
      <alignment horizontal="center" vertical="center"/>
    </xf>
    <xf numFmtId="38" fontId="18" fillId="0" borderId="14" xfId="1" applyFont="1" applyBorder="1" applyAlignment="1">
      <alignment horizontal="center" vertical="center" wrapText="1"/>
    </xf>
    <xf numFmtId="38" fontId="18" fillId="0" borderId="0" xfId="1" applyFont="1">
      <alignment vertical="center"/>
    </xf>
    <xf numFmtId="38" fontId="18" fillId="0" borderId="0" xfId="1" applyFont="1" applyAlignment="1">
      <alignment horizontal="left" vertical="center"/>
    </xf>
    <xf numFmtId="38" fontId="18" fillId="0" borderId="26" xfId="1" applyFont="1" applyBorder="1">
      <alignment vertical="center"/>
    </xf>
    <xf numFmtId="41" fontId="18" fillId="0" borderId="0" xfId="1" applyNumberFormat="1" applyFont="1" applyFill="1" applyAlignment="1">
      <alignment horizontal="center" vertical="center"/>
    </xf>
    <xf numFmtId="38" fontId="18" fillId="0" borderId="0" xfId="1" applyFont="1" applyBorder="1">
      <alignment vertical="center"/>
    </xf>
    <xf numFmtId="41" fontId="18" fillId="0" borderId="0" xfId="1" applyNumberFormat="1" applyFont="1" applyFill="1" applyBorder="1" applyAlignment="1">
      <alignment horizontal="center" vertical="center"/>
    </xf>
    <xf numFmtId="38" fontId="18" fillId="0" borderId="0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 textRotation="255" wrapText="1"/>
    </xf>
    <xf numFmtId="176" fontId="18" fillId="0" borderId="0" xfId="1" applyNumberFormat="1" applyFont="1" applyFill="1" applyAlignment="1">
      <alignment horizontal="right" vertical="center"/>
    </xf>
    <xf numFmtId="38" fontId="18" fillId="0" borderId="26" xfId="1" applyFont="1" applyBorder="1" applyAlignment="1">
      <alignment horizontal="center"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0" xfId="1" applyFont="1" applyFill="1">
      <alignment vertical="center"/>
    </xf>
    <xf numFmtId="38" fontId="18" fillId="0" borderId="0" xfId="1" applyFont="1" applyFill="1" applyBorder="1" applyAlignment="1">
      <alignment horizontal="center" vertical="center" wrapText="1"/>
    </xf>
    <xf numFmtId="38" fontId="18" fillId="0" borderId="0" xfId="1" applyFont="1" applyFill="1" applyAlignment="1">
      <alignment horizontal="left" vertical="center"/>
    </xf>
    <xf numFmtId="38" fontId="18" fillId="0" borderId="26" xfId="1" applyFont="1" applyFill="1" applyBorder="1">
      <alignment vertical="center"/>
    </xf>
    <xf numFmtId="176" fontId="18" fillId="0" borderId="0" xfId="1" applyNumberFormat="1" applyFont="1" applyFill="1">
      <alignment vertical="center"/>
    </xf>
    <xf numFmtId="38" fontId="16" fillId="0" borderId="0" xfId="1" applyFont="1" applyFill="1">
      <alignment vertical="center"/>
    </xf>
    <xf numFmtId="38" fontId="18" fillId="0" borderId="0" xfId="1" applyFont="1" applyFill="1" applyAlignment="1">
      <alignment horizontal="center" vertical="center"/>
    </xf>
    <xf numFmtId="176" fontId="18" fillId="0" borderId="13" xfId="1" applyNumberFormat="1" applyFont="1" applyFill="1" applyBorder="1">
      <alignment vertical="center"/>
    </xf>
    <xf numFmtId="176" fontId="18" fillId="0" borderId="0" xfId="1" applyNumberFormat="1" applyFont="1" applyFill="1" applyBorder="1">
      <alignment vertical="center"/>
    </xf>
    <xf numFmtId="38" fontId="18" fillId="0" borderId="7" xfId="1" applyFont="1" applyFill="1" applyBorder="1" applyAlignment="1">
      <alignment horizontal="center" vertical="center" wrapText="1"/>
    </xf>
    <xf numFmtId="38" fontId="18" fillId="0" borderId="7" xfId="1" applyFont="1" applyFill="1" applyBorder="1">
      <alignment vertical="center"/>
    </xf>
    <xf numFmtId="38" fontId="18" fillId="0" borderId="3" xfId="1" applyFont="1" applyFill="1" applyBorder="1">
      <alignment vertical="center"/>
    </xf>
    <xf numFmtId="176" fontId="18" fillId="0" borderId="9" xfId="1" applyNumberFormat="1" applyFont="1" applyFill="1" applyBorder="1">
      <alignment vertical="center"/>
    </xf>
    <xf numFmtId="176" fontId="18" fillId="0" borderId="7" xfId="1" applyNumberFormat="1" applyFont="1" applyFill="1" applyBorder="1">
      <alignment vertical="center"/>
    </xf>
    <xf numFmtId="38" fontId="18" fillId="0" borderId="0" xfId="1" applyFont="1" applyFill="1" applyBorder="1" applyAlignment="1">
      <alignment horizontal="left" vertical="center" wrapText="1"/>
    </xf>
    <xf numFmtId="38" fontId="18" fillId="0" borderId="0" xfId="1" applyFont="1" applyFill="1" applyBorder="1" applyAlignment="1">
      <alignment horizontal="left" vertical="center" wrapText="1"/>
    </xf>
    <xf numFmtId="38" fontId="18" fillId="0" borderId="27" xfId="1" applyFont="1" applyFill="1" applyBorder="1" applyAlignment="1">
      <alignment horizontal="center" vertical="center"/>
    </xf>
    <xf numFmtId="38" fontId="18" fillId="0" borderId="28" xfId="1" applyFont="1" applyFill="1" applyBorder="1" applyAlignment="1">
      <alignment horizontal="center" vertical="center"/>
    </xf>
    <xf numFmtId="38" fontId="18" fillId="0" borderId="29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 textRotation="255" wrapText="1"/>
    </xf>
    <xf numFmtId="38" fontId="18" fillId="0" borderId="0" xfId="1" applyFont="1" applyFill="1" applyBorder="1">
      <alignment vertical="center"/>
    </xf>
    <xf numFmtId="38" fontId="18" fillId="0" borderId="0" xfId="1" applyFont="1" applyFill="1" applyBorder="1" applyAlignment="1">
      <alignment horizontal="left" vertical="center"/>
    </xf>
    <xf numFmtId="10" fontId="18" fillId="0" borderId="13" xfId="1" applyNumberFormat="1" applyFont="1" applyFill="1" applyBorder="1">
      <alignment vertical="center"/>
    </xf>
    <xf numFmtId="10" fontId="18" fillId="0" borderId="0" xfId="1" applyNumberFormat="1" applyFont="1" applyFill="1" applyBorder="1">
      <alignment vertical="center"/>
    </xf>
    <xf numFmtId="38" fontId="18" fillId="0" borderId="0" xfId="1" applyFont="1" applyFill="1" applyBorder="1" applyAlignment="1">
      <alignment horizontal="center" vertical="center" textRotation="255" wrapText="1"/>
    </xf>
    <xf numFmtId="10" fontId="18" fillId="0" borderId="21" xfId="1" applyNumberFormat="1" applyFont="1" applyFill="1" applyBorder="1">
      <alignment vertical="center"/>
    </xf>
    <xf numFmtId="177" fontId="4" fillId="0" borderId="0" xfId="1" applyNumberFormat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38" fontId="18" fillId="0" borderId="24" xfId="1" applyFont="1" applyFill="1" applyBorder="1" applyAlignment="1">
      <alignment horizontal="center" vertical="center" textRotation="255" wrapText="1"/>
    </xf>
    <xf numFmtId="38" fontId="18" fillId="0" borderId="24" xfId="1" applyFont="1" applyFill="1" applyBorder="1" applyAlignment="1">
      <alignment vertical="center"/>
    </xf>
    <xf numFmtId="10" fontId="18" fillId="0" borderId="9" xfId="1" applyNumberFormat="1" applyFont="1" applyFill="1" applyBorder="1">
      <alignment vertical="center"/>
    </xf>
    <xf numFmtId="10" fontId="18" fillId="0" borderId="7" xfId="1" applyNumberFormat="1" applyFont="1" applyFill="1" applyBorder="1">
      <alignment vertical="center"/>
    </xf>
    <xf numFmtId="38" fontId="4" fillId="0" borderId="0" xfId="1" applyFont="1" applyFill="1" applyAlignment="1">
      <alignment vertical="center"/>
    </xf>
    <xf numFmtId="38" fontId="18" fillId="0" borderId="0" xfId="1" applyFont="1" applyAlignment="1">
      <alignment horizontal="center" vertical="center" textRotation="255" wrapText="1"/>
    </xf>
    <xf numFmtId="41" fontId="18" fillId="0" borderId="0" xfId="1" applyNumberFormat="1" applyFont="1" applyFill="1">
      <alignment vertical="center"/>
    </xf>
    <xf numFmtId="38" fontId="18" fillId="0" borderId="0" xfId="1" applyFont="1" applyAlignment="1">
      <alignment horizontal="center" vertical="center" textRotation="255" wrapText="1"/>
    </xf>
    <xf numFmtId="38" fontId="18" fillId="0" borderId="0" xfId="1" applyFont="1" applyAlignment="1">
      <alignment vertical="center" textRotation="255"/>
    </xf>
    <xf numFmtId="41" fontId="18" fillId="0" borderId="0" xfId="1" applyNumberFormat="1" applyFont="1" applyFill="1" applyBorder="1">
      <alignment vertical="center"/>
    </xf>
    <xf numFmtId="41" fontId="18" fillId="0" borderId="0" xfId="1" applyNumberFormat="1" applyFont="1" applyBorder="1">
      <alignment vertical="center"/>
    </xf>
    <xf numFmtId="38" fontId="18" fillId="0" borderId="0" xfId="1" applyFont="1" applyBorder="1" applyAlignment="1">
      <alignment horizontal="center" vertical="center" textRotation="255" wrapText="1"/>
    </xf>
    <xf numFmtId="38" fontId="18" fillId="0" borderId="0" xfId="1" applyFont="1" applyBorder="1" applyAlignment="1">
      <alignment horizontal="left" vertical="center"/>
    </xf>
    <xf numFmtId="38" fontId="18" fillId="0" borderId="7" xfId="1" applyFont="1" applyBorder="1" applyAlignment="1">
      <alignment horizontal="center" vertical="center" textRotation="255" wrapText="1"/>
    </xf>
    <xf numFmtId="38" fontId="18" fillId="0" borderId="7" xfId="1" applyFont="1" applyBorder="1">
      <alignment vertical="center"/>
    </xf>
    <xf numFmtId="38" fontId="18" fillId="0" borderId="3" xfId="1" applyFont="1" applyBorder="1">
      <alignment vertical="center"/>
    </xf>
    <xf numFmtId="41" fontId="18" fillId="0" borderId="9" xfId="1" applyNumberFormat="1" applyFont="1" applyFill="1" applyBorder="1">
      <alignment vertical="center"/>
    </xf>
    <xf numFmtId="41" fontId="18" fillId="0" borderId="7" xfId="1" applyNumberFormat="1" applyFont="1" applyFill="1" applyBorder="1">
      <alignment vertical="center"/>
    </xf>
    <xf numFmtId="38" fontId="19" fillId="0" borderId="14" xfId="1" applyFont="1" applyBorder="1" applyAlignment="1">
      <alignment horizontal="center" vertical="top" textRotation="255" wrapText="1"/>
    </xf>
    <xf numFmtId="38" fontId="18" fillId="0" borderId="10" xfId="1" applyFont="1" applyBorder="1">
      <alignment vertical="center"/>
    </xf>
    <xf numFmtId="38" fontId="16" fillId="0" borderId="0" xfId="1" applyFont="1" applyBorder="1">
      <alignment vertical="center"/>
    </xf>
    <xf numFmtId="38" fontId="19" fillId="0" borderId="0" xfId="1" applyFont="1" applyBorder="1" applyAlignment="1">
      <alignment horizontal="center" vertical="top" textRotation="255" wrapText="1"/>
    </xf>
    <xf numFmtId="38" fontId="19" fillId="0" borderId="7" xfId="1" applyFont="1" applyBorder="1" applyAlignment="1">
      <alignment horizontal="center" vertical="top" textRotation="255" wrapText="1"/>
    </xf>
    <xf numFmtId="38" fontId="11" fillId="0" borderId="0" xfId="1" applyFont="1" applyAlignment="1"/>
    <xf numFmtId="38" fontId="18" fillId="0" borderId="27" xfId="1" applyFont="1" applyBorder="1" applyAlignment="1">
      <alignment horizontal="center" vertical="center"/>
    </xf>
    <xf numFmtId="38" fontId="18" fillId="0" borderId="30" xfId="1" applyFont="1" applyBorder="1" applyAlignment="1">
      <alignment horizontal="center" vertical="center"/>
    </xf>
    <xf numFmtId="41" fontId="18" fillId="0" borderId="21" xfId="1" applyNumberFormat="1" applyFont="1" applyFill="1" applyBorder="1">
      <alignment vertical="center"/>
    </xf>
    <xf numFmtId="38" fontId="4" fillId="0" borderId="21" xfId="1" applyFont="1" applyBorder="1">
      <alignment vertical="center"/>
    </xf>
    <xf numFmtId="38" fontId="18" fillId="0" borderId="14" xfId="1" applyFont="1" applyBorder="1" applyAlignment="1">
      <alignment horizontal="left" vertical="center"/>
    </xf>
    <xf numFmtId="38" fontId="9" fillId="0" borderId="0" xfId="1" applyFont="1" applyBorder="1">
      <alignment vertical="center"/>
    </xf>
    <xf numFmtId="38" fontId="20" fillId="0" borderId="0" xfId="1" applyFont="1">
      <alignment vertical="center"/>
    </xf>
    <xf numFmtId="38" fontId="20" fillId="0" borderId="0" xfId="1" applyFont="1" applyBorder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Alignment="1">
      <alignment horizontal="center" vertical="center" textRotation="255" shrinkToFit="1"/>
    </xf>
    <xf numFmtId="38" fontId="8" fillId="0" borderId="7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left" vertical="center"/>
    </xf>
    <xf numFmtId="10" fontId="8" fillId="0" borderId="0" xfId="1" applyNumberFormat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7" xfId="1" applyFont="1" applyBorder="1" applyAlignment="1">
      <alignment vertical="center" wrapText="1"/>
    </xf>
    <xf numFmtId="176" fontId="8" fillId="0" borderId="7" xfId="1" applyNumberFormat="1" applyFont="1" applyFill="1" applyBorder="1">
      <alignment vertical="center"/>
    </xf>
    <xf numFmtId="38" fontId="8" fillId="0" borderId="14" xfId="1" applyFont="1" applyBorder="1" applyAlignment="1">
      <alignment vertical="center"/>
    </xf>
    <xf numFmtId="38" fontId="11" fillId="0" borderId="14" xfId="1" applyFont="1" applyBorder="1">
      <alignment vertical="center"/>
    </xf>
    <xf numFmtId="38" fontId="18" fillId="0" borderId="1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left" vertical="center" wrapText="1"/>
    </xf>
    <xf numFmtId="38" fontId="8" fillId="0" borderId="26" xfId="1" applyFont="1" applyFill="1" applyBorder="1" applyAlignment="1">
      <alignment horizontal="left" vertical="center"/>
    </xf>
    <xf numFmtId="38" fontId="15" fillId="0" borderId="0" xfId="1" applyFont="1" applyBorder="1">
      <alignment vertical="center"/>
    </xf>
    <xf numFmtId="38" fontId="21" fillId="0" borderId="0" xfId="1" applyFont="1">
      <alignment vertical="center"/>
    </xf>
    <xf numFmtId="38" fontId="22" fillId="0" borderId="0" xfId="1" applyFont="1">
      <alignment vertical="center"/>
    </xf>
    <xf numFmtId="38" fontId="8" fillId="0" borderId="0" xfId="1" applyFont="1" applyFill="1" applyBorder="1" applyAlignment="1">
      <alignment horizontal="left" vertical="center" wrapText="1"/>
    </xf>
    <xf numFmtId="38" fontId="8" fillId="0" borderId="26" xfId="1" applyFont="1" applyFill="1" applyBorder="1" applyAlignment="1">
      <alignment horizontal="left" vertical="center" wrapText="1"/>
    </xf>
    <xf numFmtId="38" fontId="8" fillId="0" borderId="7" xfId="1" applyFont="1" applyFill="1" applyBorder="1" applyAlignment="1">
      <alignment horizontal="center" vertical="center" wrapText="1"/>
    </xf>
    <xf numFmtId="38" fontId="11" fillId="0" borderId="0" xfId="1" applyFont="1" applyAlignment="1">
      <alignment vertical="center"/>
    </xf>
    <xf numFmtId="6" fontId="8" fillId="0" borderId="0" xfId="2" applyFont="1">
      <alignment vertical="center"/>
    </xf>
    <xf numFmtId="6" fontId="8" fillId="0" borderId="0" xfId="2" applyFont="1" applyBorder="1">
      <alignment vertical="center"/>
    </xf>
    <xf numFmtId="6" fontId="11" fillId="0" borderId="0" xfId="2" applyFont="1">
      <alignment vertical="center"/>
    </xf>
    <xf numFmtId="38" fontId="8" fillId="0" borderId="0" xfId="1" applyFont="1" applyAlignment="1">
      <alignment horizontal="center" vertical="center" wrapText="1"/>
    </xf>
    <xf numFmtId="41" fontId="8" fillId="0" borderId="9" xfId="1" applyNumberFormat="1" applyFont="1" applyBorder="1">
      <alignment vertical="center"/>
    </xf>
    <xf numFmtId="41" fontId="8" fillId="0" borderId="0" xfId="1" applyNumberFormat="1" applyFont="1" applyBorder="1" applyAlignment="1">
      <alignment horizontal="left" vertical="center"/>
    </xf>
    <xf numFmtId="38" fontId="18" fillId="0" borderId="0" xfId="1" applyFont="1" applyAlignment="1">
      <alignment horizontal="center" vertical="center" wrapText="1"/>
    </xf>
    <xf numFmtId="38" fontId="15" fillId="0" borderId="0" xfId="1" applyFont="1" applyBorder="1" applyAlignment="1">
      <alignment horizontal="center" vertical="center"/>
    </xf>
    <xf numFmtId="38" fontId="15" fillId="0" borderId="26" xfId="1" applyFont="1" applyBorder="1" applyAlignment="1">
      <alignment horizontal="center" vertical="center"/>
    </xf>
    <xf numFmtId="41" fontId="15" fillId="0" borderId="0" xfId="1" applyNumberFormat="1" applyFont="1">
      <alignment vertical="center"/>
    </xf>
    <xf numFmtId="41" fontId="15" fillId="0" borderId="0" xfId="1" applyNumberFormat="1" applyFont="1" applyBorder="1">
      <alignment vertical="center"/>
    </xf>
    <xf numFmtId="38" fontId="15" fillId="0" borderId="7" xfId="1" applyFont="1" applyBorder="1">
      <alignment vertical="center"/>
    </xf>
    <xf numFmtId="41" fontId="15" fillId="0" borderId="7" xfId="1" applyNumberFormat="1" applyFont="1" applyBorder="1">
      <alignment vertical="center"/>
    </xf>
    <xf numFmtId="41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23" fillId="0" borderId="0" xfId="1" applyFont="1">
      <alignment vertical="center"/>
    </xf>
    <xf numFmtId="38" fontId="24" fillId="0" borderId="0" xfId="1" applyFont="1">
      <alignment vertical="center"/>
    </xf>
    <xf numFmtId="38" fontId="24" fillId="0" borderId="0" xfId="1" applyFont="1" applyBorder="1">
      <alignment vertical="center"/>
    </xf>
    <xf numFmtId="38" fontId="25" fillId="0" borderId="0" xfId="1" applyFont="1" applyAlignment="1">
      <alignment horizontal="right" vertical="center"/>
    </xf>
    <xf numFmtId="38" fontId="25" fillId="0" borderId="1" xfId="1" applyFont="1" applyBorder="1" applyAlignment="1">
      <alignment horizontal="center" vertical="center"/>
    </xf>
    <xf numFmtId="38" fontId="25" fillId="0" borderId="4" xfId="1" applyFont="1" applyBorder="1" applyAlignment="1">
      <alignment horizontal="center" vertical="center"/>
    </xf>
    <xf numFmtId="38" fontId="25" fillId="0" borderId="0" xfId="1" applyFont="1" applyAlignment="1">
      <alignment horizontal="center" vertical="center"/>
    </xf>
    <xf numFmtId="38" fontId="25" fillId="0" borderId="0" xfId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41" fontId="25" fillId="0" borderId="12" xfId="1" applyNumberFormat="1" applyFont="1" applyBorder="1">
      <alignment vertical="center"/>
    </xf>
    <xf numFmtId="41" fontId="25" fillId="0" borderId="0" xfId="1" applyNumberFormat="1" applyFont="1">
      <alignment vertical="center"/>
    </xf>
    <xf numFmtId="38" fontId="25" fillId="0" borderId="0" xfId="1" applyFont="1">
      <alignment vertical="center"/>
    </xf>
    <xf numFmtId="38" fontId="25" fillId="0" borderId="0" xfId="1" applyFont="1" applyBorder="1" applyAlignment="1">
      <alignment horizontal="right" vertical="center" wrapText="1"/>
    </xf>
    <xf numFmtId="38" fontId="25" fillId="0" borderId="0" xfId="1" applyFont="1" applyBorder="1">
      <alignment vertical="center"/>
    </xf>
    <xf numFmtId="38" fontId="25" fillId="0" borderId="26" xfId="1" applyFont="1" applyBorder="1">
      <alignment vertical="center"/>
    </xf>
    <xf numFmtId="41" fontId="25" fillId="0" borderId="0" xfId="1" applyNumberFormat="1" applyFont="1" applyBorder="1">
      <alignment vertical="center"/>
    </xf>
    <xf numFmtId="41" fontId="25" fillId="0" borderId="13" xfId="1" applyNumberFormat="1" applyFont="1" applyBorder="1">
      <alignment vertical="center"/>
    </xf>
    <xf numFmtId="38" fontId="25" fillId="0" borderId="7" xfId="1" applyFont="1" applyBorder="1" applyAlignment="1">
      <alignment horizontal="right" vertical="center" wrapText="1"/>
    </xf>
    <xf numFmtId="38" fontId="25" fillId="0" borderId="7" xfId="1" applyFont="1" applyBorder="1">
      <alignment vertical="center"/>
    </xf>
    <xf numFmtId="38" fontId="25" fillId="0" borderId="3" xfId="1" applyFont="1" applyBorder="1">
      <alignment vertical="center"/>
    </xf>
    <xf numFmtId="41" fontId="25" fillId="0" borderId="9" xfId="1" applyNumberFormat="1" applyFont="1" applyBorder="1">
      <alignment vertical="center"/>
    </xf>
    <xf numFmtId="41" fontId="25" fillId="0" borderId="7" xfId="1" applyNumberFormat="1" applyFont="1" applyBorder="1">
      <alignment vertical="center"/>
    </xf>
    <xf numFmtId="38" fontId="26" fillId="0" borderId="0" xfId="1" applyFont="1">
      <alignment vertical="center"/>
    </xf>
    <xf numFmtId="38" fontId="26" fillId="0" borderId="0" xfId="1" applyFont="1" applyBorder="1">
      <alignment vertical="center"/>
    </xf>
    <xf numFmtId="38" fontId="23" fillId="0" borderId="0" xfId="1" applyFont="1" applyAlignment="1">
      <alignment vertical="top"/>
    </xf>
    <xf numFmtId="38" fontId="25" fillId="0" borderId="0" xfId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38" fontId="25" fillId="0" borderId="0" xfId="1" applyFont="1" applyBorder="1" applyAlignment="1">
      <alignment horizontal="center" vertical="center" wrapText="1"/>
    </xf>
    <xf numFmtId="38" fontId="25" fillId="0" borderId="26" xfId="1" applyFont="1" applyFill="1" applyBorder="1">
      <alignment vertical="center"/>
    </xf>
    <xf numFmtId="41" fontId="25" fillId="0" borderId="0" xfId="1" applyNumberFormat="1" applyFont="1" applyFill="1" applyBorder="1">
      <alignment vertical="center"/>
    </xf>
    <xf numFmtId="38" fontId="25" fillId="0" borderId="0" xfId="1" applyFont="1" applyFill="1">
      <alignment vertical="center"/>
    </xf>
    <xf numFmtId="41" fontId="25" fillId="0" borderId="13" xfId="1" applyNumberFormat="1" applyFont="1" applyFill="1" applyBorder="1">
      <alignment vertical="center"/>
    </xf>
    <xf numFmtId="38" fontId="25" fillId="0" borderId="7" xfId="1" applyFont="1" applyBorder="1" applyAlignment="1">
      <alignment horizontal="center" vertical="center" wrapText="1"/>
    </xf>
    <xf numFmtId="38" fontId="25" fillId="0" borderId="3" xfId="1" applyFont="1" applyFill="1" applyBorder="1">
      <alignment vertical="center"/>
    </xf>
    <xf numFmtId="41" fontId="25" fillId="0" borderId="7" xfId="1" applyNumberFormat="1" applyFont="1" applyFill="1" applyBorder="1">
      <alignment vertical="center"/>
    </xf>
    <xf numFmtId="0" fontId="23" fillId="0" borderId="0" xfId="0" applyFont="1" applyBorder="1" applyAlignment="1" applyProtection="1">
      <alignment vertical="top"/>
      <protection locked="0"/>
    </xf>
    <xf numFmtId="0" fontId="27" fillId="0" borderId="0" xfId="0" applyFont="1" applyBorder="1" applyAlignment="1"/>
    <xf numFmtId="0" fontId="27" fillId="0" borderId="0" xfId="0" applyFont="1" applyBorder="1" applyAlignment="1" applyProtection="1">
      <protection locked="0"/>
    </xf>
    <xf numFmtId="0" fontId="28" fillId="0" borderId="0" xfId="0" applyFont="1" applyBorder="1" applyAlignment="1">
      <alignment horizontal="right"/>
    </xf>
    <xf numFmtId="0" fontId="29" fillId="0" borderId="1" xfId="0" applyFont="1" applyBorder="1" applyAlignment="1"/>
    <xf numFmtId="0" fontId="29" fillId="0" borderId="4" xfId="0" applyFont="1" applyBorder="1" applyAlignment="1"/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9" fillId="0" borderId="0" xfId="0" applyFont="1" applyBorder="1" applyAlignment="1"/>
    <xf numFmtId="0" fontId="25" fillId="0" borderId="26" xfId="0" applyFont="1" applyFill="1" applyBorder="1" applyAlignment="1">
      <alignment horizontal="left" vertical="center"/>
    </xf>
    <xf numFmtId="0" fontId="25" fillId="0" borderId="0" xfId="0" applyFont="1" applyBorder="1" applyAlignment="1"/>
    <xf numFmtId="41" fontId="11" fillId="0" borderId="13" xfId="0" applyNumberFormat="1" applyFont="1" applyFill="1" applyBorder="1" applyAlignment="1">
      <alignment vertical="center"/>
    </xf>
    <xf numFmtId="41" fontId="11" fillId="0" borderId="13" xfId="0" applyNumberFormat="1" applyFont="1" applyBorder="1" applyAlignment="1"/>
    <xf numFmtId="0" fontId="25" fillId="0" borderId="0" xfId="0" applyFont="1" applyBorder="1" applyAlignment="1">
      <alignment horizontal="left" vertical="center"/>
    </xf>
    <xf numFmtId="0" fontId="25" fillId="0" borderId="26" xfId="0" applyFont="1" applyBorder="1" applyAlignment="1"/>
    <xf numFmtId="41" fontId="11" fillId="0" borderId="6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29" fillId="0" borderId="0" xfId="0" applyNumberFormat="1" applyFont="1" applyBorder="1" applyAlignment="1"/>
    <xf numFmtId="0" fontId="25" fillId="0" borderId="32" xfId="0" applyFont="1" applyBorder="1" applyAlignment="1">
      <alignment horizontal="left" vertical="center"/>
    </xf>
    <xf numFmtId="0" fontId="25" fillId="0" borderId="33" xfId="0" applyFont="1" applyBorder="1" applyAlignment="1"/>
    <xf numFmtId="41" fontId="11" fillId="0" borderId="34" xfId="0" applyNumberFormat="1" applyFont="1" applyBorder="1" applyAlignment="1">
      <alignment vertical="center"/>
    </xf>
    <xf numFmtId="41" fontId="11" fillId="0" borderId="32" xfId="0" applyNumberFormat="1" applyFont="1" applyBorder="1" applyAlignment="1">
      <alignment vertical="center"/>
    </xf>
    <xf numFmtId="41" fontId="11" fillId="0" borderId="35" xfId="0" applyNumberFormat="1" applyFont="1" applyBorder="1" applyAlignment="1"/>
    <xf numFmtId="0" fontId="25" fillId="0" borderId="36" xfId="0" applyFont="1" applyBorder="1" applyAlignment="1">
      <alignment horizontal="left" vertical="center"/>
    </xf>
    <xf numFmtId="41" fontId="11" fillId="0" borderId="37" xfId="0" applyNumberFormat="1" applyFont="1" applyBorder="1" applyAlignment="1">
      <alignment vertical="center"/>
    </xf>
    <xf numFmtId="41" fontId="11" fillId="0" borderId="38" xfId="0" applyNumberFormat="1" applyFont="1" applyBorder="1" applyAlignment="1">
      <alignment vertical="center"/>
    </xf>
    <xf numFmtId="41" fontId="11" fillId="0" borderId="38" xfId="0" applyNumberFormat="1" applyFont="1" applyBorder="1" applyAlignment="1"/>
    <xf numFmtId="0" fontId="25" fillId="0" borderId="0" xfId="0" applyFont="1" applyFill="1" applyBorder="1" applyAlignment="1">
      <alignment vertical="center"/>
    </xf>
    <xf numFmtId="41" fontId="11" fillId="0" borderId="0" xfId="1" applyNumberFormat="1" applyFont="1" applyBorder="1" applyAlignment="1"/>
    <xf numFmtId="0" fontId="25" fillId="0" borderId="26" xfId="0" applyFont="1" applyBorder="1" applyAlignment="1">
      <alignment horizontal="center" vertical="center"/>
    </xf>
    <xf numFmtId="41" fontId="11" fillId="0" borderId="13" xfId="0" applyNumberFormat="1" applyFont="1" applyBorder="1" applyAlignment="1">
      <alignment vertical="center"/>
    </xf>
    <xf numFmtId="41" fontId="11" fillId="0" borderId="0" xfId="1" applyNumberFormat="1" applyFont="1" applyFill="1" applyBorder="1" applyAlignment="1"/>
    <xf numFmtId="0" fontId="25" fillId="0" borderId="32" xfId="0" applyFont="1" applyBorder="1" applyAlignment="1"/>
    <xf numFmtId="0" fontId="25" fillId="0" borderId="33" xfId="0" applyFont="1" applyBorder="1" applyAlignment="1">
      <alignment horizontal="center" vertical="center"/>
    </xf>
    <xf numFmtId="41" fontId="11" fillId="0" borderId="35" xfId="0" applyNumberFormat="1" applyFont="1" applyBorder="1" applyAlignment="1">
      <alignment vertical="center"/>
    </xf>
    <xf numFmtId="41" fontId="11" fillId="0" borderId="32" xfId="1" applyNumberFormat="1" applyFont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23" fillId="0" borderId="0" xfId="0" applyFont="1" applyAlignment="1" applyProtection="1">
      <protection locked="0"/>
    </xf>
    <xf numFmtId="0" fontId="1" fillId="0" borderId="0" xfId="0" applyFont="1" applyAlignment="1"/>
    <xf numFmtId="0" fontId="27" fillId="0" borderId="0" xfId="0" applyFont="1" applyAlignment="1" applyProtection="1">
      <protection locked="0"/>
    </xf>
    <xf numFmtId="0" fontId="25" fillId="0" borderId="0" xfId="0" applyFont="1" applyAlignment="1">
      <alignment horizontal="right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 applyAlignment="1"/>
    <xf numFmtId="0" fontId="32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 wrapText="1"/>
    </xf>
    <xf numFmtId="41" fontId="32" fillId="0" borderId="44" xfId="0" applyNumberFormat="1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41" fontId="32" fillId="0" borderId="10" xfId="0" applyNumberFormat="1" applyFont="1" applyFill="1" applyBorder="1" applyAlignment="1">
      <alignment horizontal="right" vertical="center"/>
    </xf>
    <xf numFmtId="0" fontId="32" fillId="0" borderId="11" xfId="0" applyFont="1" applyFill="1" applyBorder="1" applyAlignment="1">
      <alignment horizontal="center" vertical="center"/>
    </xf>
    <xf numFmtId="41" fontId="32" fillId="0" borderId="10" xfId="0" applyNumberFormat="1" applyFont="1" applyFill="1" applyBorder="1" applyAlignment="1">
      <alignment horizontal="center" vertical="center"/>
    </xf>
    <xf numFmtId="41" fontId="32" fillId="0" borderId="16" xfId="0" applyNumberFormat="1" applyFont="1" applyFill="1" applyBorder="1" applyAlignment="1">
      <alignment horizontal="center" vertical="center"/>
    </xf>
    <xf numFmtId="0" fontId="34" fillId="0" borderId="0" xfId="0" applyFont="1" applyAlignment="1"/>
    <xf numFmtId="0" fontId="32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 wrapText="1"/>
    </xf>
    <xf numFmtId="41" fontId="32" fillId="0" borderId="47" xfId="0" applyNumberFormat="1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 wrapText="1"/>
    </xf>
    <xf numFmtId="41" fontId="32" fillId="0" borderId="26" xfId="0" applyNumberFormat="1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41" fontId="32" fillId="0" borderId="49" xfId="0" applyNumberFormat="1" applyFont="1" applyFill="1" applyBorder="1" applyAlignment="1">
      <alignment horizontal="center" vertical="center"/>
    </xf>
    <xf numFmtId="41" fontId="32" fillId="0" borderId="50" xfId="0" applyNumberFormat="1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41" fontId="32" fillId="0" borderId="33" xfId="0" applyNumberFormat="1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41" fontId="32" fillId="0" borderId="32" xfId="0" applyNumberFormat="1" applyFont="1" applyFill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4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32" fillId="0" borderId="0" xfId="0" applyFont="1" applyAlignment="1"/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/>
    <xf numFmtId="0" fontId="32" fillId="0" borderId="3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1" fontId="32" fillId="0" borderId="43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41" fontId="32" fillId="0" borderId="3" xfId="0" applyNumberFormat="1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41" fontId="32" fillId="0" borderId="7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79E8556-B0C0-A549-A114-E072F52C832D}"/>
            </a:ext>
          </a:extLst>
        </xdr:cNvPr>
        <xdr:cNvSpPr>
          <a:spLocks/>
        </xdr:cNvSpPr>
      </xdr:nvSpPr>
      <xdr:spPr bwMode="auto">
        <a:xfrm>
          <a:off x="250825" y="1153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776895C-E3C6-9546-8AB8-9992336634A3}"/>
            </a:ext>
          </a:extLst>
        </xdr:cNvPr>
        <xdr:cNvSpPr>
          <a:spLocks/>
        </xdr:cNvSpPr>
      </xdr:nvSpPr>
      <xdr:spPr bwMode="auto">
        <a:xfrm>
          <a:off x="250825" y="1026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D31F0CF1-E15F-E44F-A659-1252972CC3A3}"/>
            </a:ext>
          </a:extLst>
        </xdr:cNvPr>
        <xdr:cNvSpPr>
          <a:spLocks/>
        </xdr:cNvSpPr>
      </xdr:nvSpPr>
      <xdr:spPr bwMode="auto">
        <a:xfrm>
          <a:off x="250825" y="437894"/>
          <a:ext cx="132578" cy="11953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1E3BEEE8-665C-2648-B61A-0A0501081CB6}"/>
            </a:ext>
          </a:extLst>
        </xdr:cNvPr>
        <xdr:cNvSpPr>
          <a:spLocks/>
        </xdr:cNvSpPr>
      </xdr:nvSpPr>
      <xdr:spPr bwMode="auto">
        <a:xfrm>
          <a:off x="250825" y="2438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37AD3191-FC10-E44B-8192-4938AB8460D9}"/>
            </a:ext>
          </a:extLst>
        </xdr:cNvPr>
        <xdr:cNvSpPr>
          <a:spLocks/>
        </xdr:cNvSpPr>
      </xdr:nvSpPr>
      <xdr:spPr bwMode="auto">
        <a:xfrm>
          <a:off x="250825" y="3835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F7022C79-C0A7-6D4A-AE4A-D906138A4D9E}"/>
            </a:ext>
          </a:extLst>
        </xdr:cNvPr>
        <xdr:cNvSpPr>
          <a:spLocks/>
        </xdr:cNvSpPr>
      </xdr:nvSpPr>
      <xdr:spPr bwMode="auto">
        <a:xfrm>
          <a:off x="250825" y="5232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C73CFBF0-0463-2642-82EF-465CDABCB38A}"/>
            </a:ext>
          </a:extLst>
        </xdr:cNvPr>
        <xdr:cNvSpPr>
          <a:spLocks/>
        </xdr:cNvSpPr>
      </xdr:nvSpPr>
      <xdr:spPr bwMode="auto">
        <a:xfrm>
          <a:off x="250825" y="6629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849C611-5540-C34E-ACA3-6CD21FA15483}"/>
            </a:ext>
          </a:extLst>
        </xdr:cNvPr>
        <xdr:cNvSpPr>
          <a:spLocks/>
        </xdr:cNvSpPr>
      </xdr:nvSpPr>
      <xdr:spPr bwMode="auto">
        <a:xfrm>
          <a:off x="250825" y="8026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967CDE27-79F2-1645-ABEB-0392242AD550}"/>
            </a:ext>
          </a:extLst>
        </xdr:cNvPr>
        <xdr:cNvSpPr>
          <a:spLocks/>
        </xdr:cNvSpPr>
      </xdr:nvSpPr>
      <xdr:spPr bwMode="auto">
        <a:xfrm>
          <a:off x="254515" y="1843217"/>
          <a:ext cx="135324" cy="4189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F4E4530-7B71-3D4E-9776-DA1F2217B668}"/>
            </a:ext>
          </a:extLst>
        </xdr:cNvPr>
        <xdr:cNvSpPr>
          <a:spLocks/>
        </xdr:cNvSpPr>
      </xdr:nvSpPr>
      <xdr:spPr bwMode="auto">
        <a:xfrm>
          <a:off x="250825" y="1026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38100</xdr:rowOff>
    </xdr:from>
    <xdr:to>
      <xdr:col>1</xdr:col>
      <xdr:colOff>152400</xdr:colOff>
      <xdr:row>11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14FE3B6-B276-DE45-A62E-4586558E4D0C}"/>
            </a:ext>
          </a:extLst>
        </xdr:cNvPr>
        <xdr:cNvSpPr>
          <a:spLocks/>
        </xdr:cNvSpPr>
      </xdr:nvSpPr>
      <xdr:spPr bwMode="auto">
        <a:xfrm>
          <a:off x="479425" y="558800"/>
          <a:ext cx="104775" cy="9588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</xdr:row>
      <xdr:rowOff>15010</xdr:rowOff>
    </xdr:from>
    <xdr:to>
      <xdr:col>1</xdr:col>
      <xdr:colOff>152400</xdr:colOff>
      <xdr:row>22</xdr:row>
      <xdr:rowOff>72160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F7865EE-0868-B640-8448-538D51344826}"/>
            </a:ext>
          </a:extLst>
        </xdr:cNvPr>
        <xdr:cNvSpPr>
          <a:spLocks/>
        </xdr:cNvSpPr>
      </xdr:nvSpPr>
      <xdr:spPr bwMode="auto">
        <a:xfrm>
          <a:off x="479425" y="1666010"/>
          <a:ext cx="104775" cy="971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46</xdr:row>
      <xdr:rowOff>15010</xdr:rowOff>
    </xdr:from>
    <xdr:to>
      <xdr:col>1</xdr:col>
      <xdr:colOff>152400</xdr:colOff>
      <xdr:row>54</xdr:row>
      <xdr:rowOff>72160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59F5453-922D-204C-AB11-576A8F4849C1}"/>
            </a:ext>
          </a:extLst>
        </xdr:cNvPr>
        <xdr:cNvSpPr>
          <a:spLocks/>
        </xdr:cNvSpPr>
      </xdr:nvSpPr>
      <xdr:spPr bwMode="auto">
        <a:xfrm>
          <a:off x="479425" y="5145810"/>
          <a:ext cx="104775" cy="971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56</xdr:row>
      <xdr:rowOff>15010</xdr:rowOff>
    </xdr:from>
    <xdr:to>
      <xdr:col>1</xdr:col>
      <xdr:colOff>152400</xdr:colOff>
      <xdr:row>64</xdr:row>
      <xdr:rowOff>72160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EA118B9-EF50-8E4B-BF77-EE45FC45D108}"/>
            </a:ext>
          </a:extLst>
        </xdr:cNvPr>
        <xdr:cNvSpPr>
          <a:spLocks/>
        </xdr:cNvSpPr>
      </xdr:nvSpPr>
      <xdr:spPr bwMode="auto">
        <a:xfrm>
          <a:off x="479425" y="62380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36</xdr:row>
      <xdr:rowOff>15010</xdr:rowOff>
    </xdr:from>
    <xdr:to>
      <xdr:col>1</xdr:col>
      <xdr:colOff>152400</xdr:colOff>
      <xdr:row>44</xdr:row>
      <xdr:rowOff>72160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13ED8616-1EF5-1E42-AC0C-95A60A0CDFA1}"/>
            </a:ext>
          </a:extLst>
        </xdr:cNvPr>
        <xdr:cNvSpPr>
          <a:spLocks/>
        </xdr:cNvSpPr>
      </xdr:nvSpPr>
      <xdr:spPr bwMode="auto">
        <a:xfrm>
          <a:off x="479425" y="40536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88</xdr:row>
      <xdr:rowOff>15010</xdr:rowOff>
    </xdr:from>
    <xdr:to>
      <xdr:col>1</xdr:col>
      <xdr:colOff>152400</xdr:colOff>
      <xdr:row>96</xdr:row>
      <xdr:rowOff>72160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9F6A4DEB-8366-2A46-B938-B9E65C0323B7}"/>
            </a:ext>
          </a:extLst>
        </xdr:cNvPr>
        <xdr:cNvSpPr>
          <a:spLocks/>
        </xdr:cNvSpPr>
      </xdr:nvSpPr>
      <xdr:spPr bwMode="auto">
        <a:xfrm>
          <a:off x="479425" y="10441710"/>
          <a:ext cx="104775" cy="971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98</xdr:row>
      <xdr:rowOff>15010</xdr:rowOff>
    </xdr:from>
    <xdr:to>
      <xdr:col>1</xdr:col>
      <xdr:colOff>152400</xdr:colOff>
      <xdr:row>106</xdr:row>
      <xdr:rowOff>72160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757C3D2E-98D0-AA4C-BE51-D1E5E7F0602C}"/>
            </a:ext>
          </a:extLst>
        </xdr:cNvPr>
        <xdr:cNvSpPr>
          <a:spLocks/>
        </xdr:cNvSpPr>
      </xdr:nvSpPr>
      <xdr:spPr bwMode="auto">
        <a:xfrm>
          <a:off x="479425" y="115593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108</xdr:row>
      <xdr:rowOff>15010</xdr:rowOff>
    </xdr:from>
    <xdr:to>
      <xdr:col>1</xdr:col>
      <xdr:colOff>152400</xdr:colOff>
      <xdr:row>116</xdr:row>
      <xdr:rowOff>72160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D3CB88D5-44D1-6841-B363-DE6EB592BA94}"/>
            </a:ext>
          </a:extLst>
        </xdr:cNvPr>
        <xdr:cNvSpPr>
          <a:spLocks/>
        </xdr:cNvSpPr>
      </xdr:nvSpPr>
      <xdr:spPr bwMode="auto">
        <a:xfrm>
          <a:off x="479425" y="126769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118</xdr:row>
      <xdr:rowOff>15010</xdr:rowOff>
    </xdr:from>
    <xdr:to>
      <xdr:col>1</xdr:col>
      <xdr:colOff>152400</xdr:colOff>
      <xdr:row>126</xdr:row>
      <xdr:rowOff>72160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F7FFCCCA-661D-D645-A059-EA4C7B12F366}"/>
            </a:ext>
          </a:extLst>
        </xdr:cNvPr>
        <xdr:cNvSpPr>
          <a:spLocks/>
        </xdr:cNvSpPr>
      </xdr:nvSpPr>
      <xdr:spPr bwMode="auto">
        <a:xfrm>
          <a:off x="479425" y="138961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24864</xdr:colOff>
      <xdr:row>90</xdr:row>
      <xdr:rowOff>0</xdr:rowOff>
    </xdr:from>
    <xdr:ext cx="318036" cy="7024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0EBEE30-86AA-2A43-83D9-30E5468ADB13}"/>
            </a:ext>
          </a:extLst>
        </xdr:cNvPr>
        <xdr:cNvSpPr txBox="1"/>
      </xdr:nvSpPr>
      <xdr:spPr>
        <a:xfrm>
          <a:off x="24864" y="10655300"/>
          <a:ext cx="318036" cy="702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胃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ポ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プ</a:t>
          </a:r>
        </a:p>
      </xdr:txBody>
    </xdr:sp>
    <xdr:clientData/>
  </xdr:oneCellAnchor>
  <xdr:twoCellAnchor>
    <xdr:from>
      <xdr:col>1</xdr:col>
      <xdr:colOff>47625</xdr:colOff>
      <xdr:row>128</xdr:row>
      <xdr:rowOff>15010</xdr:rowOff>
    </xdr:from>
    <xdr:to>
      <xdr:col>1</xdr:col>
      <xdr:colOff>152400</xdr:colOff>
      <xdr:row>136</xdr:row>
      <xdr:rowOff>72160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0C220DF6-3661-8E47-8F3F-5E1003BAB040}"/>
            </a:ext>
          </a:extLst>
        </xdr:cNvPr>
        <xdr:cNvSpPr>
          <a:spLocks/>
        </xdr:cNvSpPr>
      </xdr:nvSpPr>
      <xdr:spPr bwMode="auto">
        <a:xfrm>
          <a:off x="479425" y="151026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138</xdr:row>
      <xdr:rowOff>15010</xdr:rowOff>
    </xdr:from>
    <xdr:to>
      <xdr:col>1</xdr:col>
      <xdr:colOff>152400</xdr:colOff>
      <xdr:row>146</xdr:row>
      <xdr:rowOff>72160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A5EA174C-2357-0148-874A-574FA2C77048}"/>
            </a:ext>
          </a:extLst>
        </xdr:cNvPr>
        <xdr:cNvSpPr>
          <a:spLocks/>
        </xdr:cNvSpPr>
      </xdr:nvSpPr>
      <xdr:spPr bwMode="auto">
        <a:xfrm>
          <a:off x="479425" y="163091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148</xdr:row>
      <xdr:rowOff>15010</xdr:rowOff>
    </xdr:from>
    <xdr:to>
      <xdr:col>1</xdr:col>
      <xdr:colOff>152400</xdr:colOff>
      <xdr:row>156</xdr:row>
      <xdr:rowOff>72160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274622F7-17B7-E148-8449-5834D4A8DF2E}"/>
            </a:ext>
          </a:extLst>
        </xdr:cNvPr>
        <xdr:cNvSpPr>
          <a:spLocks/>
        </xdr:cNvSpPr>
      </xdr:nvSpPr>
      <xdr:spPr bwMode="auto">
        <a:xfrm>
          <a:off x="479425" y="17515610"/>
          <a:ext cx="104775" cy="10731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15010</xdr:rowOff>
    </xdr:from>
    <xdr:to>
      <xdr:col>1</xdr:col>
      <xdr:colOff>152400</xdr:colOff>
      <xdr:row>33</xdr:row>
      <xdr:rowOff>72160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8C70919-A1F2-E445-BCE8-7CA1371C91B9}"/>
            </a:ext>
          </a:extLst>
        </xdr:cNvPr>
        <xdr:cNvSpPr>
          <a:spLocks/>
        </xdr:cNvSpPr>
      </xdr:nvSpPr>
      <xdr:spPr bwMode="auto">
        <a:xfrm>
          <a:off x="479425" y="2847110"/>
          <a:ext cx="104775" cy="971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93548</xdr:colOff>
      <xdr:row>68</xdr:row>
      <xdr:rowOff>0</xdr:rowOff>
    </xdr:from>
    <xdr:to>
      <xdr:col>1</xdr:col>
      <xdr:colOff>139267</xdr:colOff>
      <xdr:row>71</xdr:row>
      <xdr:rowOff>34018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335E147A-B8B3-7149-9E43-28B5BF0D3F91}"/>
            </a:ext>
          </a:extLst>
        </xdr:cNvPr>
        <xdr:cNvSpPr>
          <a:spLocks/>
        </xdr:cNvSpPr>
      </xdr:nvSpPr>
      <xdr:spPr bwMode="auto">
        <a:xfrm>
          <a:off x="525348" y="7645400"/>
          <a:ext cx="45719" cy="491218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30</xdr:row>
      <xdr:rowOff>38100</xdr:rowOff>
    </xdr:from>
    <xdr:to>
      <xdr:col>2</xdr:col>
      <xdr:colOff>38100</xdr:colOff>
      <xdr:row>33</xdr:row>
      <xdr:rowOff>0</xdr:rowOff>
    </xdr:to>
    <xdr:sp macro="" textlink="">
      <xdr:nvSpPr>
        <xdr:cNvPr id="2" name="AutoShape 36">
          <a:extLst>
            <a:ext uri="{FF2B5EF4-FFF2-40B4-BE49-F238E27FC236}">
              <a16:creationId xmlns:a16="http://schemas.microsoft.com/office/drawing/2014/main" id="{87B46B97-B651-D84A-95FD-056E6EA2C5E9}"/>
            </a:ext>
          </a:extLst>
        </xdr:cNvPr>
        <xdr:cNvSpPr>
          <a:spLocks/>
        </xdr:cNvSpPr>
      </xdr:nvSpPr>
      <xdr:spPr bwMode="auto">
        <a:xfrm>
          <a:off x="244475" y="3797300"/>
          <a:ext cx="984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34</xdr:row>
      <xdr:rowOff>28575</xdr:rowOff>
    </xdr:from>
    <xdr:to>
      <xdr:col>1</xdr:col>
      <xdr:colOff>104775</xdr:colOff>
      <xdr:row>36</xdr:row>
      <xdr:rowOff>200025</xdr:rowOff>
    </xdr:to>
    <xdr:sp macro="" textlink="">
      <xdr:nvSpPr>
        <xdr:cNvPr id="3" name="AutoShape 38">
          <a:extLst>
            <a:ext uri="{FF2B5EF4-FFF2-40B4-BE49-F238E27FC236}">
              <a16:creationId xmlns:a16="http://schemas.microsoft.com/office/drawing/2014/main" id="{F884C25E-56B2-C747-B816-6860A1826126}"/>
            </a:ext>
          </a:extLst>
        </xdr:cNvPr>
        <xdr:cNvSpPr>
          <a:spLocks/>
        </xdr:cNvSpPr>
      </xdr:nvSpPr>
      <xdr:spPr bwMode="auto">
        <a:xfrm>
          <a:off x="225425" y="3797300"/>
          <a:ext cx="5715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38100</xdr:rowOff>
    </xdr:from>
    <xdr:to>
      <xdr:col>1</xdr:col>
      <xdr:colOff>152400</xdr:colOff>
      <xdr:row>6</xdr:row>
      <xdr:rowOff>190500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1A0B0CC3-5F28-B24C-80DA-2B4887523544}"/>
            </a:ext>
          </a:extLst>
        </xdr:cNvPr>
        <xdr:cNvSpPr>
          <a:spLocks/>
        </xdr:cNvSpPr>
      </xdr:nvSpPr>
      <xdr:spPr bwMode="auto">
        <a:xfrm>
          <a:off x="250825" y="901700"/>
          <a:ext cx="104775" cy="660400"/>
        </a:xfrm>
        <a:prstGeom prst="leftBrace">
          <a:avLst>
            <a:gd name="adj1" fmla="val 4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22225</xdr:rowOff>
    </xdr:from>
    <xdr:to>
      <xdr:col>1</xdr:col>
      <xdr:colOff>171450</xdr:colOff>
      <xdr:row>15</xdr:row>
      <xdr:rowOff>155575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C17BF267-0223-AD4F-9A9D-9A06B269F8BD}"/>
            </a:ext>
          </a:extLst>
        </xdr:cNvPr>
        <xdr:cNvSpPr>
          <a:spLocks/>
        </xdr:cNvSpPr>
      </xdr:nvSpPr>
      <xdr:spPr bwMode="auto">
        <a:xfrm>
          <a:off x="231775" y="1520825"/>
          <a:ext cx="142875" cy="18605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SheetLayoutView="115" workbookViewId="0"/>
  </sheetViews>
  <sheetFormatPr baseColWidth="10" defaultColWidth="8.83203125" defaultRowHeight="14"/>
  <cols>
    <col min="1" max="1" width="18.33203125" style="2" customWidth="1"/>
    <col min="2" max="4" width="11.6640625" style="2" customWidth="1"/>
    <col min="5" max="6" width="11" style="2" customWidth="1"/>
    <col min="7" max="7" width="12.33203125" style="2" customWidth="1"/>
    <col min="8" max="8" width="11" style="2" customWidth="1"/>
    <col min="9" max="14" width="7.6640625" style="2" customWidth="1"/>
    <col min="15" max="16384" width="8.83203125" style="2"/>
  </cols>
  <sheetData>
    <row r="1" spans="1:7" ht="17">
      <c r="A1" s="1" t="s">
        <v>5</v>
      </c>
    </row>
    <row r="2" spans="1:7" ht="13.5" customHeight="1">
      <c r="A2" s="3"/>
    </row>
    <row r="3" spans="1:7" s="5" customFormat="1" ht="17">
      <c r="A3" s="4" t="s">
        <v>19</v>
      </c>
      <c r="C3" s="6"/>
      <c r="E3" s="49" t="s">
        <v>20</v>
      </c>
    </row>
    <row r="4" spans="1:7" s="7" customFormat="1" ht="5" customHeight="1" thickBot="1">
      <c r="E4" s="50"/>
    </row>
    <row r="5" spans="1:7" s="8" customFormat="1" ht="24" customHeight="1">
      <c r="A5" s="51"/>
      <c r="B5" s="53" t="s">
        <v>9</v>
      </c>
      <c r="C5" s="54"/>
      <c r="D5" s="54"/>
      <c r="E5" s="55" t="s">
        <v>16</v>
      </c>
      <c r="F5" s="7"/>
      <c r="G5" s="7"/>
    </row>
    <row r="6" spans="1:7" s="8" customFormat="1" ht="42" customHeight="1" thickBot="1">
      <c r="A6" s="52"/>
      <c r="B6" s="9" t="s">
        <v>0</v>
      </c>
      <c r="C6" s="10" t="s">
        <v>10</v>
      </c>
      <c r="D6" s="11" t="s">
        <v>1</v>
      </c>
      <c r="E6" s="56"/>
    </row>
    <row r="7" spans="1:7" s="8" customFormat="1" ht="16.5" customHeight="1">
      <c r="A7" s="12" t="s">
        <v>2</v>
      </c>
      <c r="B7" s="13">
        <v>369875</v>
      </c>
      <c r="C7" s="14">
        <v>82739</v>
      </c>
      <c r="D7" s="15">
        <f>C7/B7</f>
        <v>0.22369449138222372</v>
      </c>
      <c r="E7" s="41">
        <v>0.505</v>
      </c>
    </row>
    <row r="8" spans="1:7" s="8" customFormat="1" ht="16.5" customHeight="1">
      <c r="A8" s="12" t="s">
        <v>3</v>
      </c>
      <c r="B8" s="13">
        <v>369875</v>
      </c>
      <c r="C8" s="16">
        <v>72558</v>
      </c>
      <c r="D8" s="15">
        <f>C8/B8</f>
        <v>0.19616897600540723</v>
      </c>
      <c r="E8" s="42">
        <v>0.47299999999999998</v>
      </c>
    </row>
    <row r="9" spans="1:7" s="8" customFormat="1" ht="16.5" customHeight="1">
      <c r="A9" s="12" t="s">
        <v>4</v>
      </c>
      <c r="B9" s="13">
        <v>369875</v>
      </c>
      <c r="C9" s="16">
        <v>65276</v>
      </c>
      <c r="D9" s="15">
        <f t="shared" ref="D9:D12" si="0">C9/B9</f>
        <v>0.17648124366339979</v>
      </c>
      <c r="E9" s="42">
        <v>0.53500000000000003</v>
      </c>
    </row>
    <row r="10" spans="1:7" s="8" customFormat="1" ht="16.5" customHeight="1">
      <c r="A10" s="17" t="s">
        <v>6</v>
      </c>
      <c r="B10" s="18">
        <v>309829</v>
      </c>
      <c r="C10" s="19">
        <v>74661</v>
      </c>
      <c r="D10" s="15">
        <f t="shared" si="0"/>
        <v>0.24097486032617993</v>
      </c>
      <c r="E10" s="42">
        <v>0.48499999999999999</v>
      </c>
    </row>
    <row r="11" spans="1:7" s="8" customFormat="1" ht="16.5" customHeight="1">
      <c r="A11" s="12" t="s">
        <v>11</v>
      </c>
      <c r="B11" s="13">
        <v>227179</v>
      </c>
      <c r="C11" s="16">
        <v>44387</v>
      </c>
      <c r="D11" s="15">
        <f t="shared" si="0"/>
        <v>0.19538337610430542</v>
      </c>
      <c r="E11" s="42">
        <v>0.48499999999999999</v>
      </c>
    </row>
    <row r="12" spans="1:7" s="8" customFormat="1" ht="16.5" customHeight="1">
      <c r="A12" s="12" t="s">
        <v>12</v>
      </c>
      <c r="B12" s="18">
        <v>68636</v>
      </c>
      <c r="C12" s="20">
        <v>3198</v>
      </c>
      <c r="D12" s="15">
        <f t="shared" si="0"/>
        <v>4.6593624337082577E-2</v>
      </c>
      <c r="E12" s="43"/>
    </row>
    <row r="13" spans="1:7" s="8" customFormat="1" ht="16" customHeight="1" thickBot="1">
      <c r="A13" s="21" t="s">
        <v>13</v>
      </c>
      <c r="B13" s="22">
        <v>82695</v>
      </c>
      <c r="C13" s="23">
        <v>2448</v>
      </c>
      <c r="D13" s="46">
        <f>C13/B13</f>
        <v>2.9602757119535642E-2</v>
      </c>
      <c r="E13" s="40"/>
    </row>
    <row r="14" spans="1:7" s="8" customFormat="1" ht="16" customHeight="1">
      <c r="A14" s="57" t="s">
        <v>17</v>
      </c>
      <c r="B14" s="57"/>
      <c r="C14" s="57"/>
      <c r="D14" s="57"/>
      <c r="E14" s="57"/>
      <c r="F14" s="57"/>
      <c r="G14" s="57"/>
    </row>
    <row r="15" spans="1:7" s="8" customFormat="1" ht="18" customHeight="1">
      <c r="A15" s="57"/>
      <c r="B15" s="57"/>
      <c r="C15" s="57"/>
      <c r="D15" s="57"/>
      <c r="E15" s="57"/>
      <c r="F15" s="57"/>
      <c r="G15" s="57"/>
    </row>
    <row r="16" spans="1:7" s="8" customFormat="1" ht="18" customHeight="1">
      <c r="A16" s="57"/>
      <c r="B16" s="57"/>
      <c r="C16" s="57"/>
      <c r="D16" s="57"/>
      <c r="E16" s="57"/>
      <c r="F16" s="57"/>
      <c r="G16" s="57"/>
    </row>
    <row r="17" spans="1:7" s="8" customFormat="1" ht="18" customHeight="1">
      <c r="A17" s="25" t="s">
        <v>22</v>
      </c>
    </row>
    <row r="18" spans="1:7" s="8" customFormat="1" ht="18" customHeight="1">
      <c r="A18" s="25" t="s">
        <v>23</v>
      </c>
    </row>
    <row r="19" spans="1:7" s="8" customFormat="1" ht="18" customHeight="1">
      <c r="A19" s="25" t="s">
        <v>24</v>
      </c>
    </row>
    <row r="20" spans="1:7" s="8" customFormat="1" ht="17.25" customHeight="1">
      <c r="A20" s="25" t="s">
        <v>14</v>
      </c>
    </row>
    <row r="21" spans="1:7" s="8" customFormat="1" ht="17.25" customHeight="1">
      <c r="A21" s="25" t="s">
        <v>18</v>
      </c>
    </row>
    <row r="22" spans="1:7" s="45" customFormat="1" ht="17.25" customHeight="1">
      <c r="A22" s="44" t="s">
        <v>21</v>
      </c>
      <c r="B22" s="44"/>
    </row>
    <row r="23" spans="1:7" s="8" customFormat="1" ht="17.25" customHeight="1">
      <c r="A23" s="25"/>
      <c r="B23" s="25"/>
    </row>
    <row r="24" spans="1:7" s="8" customFormat="1" ht="17.25" customHeight="1" thickBot="1">
      <c r="A24" s="7" t="s">
        <v>7</v>
      </c>
      <c r="B24" s="25"/>
      <c r="D24" s="26" t="s">
        <v>20</v>
      </c>
    </row>
    <row r="25" spans="1:7" s="8" customFormat="1" ht="17.25" customHeight="1" thickBot="1">
      <c r="A25" s="27"/>
      <c r="B25" s="28" t="s">
        <v>0</v>
      </c>
      <c r="C25" s="29" t="s">
        <v>10</v>
      </c>
      <c r="D25" s="28" t="s">
        <v>1</v>
      </c>
    </row>
    <row r="26" spans="1:7" s="8" customFormat="1" ht="17.25" customHeight="1">
      <c r="A26" s="30" t="s">
        <v>6</v>
      </c>
      <c r="B26" s="31">
        <v>7666</v>
      </c>
      <c r="C26" s="32">
        <v>491</v>
      </c>
      <c r="D26" s="33">
        <f>C26/B26</f>
        <v>6.4049047743282031E-2</v>
      </c>
    </row>
    <row r="27" spans="1:7" ht="15" thickBot="1">
      <c r="A27" s="34" t="s">
        <v>11</v>
      </c>
      <c r="B27" s="35">
        <v>11466</v>
      </c>
      <c r="C27" s="22">
        <v>1677</v>
      </c>
      <c r="D27" s="24">
        <f>C27/B27</f>
        <v>0.14625850340136054</v>
      </c>
      <c r="E27" s="8"/>
      <c r="F27" s="8"/>
      <c r="G27" s="8"/>
    </row>
    <row r="28" spans="1:7">
      <c r="A28" s="36" t="s">
        <v>15</v>
      </c>
      <c r="B28" s="37"/>
      <c r="C28" s="38"/>
      <c r="D28" s="39"/>
      <c r="E28" s="8"/>
      <c r="F28" s="8"/>
      <c r="G28" s="8"/>
    </row>
    <row r="29" spans="1:7">
      <c r="A29" s="48" t="s">
        <v>8</v>
      </c>
      <c r="B29" s="48"/>
      <c r="C29" s="48"/>
      <c r="D29" s="48"/>
      <c r="E29" s="8"/>
      <c r="F29" s="8"/>
      <c r="G29" s="8"/>
    </row>
  </sheetData>
  <mergeCells count="6">
    <mergeCell ref="A29:D29"/>
    <mergeCell ref="E3:E4"/>
    <mergeCell ref="A5:A6"/>
    <mergeCell ref="B5:D5"/>
    <mergeCell ref="E5:E6"/>
    <mergeCell ref="A14:G16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6C7E-976E-514A-A4B6-0AEB3D0CF1B6}">
  <dimension ref="A1:AC104"/>
  <sheetViews>
    <sheetView showGridLines="0" workbookViewId="0"/>
  </sheetViews>
  <sheetFormatPr baseColWidth="10" defaultColWidth="8.83203125" defaultRowHeight="14"/>
  <cols>
    <col min="1" max="2" width="2.6640625" style="2" customWidth="1"/>
    <col min="3" max="3" width="10.5" style="2" customWidth="1"/>
    <col min="4" max="4" width="5.1640625" style="2" customWidth="1"/>
    <col min="5" max="14" width="6.6640625" style="2" customWidth="1"/>
    <col min="15" max="16" width="7.6640625" style="2" customWidth="1"/>
    <col min="17" max="16384" width="8.83203125" style="2"/>
  </cols>
  <sheetData>
    <row r="1" spans="1:26" s="7" customFormat="1" ht="20.25" customHeight="1">
      <c r="A1" s="4" t="s">
        <v>25</v>
      </c>
    </row>
    <row r="2" spans="1:26" s="7" customFormat="1" ht="5" customHeight="1" thickBot="1"/>
    <row r="3" spans="1:26" s="60" customFormat="1" ht="16" customHeight="1" thickBot="1">
      <c r="A3" s="28"/>
      <c r="B3" s="28"/>
      <c r="C3" s="28"/>
      <c r="D3" s="58"/>
      <c r="E3" s="28" t="s">
        <v>26</v>
      </c>
      <c r="F3" s="28" t="s">
        <v>27</v>
      </c>
      <c r="G3" s="28" t="s">
        <v>28</v>
      </c>
      <c r="H3" s="28" t="s">
        <v>29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  <c r="O3" s="59"/>
      <c r="P3" s="59"/>
    </row>
    <row r="4" spans="1:26" s="60" customFormat="1" ht="16" customHeight="1">
      <c r="A4" s="61"/>
      <c r="B4" s="62" t="s">
        <v>36</v>
      </c>
      <c r="C4" s="62"/>
      <c r="D4" s="63" t="s">
        <v>26</v>
      </c>
      <c r="E4" s="64">
        <f>SUM(F4:N4)</f>
        <v>82739</v>
      </c>
      <c r="F4" s="64">
        <f>SUM(F5:F6)</f>
        <v>3259</v>
      </c>
      <c r="G4" s="64">
        <f t="shared" ref="G4:N4" si="0">SUM(G5:G6)</f>
        <v>3894</v>
      </c>
      <c r="H4" s="64">
        <f t="shared" si="0"/>
        <v>3977</v>
      </c>
      <c r="I4" s="64">
        <f t="shared" si="0"/>
        <v>4199</v>
      </c>
      <c r="J4" s="64">
        <f t="shared" si="0"/>
        <v>5387</v>
      </c>
      <c r="K4" s="64">
        <f t="shared" si="0"/>
        <v>10149</v>
      </c>
      <c r="L4" s="64">
        <f t="shared" si="0"/>
        <v>15900</v>
      </c>
      <c r="M4" s="64">
        <f t="shared" si="0"/>
        <v>15751</v>
      </c>
      <c r="N4" s="64">
        <f t="shared" si="0"/>
        <v>20223</v>
      </c>
      <c r="O4" s="59"/>
      <c r="P4" s="59"/>
    </row>
    <row r="5" spans="1:26" s="60" customFormat="1" ht="16" customHeight="1">
      <c r="A5" s="47"/>
      <c r="B5" s="25"/>
      <c r="C5" s="25"/>
      <c r="D5" s="63" t="s">
        <v>37</v>
      </c>
      <c r="E5" s="64">
        <f>SUM(F5:N5)</f>
        <v>33521</v>
      </c>
      <c r="F5" s="65">
        <v>1263</v>
      </c>
      <c r="G5" s="66">
        <v>1444</v>
      </c>
      <c r="H5" s="66">
        <v>1541</v>
      </c>
      <c r="I5" s="66">
        <v>1552</v>
      </c>
      <c r="J5" s="66">
        <v>2021</v>
      </c>
      <c r="K5" s="66">
        <v>4185</v>
      </c>
      <c r="L5" s="66">
        <v>6738</v>
      </c>
      <c r="M5" s="66">
        <v>6805</v>
      </c>
      <c r="N5" s="66">
        <v>7972</v>
      </c>
      <c r="O5" s="67"/>
      <c r="P5" s="68"/>
    </row>
    <row r="6" spans="1:26" s="60" customFormat="1" ht="16" customHeight="1">
      <c r="A6" s="47"/>
      <c r="B6" s="25"/>
      <c r="C6" s="25"/>
      <c r="D6" s="63" t="s">
        <v>38</v>
      </c>
      <c r="E6" s="64">
        <f>SUM(F6:N6)</f>
        <v>49218</v>
      </c>
      <c r="F6" s="66">
        <v>1996</v>
      </c>
      <c r="G6" s="66">
        <v>2450</v>
      </c>
      <c r="H6" s="66">
        <v>2436</v>
      </c>
      <c r="I6" s="66">
        <v>2647</v>
      </c>
      <c r="J6" s="66">
        <v>3366</v>
      </c>
      <c r="K6" s="66">
        <v>5964</v>
      </c>
      <c r="L6" s="66">
        <v>9162</v>
      </c>
      <c r="M6" s="66">
        <v>8946</v>
      </c>
      <c r="N6" s="66">
        <v>12251</v>
      </c>
      <c r="O6" s="68"/>
      <c r="P6" s="68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s="60" customFormat="1" ht="16" customHeight="1">
      <c r="A7" s="47"/>
      <c r="B7" s="25"/>
      <c r="C7" s="25"/>
      <c r="D7" s="63"/>
      <c r="E7" s="64"/>
      <c r="F7" s="66"/>
      <c r="G7" s="66"/>
      <c r="H7" s="66"/>
      <c r="I7" s="66"/>
      <c r="J7" s="66"/>
      <c r="K7" s="66"/>
      <c r="L7" s="66"/>
      <c r="M7" s="66"/>
      <c r="N7" s="66"/>
      <c r="O7" s="68"/>
      <c r="P7" s="68"/>
      <c r="Q7" s="68"/>
      <c r="R7" s="69"/>
      <c r="S7" s="69"/>
      <c r="T7" s="69"/>
      <c r="U7" s="69"/>
      <c r="V7" s="69"/>
      <c r="W7" s="69"/>
      <c r="X7" s="69"/>
      <c r="Y7" s="69"/>
      <c r="Z7" s="69"/>
    </row>
    <row r="8" spans="1:26" s="60" customFormat="1" ht="16" customHeight="1">
      <c r="A8" s="47"/>
      <c r="B8" s="25" t="s">
        <v>39</v>
      </c>
      <c r="C8" s="25"/>
      <c r="D8" s="63" t="s">
        <v>26</v>
      </c>
      <c r="E8" s="70">
        <v>0.224</v>
      </c>
      <c r="F8" s="71">
        <v>0.08</v>
      </c>
      <c r="G8" s="71">
        <v>0.11700000000000001</v>
      </c>
      <c r="H8" s="71">
        <v>0.154</v>
      </c>
      <c r="I8" s="71">
        <v>0.189</v>
      </c>
      <c r="J8" s="71">
        <v>0.17399999999999999</v>
      </c>
      <c r="K8" s="71">
        <v>0.20499999999999999</v>
      </c>
      <c r="L8" s="71">
        <v>0.315</v>
      </c>
      <c r="M8" s="71">
        <v>0.34499999999999997</v>
      </c>
      <c r="N8" s="71">
        <v>0.28299999999999997</v>
      </c>
      <c r="O8" s="68"/>
      <c r="P8" s="68"/>
      <c r="Q8" s="68"/>
      <c r="R8" s="69"/>
      <c r="S8" s="69"/>
      <c r="T8" s="69"/>
      <c r="U8" s="69"/>
      <c r="V8" s="69"/>
      <c r="W8" s="69"/>
      <c r="X8" s="69"/>
      <c r="Y8" s="69"/>
      <c r="Z8" s="69"/>
    </row>
    <row r="9" spans="1:26" s="60" customFormat="1" ht="16" customHeight="1">
      <c r="A9" s="47"/>
      <c r="B9" s="25"/>
      <c r="C9" s="25"/>
      <c r="D9" s="63" t="s">
        <v>37</v>
      </c>
      <c r="E9" s="70">
        <v>0.23499999999999999</v>
      </c>
      <c r="F9" s="72">
        <v>8.5999999999999993E-2</v>
      </c>
      <c r="G9" s="72">
        <v>0.114</v>
      </c>
      <c r="H9" s="72">
        <v>0.161</v>
      </c>
      <c r="I9" s="72">
        <v>0.20499999999999999</v>
      </c>
      <c r="J9" s="72">
        <v>0.17599999999999999</v>
      </c>
      <c r="K9" s="72">
        <v>0.20200000000000001</v>
      </c>
      <c r="L9" s="72">
        <v>0.311</v>
      </c>
      <c r="M9" s="72">
        <v>0.35199999999999998</v>
      </c>
      <c r="N9" s="72">
        <v>0.31900000000000001</v>
      </c>
      <c r="O9" s="68"/>
      <c r="P9" s="12"/>
      <c r="Q9" s="12"/>
      <c r="R9" s="69"/>
      <c r="S9" s="69"/>
      <c r="T9" s="73"/>
      <c r="U9" s="69"/>
      <c r="V9" s="69"/>
      <c r="W9" s="69"/>
      <c r="X9" s="69"/>
      <c r="Y9" s="69"/>
      <c r="Z9" s="69"/>
    </row>
    <row r="10" spans="1:26" s="60" customFormat="1" ht="16" customHeight="1">
      <c r="A10" s="47"/>
      <c r="B10" s="25"/>
      <c r="C10" s="25"/>
      <c r="D10" s="63" t="s">
        <v>38</v>
      </c>
      <c r="E10" s="70">
        <v>0.217</v>
      </c>
      <c r="F10" s="72">
        <v>7.6999999999999999E-2</v>
      </c>
      <c r="G10" s="72">
        <v>0.11799999999999999</v>
      </c>
      <c r="H10" s="72">
        <v>0.15</v>
      </c>
      <c r="I10" s="72">
        <v>0.18099999999999999</v>
      </c>
      <c r="J10" s="72">
        <v>0.17399999999999999</v>
      </c>
      <c r="K10" s="72">
        <v>0.20799999999999999</v>
      </c>
      <c r="L10" s="72">
        <v>0.318</v>
      </c>
      <c r="M10" s="72">
        <v>0.34</v>
      </c>
      <c r="N10" s="72">
        <v>0.26400000000000001</v>
      </c>
      <c r="O10" s="68"/>
      <c r="P10" s="12"/>
      <c r="Q10" s="12"/>
      <c r="R10" s="69"/>
      <c r="S10" s="69"/>
      <c r="T10" s="69"/>
      <c r="U10" s="69"/>
      <c r="V10" s="69"/>
      <c r="W10" s="69"/>
      <c r="X10" s="69"/>
      <c r="Y10" s="69"/>
      <c r="Z10" s="69"/>
    </row>
    <row r="11" spans="1:26" s="60" customFormat="1" ht="16" customHeight="1">
      <c r="A11" s="69"/>
      <c r="B11" s="69"/>
      <c r="C11" s="69"/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68"/>
      <c r="P11" s="68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s="44" customFormat="1" ht="16" customHeight="1">
      <c r="A12" s="76"/>
      <c r="B12" s="77" t="s">
        <v>40</v>
      </c>
      <c r="C12" s="77"/>
      <c r="D12" s="78" t="s">
        <v>26</v>
      </c>
      <c r="E12" s="64">
        <f>SUM(F12:N12)</f>
        <v>83777</v>
      </c>
      <c r="F12" s="64">
        <f>SUM(F13:F14)</f>
        <v>2972</v>
      </c>
      <c r="G12" s="64">
        <f t="shared" ref="G12:N12" si="1">SUM(G13:G14)</f>
        <v>3529</v>
      </c>
      <c r="H12" s="64">
        <f t="shared" si="1"/>
        <v>3724</v>
      </c>
      <c r="I12" s="64">
        <f t="shared" si="1"/>
        <v>3892</v>
      </c>
      <c r="J12" s="64">
        <f t="shared" si="1"/>
        <v>5336</v>
      </c>
      <c r="K12" s="64">
        <f t="shared" si="1"/>
        <v>11400</v>
      </c>
      <c r="L12" s="64">
        <f t="shared" si="1"/>
        <v>15530</v>
      </c>
      <c r="M12" s="64">
        <f t="shared" si="1"/>
        <v>16913</v>
      </c>
      <c r="N12" s="64">
        <f t="shared" si="1"/>
        <v>20481</v>
      </c>
      <c r="O12" s="68"/>
      <c r="P12" s="68"/>
    </row>
    <row r="13" spans="1:26" s="44" customFormat="1" ht="16" customHeight="1">
      <c r="A13" s="76"/>
      <c r="D13" s="78" t="s">
        <v>37</v>
      </c>
      <c r="E13" s="64">
        <f t="shared" ref="E13:E14" si="2">SUM(F13:N13)</f>
        <v>33922</v>
      </c>
      <c r="F13" s="65">
        <v>1174</v>
      </c>
      <c r="G13" s="66">
        <v>1325</v>
      </c>
      <c r="H13" s="66">
        <v>1449</v>
      </c>
      <c r="I13" s="66">
        <v>1456</v>
      </c>
      <c r="J13" s="66">
        <v>1915</v>
      </c>
      <c r="K13" s="66">
        <v>4730</v>
      </c>
      <c r="L13" s="66">
        <v>6463</v>
      </c>
      <c r="M13" s="66">
        <v>7370</v>
      </c>
      <c r="N13" s="66">
        <v>8040</v>
      </c>
      <c r="O13" s="68"/>
      <c r="P13" s="68"/>
    </row>
    <row r="14" spans="1:26" s="44" customFormat="1" ht="16" customHeight="1">
      <c r="A14" s="76"/>
      <c r="D14" s="78" t="s">
        <v>38</v>
      </c>
      <c r="E14" s="64">
        <f t="shared" si="2"/>
        <v>49855</v>
      </c>
      <c r="F14" s="66">
        <v>1798</v>
      </c>
      <c r="G14" s="66">
        <v>2204</v>
      </c>
      <c r="H14" s="66">
        <v>2275</v>
      </c>
      <c r="I14" s="66">
        <v>2436</v>
      </c>
      <c r="J14" s="66">
        <v>3421</v>
      </c>
      <c r="K14" s="66">
        <v>6670</v>
      </c>
      <c r="L14" s="66">
        <v>9067</v>
      </c>
      <c r="M14" s="66">
        <v>9543</v>
      </c>
      <c r="N14" s="66">
        <v>12441</v>
      </c>
      <c r="O14" s="68"/>
      <c r="P14" s="68"/>
    </row>
    <row r="15" spans="1:26" s="44" customFormat="1" ht="16" customHeight="1">
      <c r="D15" s="78"/>
      <c r="O15" s="17"/>
      <c r="P15" s="17"/>
      <c r="Q15" s="17"/>
      <c r="R15" s="17"/>
    </row>
    <row r="16" spans="1:26" s="44" customFormat="1" ht="16" customHeight="1">
      <c r="A16" s="76"/>
      <c r="B16" s="77" t="s">
        <v>41</v>
      </c>
      <c r="C16" s="77"/>
      <c r="D16" s="78" t="s">
        <v>26</v>
      </c>
      <c r="E16" s="79">
        <f>SUM(E17:E18)</f>
        <v>2243</v>
      </c>
      <c r="F16" s="79">
        <f>SUM(F17:F18)</f>
        <v>50</v>
      </c>
      <c r="G16" s="79">
        <f t="shared" ref="G16:N16" si="3">SUM(G17:G18)</f>
        <v>80</v>
      </c>
      <c r="H16" s="79">
        <f t="shared" si="3"/>
        <v>75</v>
      </c>
      <c r="I16" s="79">
        <f t="shared" si="3"/>
        <v>86</v>
      </c>
      <c r="J16" s="79">
        <f t="shared" si="3"/>
        <v>129</v>
      </c>
      <c r="K16" s="79">
        <f t="shared" si="3"/>
        <v>305</v>
      </c>
      <c r="L16" s="79">
        <f t="shared" si="3"/>
        <v>421</v>
      </c>
      <c r="M16" s="79">
        <f t="shared" si="3"/>
        <v>479</v>
      </c>
      <c r="N16" s="79">
        <f t="shared" si="3"/>
        <v>618</v>
      </c>
      <c r="O16" s="79"/>
      <c r="P16" s="67"/>
      <c r="Q16" s="67"/>
      <c r="R16" s="67"/>
    </row>
    <row r="17" spans="1:29" s="44" customFormat="1" ht="16" customHeight="1">
      <c r="A17" s="76"/>
      <c r="D17" s="78" t="s">
        <v>37</v>
      </c>
      <c r="E17" s="79">
        <f>SUM(F17:N17)</f>
        <v>1023</v>
      </c>
      <c r="F17" s="65">
        <v>23</v>
      </c>
      <c r="G17" s="65">
        <v>41</v>
      </c>
      <c r="H17" s="65">
        <v>33</v>
      </c>
      <c r="I17" s="65">
        <v>40</v>
      </c>
      <c r="J17" s="65">
        <v>52</v>
      </c>
      <c r="K17" s="65">
        <v>136</v>
      </c>
      <c r="L17" s="65">
        <v>198</v>
      </c>
      <c r="M17" s="65">
        <v>234</v>
      </c>
      <c r="N17" s="65">
        <v>266</v>
      </c>
      <c r="O17" s="67"/>
      <c r="P17" s="67"/>
      <c r="Q17" s="67"/>
      <c r="R17" s="67"/>
    </row>
    <row r="18" spans="1:29" s="44" customFormat="1" ht="16" customHeight="1">
      <c r="A18" s="76"/>
      <c r="D18" s="78" t="s">
        <v>38</v>
      </c>
      <c r="E18" s="79">
        <f>SUM(F18:N18)</f>
        <v>1220</v>
      </c>
      <c r="F18" s="65">
        <v>27</v>
      </c>
      <c r="G18" s="65">
        <v>39</v>
      </c>
      <c r="H18" s="65">
        <v>42</v>
      </c>
      <c r="I18" s="65">
        <v>46</v>
      </c>
      <c r="J18" s="65">
        <v>77</v>
      </c>
      <c r="K18" s="65">
        <v>169</v>
      </c>
      <c r="L18" s="65">
        <v>223</v>
      </c>
      <c r="M18" s="65">
        <v>245</v>
      </c>
      <c r="N18" s="65">
        <v>352</v>
      </c>
      <c r="O18" s="67"/>
      <c r="P18" s="67"/>
      <c r="Q18" s="67"/>
      <c r="R18" s="67"/>
    </row>
    <row r="19" spans="1:29" s="44" customFormat="1" ht="16" customHeight="1">
      <c r="D19" s="7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80"/>
      <c r="P19" s="80"/>
      <c r="Q19" s="17"/>
      <c r="R19" s="17"/>
    </row>
    <row r="20" spans="1:29" s="44" customFormat="1" ht="16" customHeight="1">
      <c r="A20" s="76"/>
      <c r="B20" s="77" t="s">
        <v>42</v>
      </c>
      <c r="C20" s="77"/>
      <c r="D20" s="78" t="s">
        <v>26</v>
      </c>
      <c r="E20" s="81">
        <f>E16/E12</f>
        <v>2.6773458109027537E-2</v>
      </c>
      <c r="F20" s="81">
        <f t="shared" ref="E20:N22" si="4">F16/F12</f>
        <v>1.6823687752355317E-2</v>
      </c>
      <c r="G20" s="81">
        <f t="shared" si="4"/>
        <v>2.2669311419665626E-2</v>
      </c>
      <c r="H20" s="81">
        <f t="shared" si="4"/>
        <v>2.0139634801288938E-2</v>
      </c>
      <c r="I20" s="81">
        <f t="shared" si="4"/>
        <v>2.2096608427543678E-2</v>
      </c>
      <c r="J20" s="81">
        <f t="shared" si="4"/>
        <v>2.4175412293853074E-2</v>
      </c>
      <c r="K20" s="81">
        <f t="shared" si="4"/>
        <v>2.6754385964912281E-2</v>
      </c>
      <c r="L20" s="81">
        <f t="shared" si="4"/>
        <v>2.7108821635544109E-2</v>
      </c>
      <c r="M20" s="81">
        <f t="shared" si="4"/>
        <v>2.832140956660557E-2</v>
      </c>
      <c r="N20" s="81">
        <f t="shared" si="4"/>
        <v>3.0174307895122307E-2</v>
      </c>
      <c r="O20" s="80"/>
      <c r="P20" s="80"/>
      <c r="Q20" s="17"/>
      <c r="R20" s="17"/>
    </row>
    <row r="21" spans="1:29" s="44" customFormat="1" ht="16" customHeight="1">
      <c r="A21" s="76"/>
      <c r="D21" s="78" t="s">
        <v>37</v>
      </c>
      <c r="E21" s="81">
        <f t="shared" si="4"/>
        <v>3.015741996344555E-2</v>
      </c>
      <c r="F21" s="81">
        <f t="shared" si="4"/>
        <v>1.9591141396933562E-2</v>
      </c>
      <c r="G21" s="81">
        <f t="shared" si="4"/>
        <v>3.0943396226415093E-2</v>
      </c>
      <c r="H21" s="81">
        <f t="shared" si="4"/>
        <v>2.2774327122153208E-2</v>
      </c>
      <c r="I21" s="81">
        <f t="shared" si="4"/>
        <v>2.7472527472527472E-2</v>
      </c>
      <c r="J21" s="81">
        <f t="shared" si="4"/>
        <v>2.7154046997389034E-2</v>
      </c>
      <c r="K21" s="81">
        <f t="shared" si="4"/>
        <v>2.8752642706131079E-2</v>
      </c>
      <c r="L21" s="81">
        <f t="shared" si="4"/>
        <v>3.0635927587807518E-2</v>
      </c>
      <c r="M21" s="81">
        <f t="shared" si="4"/>
        <v>3.175033921302578E-2</v>
      </c>
      <c r="N21" s="81">
        <f t="shared" si="4"/>
        <v>3.308457711442786E-2</v>
      </c>
      <c r="O21" s="80"/>
      <c r="P21" s="80"/>
      <c r="Q21" s="17"/>
      <c r="R21" s="17"/>
    </row>
    <row r="22" spans="1:29" s="44" customFormat="1" ht="16" customHeight="1">
      <c r="A22" s="76"/>
      <c r="D22" s="78" t="s">
        <v>38</v>
      </c>
      <c r="E22" s="81">
        <f t="shared" si="4"/>
        <v>2.4470965800822385E-2</v>
      </c>
      <c r="F22" s="81">
        <f t="shared" si="4"/>
        <v>1.5016685205784204E-2</v>
      </c>
      <c r="G22" s="81">
        <f t="shared" si="4"/>
        <v>1.7695099818511795E-2</v>
      </c>
      <c r="H22" s="81">
        <f t="shared" si="4"/>
        <v>1.8461538461538463E-2</v>
      </c>
      <c r="I22" s="81">
        <f t="shared" si="4"/>
        <v>1.8883415435139574E-2</v>
      </c>
      <c r="J22" s="81">
        <f t="shared" si="4"/>
        <v>2.2508038585209004E-2</v>
      </c>
      <c r="K22" s="81">
        <f t="shared" si="4"/>
        <v>2.5337331334332833E-2</v>
      </c>
      <c r="L22" s="81">
        <f t="shared" si="4"/>
        <v>2.459468401896989E-2</v>
      </c>
      <c r="M22" s="81">
        <f t="shared" si="4"/>
        <v>2.5673268364246046E-2</v>
      </c>
      <c r="N22" s="81">
        <f t="shared" si="4"/>
        <v>2.8293545534924844E-2</v>
      </c>
      <c r="O22" s="80"/>
      <c r="P22" s="80"/>
      <c r="Q22" s="17"/>
      <c r="R22" s="17"/>
    </row>
    <row r="23" spans="1:29" s="44" customFormat="1" ht="16" customHeight="1">
      <c r="D23" s="7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45"/>
      <c r="P23" s="45"/>
    </row>
    <row r="24" spans="1:29" s="44" customFormat="1" ht="16" customHeight="1">
      <c r="A24" s="76"/>
      <c r="B24" s="77" t="s">
        <v>43</v>
      </c>
      <c r="C24" s="77"/>
      <c r="D24" s="78" t="s">
        <v>26</v>
      </c>
      <c r="E24" s="79">
        <f>SUM(E25:E26)</f>
        <v>1786</v>
      </c>
      <c r="F24" s="79">
        <f>SUM(F25:F26)</f>
        <v>41</v>
      </c>
      <c r="G24" s="79">
        <f t="shared" ref="G24:N24" si="5">SUM(G25:G26)</f>
        <v>64</v>
      </c>
      <c r="H24" s="79">
        <f t="shared" si="5"/>
        <v>66</v>
      </c>
      <c r="I24" s="79">
        <f t="shared" si="5"/>
        <v>70</v>
      </c>
      <c r="J24" s="79">
        <f t="shared" si="5"/>
        <v>103</v>
      </c>
      <c r="K24" s="79">
        <f t="shared" si="5"/>
        <v>246</v>
      </c>
      <c r="L24" s="79">
        <f t="shared" si="5"/>
        <v>342</v>
      </c>
      <c r="M24" s="79">
        <f t="shared" si="5"/>
        <v>396</v>
      </c>
      <c r="N24" s="79">
        <f t="shared" si="5"/>
        <v>458</v>
      </c>
      <c r="O24" s="45"/>
      <c r="P24" s="45"/>
    </row>
    <row r="25" spans="1:29" s="44" customFormat="1" ht="16" customHeight="1">
      <c r="A25" s="76"/>
      <c r="B25" s="82" t="s">
        <v>36</v>
      </c>
      <c r="C25" s="82"/>
      <c r="D25" s="78" t="s">
        <v>37</v>
      </c>
      <c r="E25" s="79">
        <f>SUM(F25:N25)</f>
        <v>798</v>
      </c>
      <c r="F25" s="79">
        <v>17</v>
      </c>
      <c r="G25" s="79">
        <v>33</v>
      </c>
      <c r="H25" s="79">
        <v>28</v>
      </c>
      <c r="I25" s="79">
        <v>33</v>
      </c>
      <c r="J25" s="79">
        <v>43</v>
      </c>
      <c r="K25" s="79">
        <v>102</v>
      </c>
      <c r="L25" s="79">
        <v>153</v>
      </c>
      <c r="M25" s="79">
        <v>185</v>
      </c>
      <c r="N25" s="79">
        <v>204</v>
      </c>
      <c r="O25" s="45"/>
      <c r="P25" s="45"/>
    </row>
    <row r="26" spans="1:29" s="44" customFormat="1" ht="16" customHeight="1">
      <c r="A26" s="76"/>
      <c r="D26" s="78" t="s">
        <v>38</v>
      </c>
      <c r="E26" s="79">
        <f>SUM(F26:N26)</f>
        <v>988</v>
      </c>
      <c r="F26" s="79">
        <v>24</v>
      </c>
      <c r="G26" s="79">
        <v>31</v>
      </c>
      <c r="H26" s="79">
        <v>38</v>
      </c>
      <c r="I26" s="79">
        <v>37</v>
      </c>
      <c r="J26" s="79">
        <v>60</v>
      </c>
      <c r="K26" s="79">
        <v>144</v>
      </c>
      <c r="L26" s="79">
        <v>189</v>
      </c>
      <c r="M26" s="79">
        <v>211</v>
      </c>
      <c r="N26" s="79">
        <v>254</v>
      </c>
      <c r="O26" s="45"/>
      <c r="P26" s="45"/>
      <c r="Q26" s="45"/>
      <c r="R26" s="45"/>
    </row>
    <row r="27" spans="1:29" s="44" customFormat="1" ht="16" customHeight="1">
      <c r="D27" s="7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45"/>
      <c r="P27" s="45"/>
      <c r="Q27" s="45"/>
      <c r="R27" s="45"/>
    </row>
    <row r="28" spans="1:29" s="44" customFormat="1" ht="16" customHeight="1">
      <c r="A28" s="83"/>
      <c r="B28" s="17" t="s">
        <v>43</v>
      </c>
      <c r="C28" s="17"/>
      <c r="D28" s="78" t="s">
        <v>26</v>
      </c>
      <c r="E28" s="81">
        <f t="shared" ref="E28:F30" si="6">E24/E16</f>
        <v>0.79625501560410161</v>
      </c>
      <c r="F28" s="81">
        <f>F24/F16</f>
        <v>0.82</v>
      </c>
      <c r="G28" s="81">
        <f t="shared" ref="G28:N30" si="7">G24/G16</f>
        <v>0.8</v>
      </c>
      <c r="H28" s="81">
        <f t="shared" si="7"/>
        <v>0.88</v>
      </c>
      <c r="I28" s="81">
        <f t="shared" si="7"/>
        <v>0.81395348837209303</v>
      </c>
      <c r="J28" s="81">
        <f t="shared" si="7"/>
        <v>0.79844961240310075</v>
      </c>
      <c r="K28" s="81">
        <f t="shared" si="7"/>
        <v>0.80655737704918029</v>
      </c>
      <c r="L28" s="81">
        <f t="shared" si="7"/>
        <v>0.81235154394299292</v>
      </c>
      <c r="M28" s="81">
        <f t="shared" si="7"/>
        <v>0.82672233820459295</v>
      </c>
      <c r="N28" s="81">
        <f t="shared" si="7"/>
        <v>0.74110032362459544</v>
      </c>
      <c r="O28" s="45"/>
      <c r="P28" s="45"/>
      <c r="Q28" s="45"/>
      <c r="R28" s="45"/>
    </row>
    <row r="29" spans="1:29" s="44" customFormat="1" ht="16" customHeight="1">
      <c r="A29" s="83"/>
      <c r="B29" s="17" t="s">
        <v>1</v>
      </c>
      <c r="C29" s="17"/>
      <c r="D29" s="78" t="s">
        <v>37</v>
      </c>
      <c r="E29" s="84">
        <f t="shared" si="6"/>
        <v>0.78005865102639294</v>
      </c>
      <c r="F29" s="81">
        <f t="shared" si="6"/>
        <v>0.73913043478260865</v>
      </c>
      <c r="G29" s="81">
        <f t="shared" si="7"/>
        <v>0.80487804878048785</v>
      </c>
      <c r="H29" s="81">
        <f t="shared" si="7"/>
        <v>0.84848484848484851</v>
      </c>
      <c r="I29" s="81">
        <f t="shared" si="7"/>
        <v>0.82499999999999996</v>
      </c>
      <c r="J29" s="81">
        <f t="shared" si="7"/>
        <v>0.82692307692307687</v>
      </c>
      <c r="K29" s="81">
        <f t="shared" si="7"/>
        <v>0.75</v>
      </c>
      <c r="L29" s="81">
        <f t="shared" si="7"/>
        <v>0.77272727272727271</v>
      </c>
      <c r="M29" s="81">
        <f t="shared" si="7"/>
        <v>0.79059829059829057</v>
      </c>
      <c r="N29" s="81">
        <f t="shared" si="7"/>
        <v>0.76691729323308266</v>
      </c>
      <c r="O29" s="45"/>
      <c r="P29" s="45"/>
      <c r="Q29" s="45"/>
      <c r="R29" s="45"/>
    </row>
    <row r="30" spans="1:29" s="44" customFormat="1" ht="16" customHeight="1">
      <c r="A30" s="83"/>
      <c r="B30" s="17"/>
      <c r="C30" s="17"/>
      <c r="D30" s="78" t="s">
        <v>38</v>
      </c>
      <c r="E30" s="84">
        <f t="shared" si="6"/>
        <v>0.80983606557377052</v>
      </c>
      <c r="F30" s="81">
        <f t="shared" si="6"/>
        <v>0.88888888888888884</v>
      </c>
      <c r="G30" s="81">
        <f t="shared" si="7"/>
        <v>0.79487179487179482</v>
      </c>
      <c r="H30" s="81">
        <f t="shared" si="7"/>
        <v>0.90476190476190477</v>
      </c>
      <c r="I30" s="81">
        <f t="shared" si="7"/>
        <v>0.80434782608695654</v>
      </c>
      <c r="J30" s="81">
        <f t="shared" si="7"/>
        <v>0.77922077922077926</v>
      </c>
      <c r="K30" s="81">
        <f t="shared" si="7"/>
        <v>0.85207100591715978</v>
      </c>
      <c r="L30" s="81">
        <f t="shared" si="7"/>
        <v>0.84753363228699552</v>
      </c>
      <c r="M30" s="81">
        <f t="shared" si="7"/>
        <v>0.86122448979591837</v>
      </c>
      <c r="N30" s="81">
        <f t="shared" si="7"/>
        <v>0.72159090909090906</v>
      </c>
      <c r="O30" s="45"/>
      <c r="P30" s="45"/>
      <c r="Q30" s="45"/>
      <c r="R30" s="45"/>
    </row>
    <row r="31" spans="1:29" s="44" customFormat="1" ht="16" customHeight="1">
      <c r="A31" s="85"/>
      <c r="B31" s="17"/>
      <c r="C31" s="17"/>
      <c r="D31" s="78"/>
      <c r="E31" s="79"/>
      <c r="F31" s="79"/>
      <c r="G31" s="79"/>
      <c r="H31" s="79"/>
      <c r="I31" s="79"/>
      <c r="J31" s="79"/>
      <c r="K31" s="79"/>
      <c r="L31" s="79"/>
      <c r="M31" s="79"/>
      <c r="N31" s="79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44" customFormat="1" ht="16" customHeight="1">
      <c r="A32" s="83"/>
      <c r="B32" s="17" t="s">
        <v>44</v>
      </c>
      <c r="C32" s="17"/>
      <c r="D32" s="78" t="s">
        <v>26</v>
      </c>
      <c r="E32" s="86">
        <v>2.3199999999999998E-2</v>
      </c>
      <c r="F32" s="86">
        <v>0</v>
      </c>
      <c r="G32" s="86">
        <v>0</v>
      </c>
      <c r="H32" s="86">
        <v>0</v>
      </c>
      <c r="I32" s="86">
        <v>2.3300000000000001E-2</v>
      </c>
      <c r="J32" s="86">
        <v>0</v>
      </c>
      <c r="K32" s="86">
        <v>6.6E-3</v>
      </c>
      <c r="L32" s="86">
        <v>2.8500000000000001E-2</v>
      </c>
      <c r="M32" s="86">
        <v>2.92E-2</v>
      </c>
      <c r="N32" s="86">
        <v>3.56E-2</v>
      </c>
      <c r="P32" s="68"/>
      <c r="Q32" s="68"/>
      <c r="R32" s="69"/>
      <c r="S32" s="69"/>
      <c r="T32" s="69"/>
      <c r="U32" s="69"/>
      <c r="V32" s="69"/>
      <c r="W32" s="69"/>
      <c r="X32" s="69"/>
      <c r="Y32" s="69"/>
      <c r="Z32" s="69"/>
      <c r="AA32" s="17"/>
      <c r="AB32" s="17"/>
      <c r="AC32" s="17"/>
    </row>
    <row r="33" spans="1:29" s="44" customFormat="1" ht="16" customHeight="1">
      <c r="A33" s="83"/>
      <c r="B33" s="17"/>
      <c r="C33" s="17"/>
      <c r="D33" s="78" t="s">
        <v>37</v>
      </c>
      <c r="E33" s="86">
        <v>3.1300000000000001E-2</v>
      </c>
      <c r="F33" s="86">
        <v>0</v>
      </c>
      <c r="G33" s="86">
        <v>0</v>
      </c>
      <c r="H33" s="86">
        <v>0</v>
      </c>
      <c r="I33" s="86">
        <v>0.05</v>
      </c>
      <c r="J33" s="86">
        <v>0</v>
      </c>
      <c r="K33" s="86">
        <v>1.47E-2</v>
      </c>
      <c r="L33" s="86">
        <v>3.0300000000000001E-2</v>
      </c>
      <c r="M33" s="86">
        <v>4.2700000000000002E-2</v>
      </c>
      <c r="N33" s="86">
        <v>4.5100000000000001E-2</v>
      </c>
      <c r="P33" s="68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17"/>
      <c r="AB33" s="17"/>
      <c r="AC33" s="17"/>
    </row>
    <row r="34" spans="1:29" s="44" customFormat="1" ht="16" customHeight="1">
      <c r="A34" s="83"/>
      <c r="B34" s="17"/>
      <c r="C34" s="17"/>
      <c r="D34" s="78" t="s">
        <v>38</v>
      </c>
      <c r="E34" s="86">
        <v>1.6400000000000001E-2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2.69E-2</v>
      </c>
      <c r="M34" s="86">
        <v>1.6299999999999999E-2</v>
      </c>
      <c r="N34" s="86">
        <v>2.8400000000000002E-2</v>
      </c>
      <c r="P34" s="12"/>
      <c r="Q34" s="12"/>
      <c r="R34" s="88"/>
      <c r="S34" s="89"/>
      <c r="T34" s="89"/>
      <c r="U34" s="89"/>
      <c r="V34" s="89"/>
      <c r="W34" s="89"/>
      <c r="X34" s="69"/>
      <c r="Y34" s="69"/>
      <c r="Z34" s="69"/>
      <c r="AA34" s="17"/>
      <c r="AB34" s="17"/>
      <c r="AC34" s="17"/>
    </row>
    <row r="35" spans="1:29" s="44" customFormat="1" ht="16" customHeight="1">
      <c r="A35" s="85"/>
      <c r="B35" s="17"/>
      <c r="C35" s="17"/>
      <c r="D35" s="78"/>
      <c r="E35" s="86"/>
      <c r="F35" s="86"/>
      <c r="G35" s="86"/>
      <c r="H35" s="86"/>
      <c r="I35" s="86"/>
      <c r="J35" s="86"/>
      <c r="K35" s="86"/>
      <c r="L35" s="86"/>
      <c r="M35" s="86"/>
      <c r="N35" s="86"/>
      <c r="P35" s="12"/>
      <c r="Q35" s="12"/>
      <c r="R35" s="88"/>
      <c r="S35" s="89"/>
      <c r="T35" s="89"/>
      <c r="U35" s="89"/>
      <c r="V35" s="89"/>
      <c r="W35" s="89"/>
      <c r="X35" s="69"/>
      <c r="Y35" s="69"/>
      <c r="Z35" s="69"/>
      <c r="AA35" s="17"/>
      <c r="AB35" s="17"/>
      <c r="AC35" s="17"/>
    </row>
    <row r="36" spans="1:29" s="44" customFormat="1" ht="16" customHeight="1">
      <c r="A36" s="83"/>
      <c r="B36" s="17" t="s">
        <v>45</v>
      </c>
      <c r="C36" s="17"/>
      <c r="D36" s="17" t="s">
        <v>26</v>
      </c>
      <c r="E36" s="90">
        <v>5.9999999999999995E-4</v>
      </c>
      <c r="F36" s="86">
        <v>0</v>
      </c>
      <c r="G36" s="86">
        <v>0</v>
      </c>
      <c r="H36" s="86">
        <v>0</v>
      </c>
      <c r="I36" s="86">
        <v>5.0000000000000001E-4</v>
      </c>
      <c r="J36" s="86">
        <v>0</v>
      </c>
      <c r="K36" s="86">
        <v>2.0000000000000001E-4</v>
      </c>
      <c r="L36" s="86">
        <v>8.0000000000000004E-4</v>
      </c>
      <c r="M36" s="86">
        <v>8.0000000000000004E-4</v>
      </c>
      <c r="N36" s="86">
        <v>1.1000000000000001E-3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44" customFormat="1" ht="16" customHeight="1">
      <c r="A37" s="83"/>
      <c r="B37" s="17"/>
      <c r="C37" s="17"/>
      <c r="D37" s="17" t="s">
        <v>37</v>
      </c>
      <c r="E37" s="90">
        <v>8.9999999999999998E-4</v>
      </c>
      <c r="F37" s="86">
        <v>0</v>
      </c>
      <c r="G37" s="86">
        <v>0</v>
      </c>
      <c r="H37" s="86">
        <v>0</v>
      </c>
      <c r="I37" s="86">
        <v>1.4E-3</v>
      </c>
      <c r="J37" s="86">
        <v>0</v>
      </c>
      <c r="K37" s="86">
        <v>4.0000000000000002E-4</v>
      </c>
      <c r="L37" s="86">
        <v>8.9999999999999998E-4</v>
      </c>
      <c r="M37" s="86">
        <v>1.4E-3</v>
      </c>
      <c r="N37" s="86">
        <v>1.5E-3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44" customFormat="1" ht="16" customHeight="1" thickBot="1">
      <c r="A38" s="91"/>
      <c r="B38" s="92"/>
      <c r="C38" s="92"/>
      <c r="D38" s="92" t="s">
        <v>38</v>
      </c>
      <c r="E38" s="93">
        <v>4.0000000000000002E-4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6.9999999999999999E-4</v>
      </c>
      <c r="M38" s="94">
        <v>4.0000000000000002E-4</v>
      </c>
      <c r="N38" s="94">
        <v>8.0000000000000004E-4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5" customFormat="1" ht="13" customHeight="1">
      <c r="A39" s="95" t="s">
        <v>46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15"/>
      <c r="O39" s="8"/>
      <c r="P39" s="96"/>
      <c r="Q39" s="96"/>
      <c r="R39" s="96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s="25" customFormat="1" ht="13" customHeight="1">
      <c r="A40" s="25" t="s">
        <v>47</v>
      </c>
      <c r="D40" s="12"/>
      <c r="E40" s="12"/>
      <c r="O40" s="8"/>
      <c r="P40" s="96"/>
      <c r="Q40" s="96"/>
      <c r="R40" s="96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5" customHeight="1">
      <c r="A41" s="8"/>
    </row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13">
    <mergeCell ref="A24:A26"/>
    <mergeCell ref="B24:C24"/>
    <mergeCell ref="A28:A30"/>
    <mergeCell ref="A32:A34"/>
    <mergeCell ref="A36:A38"/>
    <mergeCell ref="A39:M39"/>
    <mergeCell ref="B4:C4"/>
    <mergeCell ref="A12:A14"/>
    <mergeCell ref="B12:C12"/>
    <mergeCell ref="A16:A18"/>
    <mergeCell ref="B16:C16"/>
    <mergeCell ref="A20:A22"/>
    <mergeCell ref="B20:C20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F476-2D16-8C47-A8BC-F086AA62E921}">
  <dimension ref="A1:N170"/>
  <sheetViews>
    <sheetView showGridLines="0" workbookViewId="0"/>
  </sheetViews>
  <sheetFormatPr baseColWidth="10" defaultColWidth="8.83203125" defaultRowHeight="14"/>
  <cols>
    <col min="1" max="2" width="2.6640625" style="2" customWidth="1"/>
    <col min="3" max="3" width="10.33203125" style="2" customWidth="1"/>
    <col min="4" max="4" width="5.33203125" style="2" customWidth="1"/>
    <col min="5" max="14" width="6.6640625" style="2" customWidth="1"/>
    <col min="15" max="16384" width="8.83203125" style="2"/>
  </cols>
  <sheetData>
    <row r="1" spans="1:14" s="7" customFormat="1" ht="18" customHeight="1">
      <c r="A1" s="97" t="s">
        <v>48</v>
      </c>
    </row>
    <row r="2" spans="1:14" s="7" customFormat="1" ht="5" customHeight="1" thickBot="1"/>
    <row r="3" spans="1:14" s="60" customFormat="1" ht="16" customHeight="1" thickBot="1">
      <c r="A3" s="28"/>
      <c r="B3" s="28"/>
      <c r="C3" s="28"/>
      <c r="D3" s="58"/>
      <c r="E3" s="28" t="s">
        <v>26</v>
      </c>
      <c r="F3" s="28" t="s">
        <v>27</v>
      </c>
      <c r="G3" s="28" t="s">
        <v>28</v>
      </c>
      <c r="H3" s="28" t="s">
        <v>29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</row>
    <row r="4" spans="1:14" s="25" customFormat="1" ht="16" customHeight="1">
      <c r="A4" s="98"/>
      <c r="B4" s="25" t="s">
        <v>49</v>
      </c>
      <c r="D4" s="63" t="s">
        <v>26</v>
      </c>
      <c r="E4" s="99">
        <f>SUM(E5:E6)</f>
        <v>722</v>
      </c>
      <c r="F4" s="99">
        <f>SUM(F5:F6)</f>
        <v>24</v>
      </c>
      <c r="G4" s="99">
        <f t="shared" ref="G4:N4" si="0">SUM(G5:G6)</f>
        <v>42</v>
      </c>
      <c r="H4" s="99">
        <f t="shared" si="0"/>
        <v>41</v>
      </c>
      <c r="I4" s="99">
        <f t="shared" si="0"/>
        <v>28</v>
      </c>
      <c r="J4" s="99">
        <f t="shared" si="0"/>
        <v>51</v>
      </c>
      <c r="K4" s="99">
        <f t="shared" si="0"/>
        <v>124</v>
      </c>
      <c r="L4" s="99">
        <f t="shared" si="0"/>
        <v>124</v>
      </c>
      <c r="M4" s="99">
        <f t="shared" si="0"/>
        <v>124</v>
      </c>
      <c r="N4" s="99">
        <f t="shared" si="0"/>
        <v>164</v>
      </c>
    </row>
    <row r="5" spans="1:14" s="44" customFormat="1" ht="16" customHeight="1">
      <c r="A5" s="98"/>
      <c r="D5" s="78" t="s">
        <v>37</v>
      </c>
      <c r="E5" s="100">
        <f>SUM(F5:N5)</f>
        <v>317</v>
      </c>
      <c r="F5" s="100">
        <v>9</v>
      </c>
      <c r="G5" s="100">
        <v>19</v>
      </c>
      <c r="H5" s="100">
        <v>17</v>
      </c>
      <c r="I5" s="100">
        <v>8</v>
      </c>
      <c r="J5" s="100">
        <v>18</v>
      </c>
      <c r="K5" s="100">
        <v>52</v>
      </c>
      <c r="L5" s="100">
        <v>60</v>
      </c>
      <c r="M5" s="100">
        <v>62</v>
      </c>
      <c r="N5" s="100">
        <v>72</v>
      </c>
    </row>
    <row r="6" spans="1:14" s="44" customFormat="1" ht="16" customHeight="1">
      <c r="A6" s="98"/>
      <c r="D6" s="78" t="s">
        <v>38</v>
      </c>
      <c r="E6" s="100">
        <f>SUM(F6:N6)</f>
        <v>405</v>
      </c>
      <c r="F6" s="100">
        <v>15</v>
      </c>
      <c r="G6" s="100">
        <v>23</v>
      </c>
      <c r="H6" s="100">
        <v>24</v>
      </c>
      <c r="I6" s="100">
        <v>20</v>
      </c>
      <c r="J6" s="100">
        <v>33</v>
      </c>
      <c r="K6" s="100">
        <v>72</v>
      </c>
      <c r="L6" s="100">
        <v>64</v>
      </c>
      <c r="M6" s="100">
        <v>62</v>
      </c>
      <c r="N6" s="100">
        <v>92</v>
      </c>
    </row>
    <row r="7" spans="1:14" s="44" customFormat="1" ht="16" customHeight="1">
      <c r="D7" s="78"/>
    </row>
    <row r="8" spans="1:14" s="44" customFormat="1" ht="16" customHeight="1">
      <c r="A8" s="76"/>
      <c r="B8" s="44" t="s">
        <v>50</v>
      </c>
      <c r="D8" s="78" t="s">
        <v>26</v>
      </c>
      <c r="E8" s="100">
        <f>SUM(E9:E10)</f>
        <v>52</v>
      </c>
      <c r="F8" s="100">
        <f t="shared" ref="F8:N8" si="1">SUM(F9:F10)</f>
        <v>0</v>
      </c>
      <c r="G8" s="100">
        <f t="shared" si="1"/>
        <v>0</v>
      </c>
      <c r="H8" s="100">
        <f t="shared" si="1"/>
        <v>0</v>
      </c>
      <c r="I8" s="100">
        <f t="shared" si="1"/>
        <v>2</v>
      </c>
      <c r="J8" s="100">
        <f t="shared" si="1"/>
        <v>0</v>
      </c>
      <c r="K8" s="100">
        <f t="shared" si="1"/>
        <v>2</v>
      </c>
      <c r="L8" s="100">
        <f t="shared" si="1"/>
        <v>12</v>
      </c>
      <c r="M8" s="100">
        <f t="shared" si="1"/>
        <v>14</v>
      </c>
      <c r="N8" s="100">
        <f t="shared" si="1"/>
        <v>22</v>
      </c>
    </row>
    <row r="9" spans="1:14" s="44" customFormat="1" ht="16" customHeight="1">
      <c r="A9" s="76"/>
      <c r="D9" s="78" t="s">
        <v>37</v>
      </c>
      <c r="E9" s="100">
        <f>SUM(F9:N9)</f>
        <v>32</v>
      </c>
      <c r="F9" s="100">
        <v>0</v>
      </c>
      <c r="G9" s="100">
        <v>0</v>
      </c>
      <c r="H9" s="100">
        <v>0</v>
      </c>
      <c r="I9" s="100">
        <v>2</v>
      </c>
      <c r="J9" s="100">
        <v>0</v>
      </c>
      <c r="K9" s="100">
        <v>2</v>
      </c>
      <c r="L9" s="100">
        <v>6</v>
      </c>
      <c r="M9" s="100">
        <v>10</v>
      </c>
      <c r="N9" s="100">
        <v>12</v>
      </c>
    </row>
    <row r="10" spans="1:14" s="44" customFormat="1" ht="16" customHeight="1">
      <c r="A10" s="76"/>
      <c r="D10" s="78" t="s">
        <v>38</v>
      </c>
      <c r="E10" s="100">
        <f>SUM(F10:N10)</f>
        <v>20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6</v>
      </c>
      <c r="M10" s="100">
        <v>4</v>
      </c>
      <c r="N10" s="100">
        <v>10</v>
      </c>
    </row>
    <row r="11" spans="1:14" s="44" customFormat="1" ht="16" customHeight="1">
      <c r="D11" s="78"/>
    </row>
    <row r="12" spans="1:14" s="44" customFormat="1" ht="16" customHeight="1">
      <c r="A12" s="76"/>
      <c r="B12" s="44" t="s">
        <v>51</v>
      </c>
      <c r="D12" s="78" t="s">
        <v>26</v>
      </c>
      <c r="E12" s="100">
        <f>SUM(E13:E14)</f>
        <v>11</v>
      </c>
      <c r="F12" s="100">
        <f t="shared" ref="F12:N12" si="2">SUM(F13:F14)</f>
        <v>0</v>
      </c>
      <c r="G12" s="100">
        <f t="shared" si="2"/>
        <v>0</v>
      </c>
      <c r="H12" s="100">
        <f t="shared" si="2"/>
        <v>0</v>
      </c>
      <c r="I12" s="100">
        <f t="shared" si="2"/>
        <v>0</v>
      </c>
      <c r="J12" s="100">
        <f t="shared" si="2"/>
        <v>0</v>
      </c>
      <c r="K12" s="100">
        <f t="shared" si="2"/>
        <v>2</v>
      </c>
      <c r="L12" s="100">
        <f t="shared" si="2"/>
        <v>4</v>
      </c>
      <c r="M12" s="100">
        <f t="shared" si="2"/>
        <v>3</v>
      </c>
      <c r="N12" s="100">
        <f t="shared" si="2"/>
        <v>2</v>
      </c>
    </row>
    <row r="13" spans="1:14" s="44" customFormat="1" ht="16" customHeight="1">
      <c r="A13" s="76"/>
      <c r="D13" s="78" t="s">
        <v>37</v>
      </c>
      <c r="E13" s="100">
        <f>SUM(F13:N13)</f>
        <v>4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1</v>
      </c>
      <c r="L13" s="101">
        <v>1</v>
      </c>
      <c r="M13" s="100">
        <v>1</v>
      </c>
      <c r="N13" s="100">
        <v>1</v>
      </c>
    </row>
    <row r="14" spans="1:14" s="44" customFormat="1" ht="16" customHeight="1">
      <c r="A14" s="76"/>
      <c r="D14" s="78" t="s">
        <v>38</v>
      </c>
      <c r="E14" s="100">
        <f>SUM(F14:N14)</f>
        <v>7</v>
      </c>
      <c r="F14" s="100">
        <v>0</v>
      </c>
      <c r="G14" s="101">
        <v>0</v>
      </c>
      <c r="H14" s="101">
        <v>0</v>
      </c>
      <c r="I14" s="100">
        <v>0</v>
      </c>
      <c r="J14" s="101">
        <v>0</v>
      </c>
      <c r="K14" s="100">
        <v>1</v>
      </c>
      <c r="L14" s="100">
        <v>3</v>
      </c>
      <c r="M14" s="100">
        <v>2</v>
      </c>
      <c r="N14" s="100">
        <v>1</v>
      </c>
    </row>
    <row r="15" spans="1:14" s="44" customFormat="1" ht="16" customHeight="1">
      <c r="D15" s="78"/>
    </row>
    <row r="16" spans="1:14" s="44" customFormat="1" ht="16" customHeight="1">
      <c r="A16" s="76"/>
      <c r="B16" s="44" t="s">
        <v>52</v>
      </c>
      <c r="D16" s="78" t="s">
        <v>26</v>
      </c>
      <c r="E16" s="100">
        <f>SUM(E17:E18)</f>
        <v>93</v>
      </c>
      <c r="F16" s="100">
        <f t="shared" ref="F16:N16" si="3">SUM(F17:F18)</f>
        <v>2</v>
      </c>
      <c r="G16" s="100">
        <f t="shared" si="3"/>
        <v>2</v>
      </c>
      <c r="H16" s="100">
        <f t="shared" si="3"/>
        <v>3</v>
      </c>
      <c r="I16" s="100">
        <f t="shared" si="3"/>
        <v>2</v>
      </c>
      <c r="J16" s="100">
        <f t="shared" si="3"/>
        <v>7</v>
      </c>
      <c r="K16" s="100">
        <f t="shared" si="3"/>
        <v>6</v>
      </c>
      <c r="L16" s="100">
        <f t="shared" si="3"/>
        <v>19</v>
      </c>
      <c r="M16" s="100">
        <f t="shared" si="3"/>
        <v>21</v>
      </c>
      <c r="N16" s="100">
        <f t="shared" si="3"/>
        <v>31</v>
      </c>
    </row>
    <row r="17" spans="1:14" s="44" customFormat="1" ht="16" customHeight="1">
      <c r="A17" s="76"/>
      <c r="B17" s="44" t="s">
        <v>53</v>
      </c>
      <c r="D17" s="78" t="s">
        <v>37</v>
      </c>
      <c r="E17" s="100">
        <f>SUM(F17:N17)</f>
        <v>43</v>
      </c>
      <c r="F17" s="100">
        <v>0</v>
      </c>
      <c r="G17" s="100">
        <v>1</v>
      </c>
      <c r="H17" s="100">
        <v>2</v>
      </c>
      <c r="I17" s="100">
        <v>1</v>
      </c>
      <c r="J17" s="100">
        <v>5</v>
      </c>
      <c r="K17" s="100">
        <v>1</v>
      </c>
      <c r="L17" s="100">
        <v>5</v>
      </c>
      <c r="M17" s="100">
        <v>12</v>
      </c>
      <c r="N17" s="100">
        <v>16</v>
      </c>
    </row>
    <row r="18" spans="1:14" s="44" customFormat="1" ht="16" customHeight="1">
      <c r="A18" s="76"/>
      <c r="D18" s="78" t="s">
        <v>38</v>
      </c>
      <c r="E18" s="100">
        <f>SUM(F18:N18)</f>
        <v>50</v>
      </c>
      <c r="F18" s="100">
        <v>2</v>
      </c>
      <c r="G18" s="100">
        <v>1</v>
      </c>
      <c r="H18" s="100">
        <v>1</v>
      </c>
      <c r="I18" s="100">
        <v>1</v>
      </c>
      <c r="J18" s="100">
        <v>2</v>
      </c>
      <c r="K18" s="100">
        <v>5</v>
      </c>
      <c r="L18" s="100">
        <v>14</v>
      </c>
      <c r="M18" s="100">
        <v>9</v>
      </c>
      <c r="N18" s="100">
        <v>15</v>
      </c>
    </row>
    <row r="19" spans="1:14" s="44" customFormat="1" ht="16" customHeight="1">
      <c r="D19" s="78"/>
    </row>
    <row r="20" spans="1:14" s="44" customFormat="1" ht="16" customHeight="1">
      <c r="A20" s="83"/>
      <c r="B20" s="17" t="s">
        <v>54</v>
      </c>
      <c r="C20" s="17"/>
      <c r="D20" s="17" t="s">
        <v>26</v>
      </c>
      <c r="E20" s="18">
        <f>SUM(E21:E22)</f>
        <v>908</v>
      </c>
      <c r="F20" s="79">
        <f t="shared" ref="F20:N20" si="4">SUM(F21:F22)</f>
        <v>15</v>
      </c>
      <c r="G20" s="79">
        <f t="shared" si="4"/>
        <v>20</v>
      </c>
      <c r="H20" s="79">
        <f t="shared" si="4"/>
        <v>22</v>
      </c>
      <c r="I20" s="79">
        <f t="shared" si="4"/>
        <v>38</v>
      </c>
      <c r="J20" s="79">
        <f t="shared" si="4"/>
        <v>45</v>
      </c>
      <c r="K20" s="79">
        <f t="shared" si="4"/>
        <v>112</v>
      </c>
      <c r="L20" s="79">
        <f t="shared" si="4"/>
        <v>183</v>
      </c>
      <c r="M20" s="79">
        <f t="shared" si="4"/>
        <v>234</v>
      </c>
      <c r="N20" s="79">
        <f t="shared" si="4"/>
        <v>239</v>
      </c>
    </row>
    <row r="21" spans="1:14" s="44" customFormat="1" ht="16" customHeight="1">
      <c r="A21" s="83"/>
      <c r="B21" s="17"/>
      <c r="C21" s="17"/>
      <c r="D21" s="78" t="s">
        <v>37</v>
      </c>
      <c r="E21" s="18">
        <f>SUM(F21:N21)</f>
        <v>402</v>
      </c>
      <c r="F21" s="79">
        <v>8</v>
      </c>
      <c r="G21" s="79">
        <v>13</v>
      </c>
      <c r="H21" s="79">
        <v>9</v>
      </c>
      <c r="I21" s="79">
        <v>22</v>
      </c>
      <c r="J21" s="79">
        <v>20</v>
      </c>
      <c r="K21" s="79">
        <v>46</v>
      </c>
      <c r="L21" s="79">
        <v>81</v>
      </c>
      <c r="M21" s="79">
        <v>100</v>
      </c>
      <c r="N21" s="79">
        <v>103</v>
      </c>
    </row>
    <row r="22" spans="1:14" s="44" customFormat="1" ht="16" customHeight="1">
      <c r="A22" s="83"/>
      <c r="B22" s="17"/>
      <c r="C22" s="17"/>
      <c r="D22" s="78" t="s">
        <v>38</v>
      </c>
      <c r="E22" s="18">
        <f>SUM(F22:N22)</f>
        <v>506</v>
      </c>
      <c r="F22" s="79">
        <v>7</v>
      </c>
      <c r="G22" s="79">
        <v>7</v>
      </c>
      <c r="H22" s="79">
        <v>13</v>
      </c>
      <c r="I22" s="79">
        <v>16</v>
      </c>
      <c r="J22" s="79">
        <v>25</v>
      </c>
      <c r="K22" s="79">
        <v>66</v>
      </c>
      <c r="L22" s="79">
        <v>102</v>
      </c>
      <c r="M22" s="79">
        <v>134</v>
      </c>
      <c r="N22" s="79">
        <v>136</v>
      </c>
    </row>
    <row r="23" spans="1:14" s="44" customFormat="1" ht="16" customHeight="1">
      <c r="A23" s="85"/>
      <c r="B23" s="17"/>
      <c r="C23" s="17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spans="1:14" s="44" customFormat="1" ht="16" customHeight="1">
      <c r="A24" s="83"/>
      <c r="B24" s="17" t="s">
        <v>55</v>
      </c>
      <c r="C24" s="17"/>
      <c r="D24" s="17" t="s">
        <v>26</v>
      </c>
      <c r="E24" s="18">
        <f>SUM(E25:E26)</f>
        <v>259</v>
      </c>
      <c r="F24" s="79">
        <f t="shared" ref="F24:N24" si="5">SUM(F25:F26)</f>
        <v>6</v>
      </c>
      <c r="G24" s="79">
        <f t="shared" si="5"/>
        <v>6</v>
      </c>
      <c r="H24" s="79">
        <f t="shared" si="5"/>
        <v>4</v>
      </c>
      <c r="I24" s="79">
        <f t="shared" si="5"/>
        <v>9</v>
      </c>
      <c r="J24" s="79">
        <f t="shared" si="5"/>
        <v>14</v>
      </c>
      <c r="K24" s="79">
        <f t="shared" si="5"/>
        <v>29</v>
      </c>
      <c r="L24" s="79">
        <f t="shared" si="5"/>
        <v>44</v>
      </c>
      <c r="M24" s="79">
        <f t="shared" si="5"/>
        <v>45</v>
      </c>
      <c r="N24" s="79">
        <f t="shared" si="5"/>
        <v>102</v>
      </c>
    </row>
    <row r="25" spans="1:14" s="44" customFormat="1" ht="16" customHeight="1">
      <c r="A25" s="83"/>
      <c r="B25" s="17"/>
      <c r="C25" s="17"/>
      <c r="D25" s="78" t="s">
        <v>37</v>
      </c>
      <c r="E25" s="18">
        <f>SUM(F25:N25)</f>
        <v>135</v>
      </c>
      <c r="F25" s="79">
        <v>5</v>
      </c>
      <c r="G25" s="79">
        <v>4</v>
      </c>
      <c r="H25" s="79">
        <v>3</v>
      </c>
      <c r="I25" s="79">
        <v>4</v>
      </c>
      <c r="J25" s="79">
        <v>6</v>
      </c>
      <c r="K25" s="79">
        <v>18</v>
      </c>
      <c r="L25" s="79">
        <v>28</v>
      </c>
      <c r="M25" s="79">
        <v>31</v>
      </c>
      <c r="N25" s="79">
        <v>36</v>
      </c>
    </row>
    <row r="26" spans="1:14" s="44" customFormat="1" ht="16" customHeight="1">
      <c r="A26" s="83"/>
      <c r="B26" s="17"/>
      <c r="C26" s="17"/>
      <c r="D26" s="78" t="s">
        <v>38</v>
      </c>
      <c r="E26" s="18">
        <f>SUM(F26:N26)</f>
        <v>124</v>
      </c>
      <c r="F26" s="79">
        <v>1</v>
      </c>
      <c r="G26" s="79">
        <v>2</v>
      </c>
      <c r="H26" s="79">
        <v>1</v>
      </c>
      <c r="I26" s="79">
        <v>5</v>
      </c>
      <c r="J26" s="79">
        <v>8</v>
      </c>
      <c r="K26" s="79">
        <v>11</v>
      </c>
      <c r="L26" s="79">
        <v>16</v>
      </c>
      <c r="M26" s="79">
        <v>14</v>
      </c>
      <c r="N26" s="79">
        <v>66</v>
      </c>
    </row>
    <row r="27" spans="1:14" s="44" customFormat="1" ht="16" customHeight="1">
      <c r="A27" s="85"/>
      <c r="B27" s="17"/>
      <c r="C27" s="17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</row>
    <row r="28" spans="1:14" s="44" customFormat="1" ht="16" customHeight="1">
      <c r="A28" s="83"/>
      <c r="B28" s="17" t="s">
        <v>56</v>
      </c>
      <c r="C28" s="17"/>
      <c r="D28" s="78" t="s">
        <v>26</v>
      </c>
      <c r="E28" s="79">
        <f>SUM(E29:E30)</f>
        <v>198</v>
      </c>
      <c r="F28" s="79">
        <f t="shared" ref="F28:N28" si="6">SUM(F29:F30)</f>
        <v>3</v>
      </c>
      <c r="G28" s="79">
        <f t="shared" si="6"/>
        <v>10</v>
      </c>
      <c r="H28" s="79">
        <f t="shared" si="6"/>
        <v>5</v>
      </c>
      <c r="I28" s="79">
        <f t="shared" si="6"/>
        <v>7</v>
      </c>
      <c r="J28" s="79">
        <f t="shared" si="6"/>
        <v>12</v>
      </c>
      <c r="K28" s="79">
        <f t="shared" si="6"/>
        <v>30</v>
      </c>
      <c r="L28" s="79">
        <f t="shared" si="6"/>
        <v>35</v>
      </c>
      <c r="M28" s="79">
        <f t="shared" si="6"/>
        <v>38</v>
      </c>
      <c r="N28" s="79">
        <f t="shared" si="6"/>
        <v>58</v>
      </c>
    </row>
    <row r="29" spans="1:14" s="44" customFormat="1" ht="16" customHeight="1">
      <c r="A29" s="83"/>
      <c r="B29" s="17"/>
      <c r="C29" s="17"/>
      <c r="D29" s="78" t="s">
        <v>37</v>
      </c>
      <c r="E29" s="79">
        <f>SUM(F29:N29)</f>
        <v>90</v>
      </c>
      <c r="F29" s="79">
        <v>1</v>
      </c>
      <c r="G29" s="79">
        <v>4</v>
      </c>
      <c r="H29" s="79">
        <v>2</v>
      </c>
      <c r="I29" s="79">
        <v>3</v>
      </c>
      <c r="J29" s="79">
        <v>3</v>
      </c>
      <c r="K29" s="79">
        <v>16</v>
      </c>
      <c r="L29" s="79">
        <v>17</v>
      </c>
      <c r="M29" s="79">
        <v>18</v>
      </c>
      <c r="N29" s="79">
        <v>26</v>
      </c>
    </row>
    <row r="30" spans="1:14" s="44" customFormat="1" ht="16" customHeight="1" thickBot="1">
      <c r="A30" s="91"/>
      <c r="B30" s="92"/>
      <c r="C30" s="92"/>
      <c r="D30" s="102" t="s">
        <v>38</v>
      </c>
      <c r="E30" s="22">
        <f>SUM(F30:N30)</f>
        <v>108</v>
      </c>
      <c r="F30" s="103">
        <v>2</v>
      </c>
      <c r="G30" s="103">
        <v>6</v>
      </c>
      <c r="H30" s="103">
        <v>3</v>
      </c>
      <c r="I30" s="103">
        <v>4</v>
      </c>
      <c r="J30" s="103">
        <v>9</v>
      </c>
      <c r="K30" s="103">
        <v>14</v>
      </c>
      <c r="L30" s="103">
        <v>18</v>
      </c>
      <c r="M30" s="103">
        <v>20</v>
      </c>
      <c r="N30" s="103">
        <v>32</v>
      </c>
    </row>
    <row r="31" spans="1:14" s="105" customFormat="1" ht="15" customHeight="1">
      <c r="A31" s="95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104"/>
    </row>
    <row r="32" spans="1:14" s="105" customFormat="1" ht="15" customHeight="1">
      <c r="A32" s="105" t="s">
        <v>47</v>
      </c>
      <c r="C32" s="106"/>
      <c r="D32" s="106"/>
    </row>
    <row r="33" spans="4:5" ht="15" customHeight="1">
      <c r="D33" s="107"/>
      <c r="E33" s="96"/>
    </row>
    <row r="34" spans="4:5" ht="15" customHeight="1">
      <c r="D34" s="107"/>
      <c r="E34" s="107"/>
    </row>
    <row r="35" spans="4:5" ht="15" customHeight="1"/>
    <row r="36" spans="4:5" ht="15" customHeight="1"/>
    <row r="37" spans="4:5" ht="15" customHeight="1">
      <c r="D37" s="107"/>
      <c r="E37" s="107"/>
    </row>
    <row r="38" spans="4:5" ht="15" customHeight="1">
      <c r="D38" s="107"/>
      <c r="E38" s="107"/>
    </row>
    <row r="39" spans="4:5" ht="15" customHeight="1">
      <c r="D39" s="107"/>
      <c r="E39" s="107"/>
    </row>
    <row r="40" spans="4:5" ht="15" customHeight="1">
      <c r="D40" s="107"/>
      <c r="E40" s="107"/>
    </row>
    <row r="41" spans="4:5" ht="15" customHeight="1">
      <c r="D41" s="107"/>
      <c r="E41" s="107"/>
    </row>
    <row r="42" spans="4:5" ht="15" customHeight="1">
      <c r="D42" s="107"/>
      <c r="E42" s="107"/>
    </row>
    <row r="43" spans="4:5" ht="15" customHeight="1">
      <c r="D43" s="107"/>
      <c r="E43" s="107"/>
    </row>
    <row r="44" spans="4:5" ht="15" customHeight="1">
      <c r="D44" s="107"/>
      <c r="E44" s="107"/>
    </row>
    <row r="45" spans="4:5" ht="15" customHeight="1">
      <c r="D45" s="107"/>
      <c r="E45" s="107"/>
    </row>
    <row r="46" spans="4:5" ht="15" customHeight="1">
      <c r="D46" s="107"/>
      <c r="E46" s="107"/>
    </row>
    <row r="47" spans="4:5" ht="15" customHeight="1">
      <c r="D47" s="107"/>
      <c r="E47" s="107"/>
    </row>
    <row r="48" spans="4:5" ht="15" customHeight="1">
      <c r="D48" s="107"/>
      <c r="E48" s="107"/>
    </row>
    <row r="49" spans="4:5" ht="15" customHeight="1">
      <c r="D49" s="107"/>
      <c r="E49" s="107"/>
    </row>
    <row r="50" spans="4:5" ht="15" customHeight="1">
      <c r="D50" s="107"/>
      <c r="E50" s="107"/>
    </row>
    <row r="51" spans="4:5" ht="15" customHeight="1">
      <c r="D51" s="107"/>
      <c r="E51" s="107"/>
    </row>
    <row r="52" spans="4:5" ht="15" customHeight="1">
      <c r="D52" s="107"/>
      <c r="E52" s="107"/>
    </row>
    <row r="53" spans="4:5" ht="15" customHeight="1">
      <c r="D53" s="107"/>
      <c r="E53" s="107"/>
    </row>
    <row r="54" spans="4:5" ht="15" customHeight="1">
      <c r="D54" s="107"/>
      <c r="E54" s="107"/>
    </row>
    <row r="55" spans="4:5" ht="15" customHeight="1">
      <c r="D55" s="107"/>
      <c r="E55" s="107"/>
    </row>
    <row r="56" spans="4:5" ht="15" customHeight="1">
      <c r="D56" s="107"/>
      <c r="E56" s="107"/>
    </row>
    <row r="57" spans="4:5" ht="15" customHeight="1">
      <c r="E57" s="107"/>
    </row>
    <row r="58" spans="4:5" ht="15" customHeight="1">
      <c r="E58" s="107"/>
    </row>
    <row r="59" spans="4:5" ht="15" customHeight="1"/>
    <row r="60" spans="4:5" ht="15" customHeight="1"/>
    <row r="61" spans="4:5" ht="15" customHeight="1"/>
    <row r="62" spans="4:5" ht="15" customHeight="1"/>
    <row r="63" spans="4:5" ht="15" customHeight="1"/>
    <row r="64" spans="4: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</sheetData>
  <mergeCells count="8">
    <mergeCell ref="A28:A30"/>
    <mergeCell ref="A31:M31"/>
    <mergeCell ref="A4:A6"/>
    <mergeCell ref="A8:A10"/>
    <mergeCell ref="A12:A14"/>
    <mergeCell ref="A16:A18"/>
    <mergeCell ref="A20:A22"/>
    <mergeCell ref="A24:A2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6FB36-86C1-C241-AE98-58EA5B7330A2}">
  <dimension ref="A1:AA120"/>
  <sheetViews>
    <sheetView showGridLines="0" workbookViewId="0"/>
  </sheetViews>
  <sheetFormatPr baseColWidth="10" defaultColWidth="8.83203125" defaultRowHeight="14"/>
  <cols>
    <col min="1" max="2" width="2.6640625" style="2" customWidth="1"/>
    <col min="3" max="3" width="7.83203125" style="2" customWidth="1"/>
    <col min="4" max="4" width="4.5" style="2" customWidth="1"/>
    <col min="5" max="14" width="7" style="2" customWidth="1"/>
    <col min="15" max="16" width="7.6640625" style="2" customWidth="1"/>
    <col min="17" max="16384" width="8.83203125" style="2"/>
  </cols>
  <sheetData>
    <row r="1" spans="1:27" s="7" customFormat="1" ht="15">
      <c r="A1" s="97" t="s">
        <v>57</v>
      </c>
    </row>
    <row r="2" spans="1:27" s="7" customFormat="1" ht="5" customHeight="1" thickBot="1"/>
    <row r="3" spans="1:27" s="60" customFormat="1" ht="15" customHeight="1" thickBot="1">
      <c r="A3" s="28"/>
      <c r="B3" s="28"/>
      <c r="C3" s="28"/>
      <c r="D3" s="58"/>
      <c r="E3" s="28" t="s">
        <v>26</v>
      </c>
      <c r="F3" s="28" t="s">
        <v>27</v>
      </c>
      <c r="G3" s="28" t="s">
        <v>28</v>
      </c>
      <c r="H3" s="28" t="s">
        <v>29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</row>
    <row r="4" spans="1:27" s="60" customFormat="1" ht="13" customHeight="1">
      <c r="A4" s="108"/>
      <c r="B4" s="62" t="s">
        <v>36</v>
      </c>
      <c r="C4" s="62"/>
      <c r="D4" s="63" t="s">
        <v>26</v>
      </c>
      <c r="E4" s="64">
        <f>SUM(F4:N4)</f>
        <v>72558</v>
      </c>
      <c r="F4" s="64">
        <f>SUM(F5:F6)</f>
        <v>3421</v>
      </c>
      <c r="G4" s="64">
        <f t="shared" ref="G4:N4" si="0">SUM(G5:G6)</f>
        <v>3937</v>
      </c>
      <c r="H4" s="64">
        <f t="shared" si="0"/>
        <v>3948</v>
      </c>
      <c r="I4" s="64">
        <f t="shared" si="0"/>
        <v>4165</v>
      </c>
      <c r="J4" s="64">
        <f t="shared" si="0"/>
        <v>5011</v>
      </c>
      <c r="K4" s="64">
        <f t="shared" si="0"/>
        <v>9298</v>
      </c>
      <c r="L4" s="64">
        <f t="shared" si="0"/>
        <v>13777</v>
      </c>
      <c r="M4" s="64">
        <f t="shared" si="0"/>
        <v>13693</v>
      </c>
      <c r="N4" s="64">
        <f t="shared" si="0"/>
        <v>15308</v>
      </c>
    </row>
    <row r="5" spans="1:27" s="60" customFormat="1" ht="13" customHeight="1">
      <c r="A5" s="109"/>
      <c r="B5" s="25"/>
      <c r="C5" s="25"/>
      <c r="D5" s="63" t="s">
        <v>37</v>
      </c>
      <c r="E5" s="64">
        <f t="shared" ref="E5" si="1">SUM(F5:N5)</f>
        <v>28629</v>
      </c>
      <c r="F5" s="64">
        <v>1252</v>
      </c>
      <c r="G5" s="64">
        <v>1398</v>
      </c>
      <c r="H5" s="64">
        <v>1412</v>
      </c>
      <c r="I5" s="64">
        <v>1427</v>
      </c>
      <c r="J5" s="64">
        <v>1793</v>
      </c>
      <c r="K5" s="64">
        <v>3691</v>
      </c>
      <c r="L5" s="64">
        <v>5555</v>
      </c>
      <c r="M5" s="64">
        <v>5763</v>
      </c>
      <c r="N5" s="64">
        <v>6338</v>
      </c>
      <c r="P5" s="59"/>
      <c r="Q5" s="59"/>
    </row>
    <row r="6" spans="1:27" s="60" customFormat="1" ht="13" customHeight="1">
      <c r="A6" s="109"/>
      <c r="B6" s="25"/>
      <c r="C6" s="25"/>
      <c r="D6" s="63" t="s">
        <v>38</v>
      </c>
      <c r="E6" s="64">
        <f>SUM(F6:N6)</f>
        <v>43929</v>
      </c>
      <c r="F6" s="64">
        <v>2169</v>
      </c>
      <c r="G6" s="64">
        <v>2539</v>
      </c>
      <c r="H6" s="64">
        <v>2536</v>
      </c>
      <c r="I6" s="64">
        <v>2738</v>
      </c>
      <c r="J6" s="64">
        <v>3218</v>
      </c>
      <c r="K6" s="64">
        <v>5607</v>
      </c>
      <c r="L6" s="64">
        <v>8222</v>
      </c>
      <c r="M6" s="64">
        <v>7930</v>
      </c>
      <c r="N6" s="64">
        <v>8970</v>
      </c>
      <c r="P6" s="59"/>
      <c r="Q6" s="59"/>
    </row>
    <row r="7" spans="1:27" s="60" customFormat="1" ht="13" customHeight="1">
      <c r="A7" s="110"/>
      <c r="B7" s="25"/>
      <c r="C7" s="25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P7" s="59"/>
      <c r="Q7" s="5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7" s="60" customFormat="1" ht="13" customHeight="1">
      <c r="A8" s="110"/>
      <c r="B8" s="25" t="s">
        <v>39</v>
      </c>
      <c r="C8" s="25"/>
      <c r="D8" s="63" t="s">
        <v>26</v>
      </c>
      <c r="E8" s="72">
        <v>0.19600000000000001</v>
      </c>
      <c r="F8" s="72">
        <v>8.4000000000000005E-2</v>
      </c>
      <c r="G8" s="72">
        <v>0.11799999999999999</v>
      </c>
      <c r="H8" s="72">
        <v>0.153</v>
      </c>
      <c r="I8" s="72">
        <v>0.187</v>
      </c>
      <c r="J8" s="72">
        <v>0.16200000000000001</v>
      </c>
      <c r="K8" s="72">
        <v>0.188</v>
      </c>
      <c r="L8" s="72">
        <v>0.27300000000000002</v>
      </c>
      <c r="M8" s="72">
        <v>0.3</v>
      </c>
      <c r="N8" s="72">
        <v>0.214</v>
      </c>
      <c r="P8" s="5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s="60" customFormat="1" ht="13" customHeight="1">
      <c r="A9" s="110"/>
      <c r="B9" s="25"/>
      <c r="C9" s="25"/>
      <c r="D9" s="63" t="s">
        <v>37</v>
      </c>
      <c r="E9" s="72">
        <v>0.20100000000000001</v>
      </c>
      <c r="F9" s="72">
        <v>8.5000000000000006E-2</v>
      </c>
      <c r="G9" s="72">
        <v>0.111</v>
      </c>
      <c r="H9" s="72">
        <v>0.14799999999999999</v>
      </c>
      <c r="I9" s="72">
        <v>0.188</v>
      </c>
      <c r="J9" s="72">
        <v>0.156</v>
      </c>
      <c r="K9" s="72">
        <v>0.17799999999999999</v>
      </c>
      <c r="L9" s="72">
        <v>0.25600000000000001</v>
      </c>
      <c r="M9" s="72">
        <v>0.29799999999999999</v>
      </c>
      <c r="N9" s="72">
        <v>0.254</v>
      </c>
      <c r="P9" s="59"/>
      <c r="Q9" s="12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27" s="60" customFormat="1" ht="13" customHeight="1">
      <c r="A10" s="110"/>
      <c r="B10" s="25"/>
      <c r="C10" s="25"/>
      <c r="D10" s="63" t="s">
        <v>38</v>
      </c>
      <c r="E10" s="72">
        <v>0.193</v>
      </c>
      <c r="F10" s="72">
        <v>8.4000000000000005E-2</v>
      </c>
      <c r="G10" s="72">
        <v>0.122</v>
      </c>
      <c r="H10" s="72">
        <v>0.156</v>
      </c>
      <c r="I10" s="72">
        <v>0.187</v>
      </c>
      <c r="J10" s="72">
        <v>0.16600000000000001</v>
      </c>
      <c r="K10" s="72">
        <v>0.19500000000000001</v>
      </c>
      <c r="L10" s="72">
        <v>0.28499999999999998</v>
      </c>
      <c r="M10" s="72">
        <v>0.30099999999999999</v>
      </c>
      <c r="N10" s="72">
        <v>0.193</v>
      </c>
      <c r="P10" s="59"/>
      <c r="Q10" s="12"/>
      <c r="R10" s="111"/>
      <c r="S10" s="111"/>
      <c r="T10" s="111"/>
      <c r="U10" s="111"/>
      <c r="V10" s="111"/>
      <c r="W10" s="111"/>
      <c r="X10" s="111"/>
      <c r="Y10" s="111"/>
      <c r="Z10" s="111"/>
      <c r="AA10" s="111"/>
    </row>
    <row r="11" spans="1:27" s="60" customFormat="1" ht="13" customHeight="1">
      <c r="A11" s="25"/>
      <c r="B11" s="69"/>
      <c r="C11" s="69"/>
      <c r="D11" s="74"/>
      <c r="E11" s="44"/>
      <c r="F11" s="44"/>
      <c r="G11" s="44"/>
      <c r="H11" s="44"/>
      <c r="I11" s="44"/>
      <c r="J11" s="44"/>
      <c r="K11" s="44"/>
      <c r="L11" s="44"/>
      <c r="M11" s="44"/>
      <c r="N11" s="44"/>
      <c r="P11" s="59"/>
      <c r="Q11" s="12"/>
      <c r="R11" s="111"/>
      <c r="S11" s="111"/>
      <c r="T11" s="111"/>
      <c r="U11" s="111"/>
      <c r="V11" s="111"/>
      <c r="W11" s="111"/>
      <c r="X11" s="111"/>
      <c r="Y11" s="111"/>
      <c r="Z11" s="111"/>
      <c r="AA11" s="111"/>
    </row>
    <row r="12" spans="1:27" s="60" customFormat="1" ht="13" customHeight="1">
      <c r="A12" s="98"/>
      <c r="B12" s="112" t="s">
        <v>40</v>
      </c>
      <c r="C12" s="112"/>
      <c r="D12" s="63" t="s">
        <v>26</v>
      </c>
      <c r="E12" s="64">
        <f>SUM(F12:N12)</f>
        <v>72457</v>
      </c>
      <c r="F12" s="64">
        <f>SUM(F13:F14)</f>
        <v>2910</v>
      </c>
      <c r="G12" s="64">
        <f t="shared" ref="G12:N12" si="2">SUM(G13:G14)</f>
        <v>3411</v>
      </c>
      <c r="H12" s="64">
        <f t="shared" si="2"/>
        <v>3537</v>
      </c>
      <c r="I12" s="64">
        <f t="shared" si="2"/>
        <v>3663</v>
      </c>
      <c r="J12" s="64">
        <f t="shared" si="2"/>
        <v>4886</v>
      </c>
      <c r="K12" s="64">
        <f t="shared" si="2"/>
        <v>10248</v>
      </c>
      <c r="L12" s="64">
        <f t="shared" si="2"/>
        <v>13390</v>
      </c>
      <c r="M12" s="64">
        <f t="shared" si="2"/>
        <v>14731</v>
      </c>
      <c r="N12" s="64">
        <f t="shared" si="2"/>
        <v>15681</v>
      </c>
      <c r="O12" s="25"/>
      <c r="P12" s="68"/>
      <c r="Q12" s="59"/>
      <c r="R12" s="69"/>
      <c r="S12" s="69"/>
      <c r="T12" s="69"/>
      <c r="U12" s="69"/>
      <c r="V12" s="69"/>
      <c r="W12" s="69"/>
      <c r="X12" s="69"/>
      <c r="Y12" s="69"/>
      <c r="Z12" s="69"/>
      <c r="AA12" s="69"/>
    </row>
    <row r="13" spans="1:27" s="60" customFormat="1" ht="13" customHeight="1">
      <c r="A13" s="98"/>
      <c r="B13" s="25"/>
      <c r="C13" s="25"/>
      <c r="D13" s="63" t="s">
        <v>37</v>
      </c>
      <c r="E13" s="64">
        <f t="shared" ref="E13:E14" si="3">SUM(F13:N13)</f>
        <v>28712</v>
      </c>
      <c r="F13" s="64">
        <v>1103</v>
      </c>
      <c r="G13" s="64">
        <v>1206</v>
      </c>
      <c r="H13" s="64">
        <v>1280</v>
      </c>
      <c r="I13" s="64">
        <v>1274</v>
      </c>
      <c r="J13" s="64">
        <v>1726</v>
      </c>
      <c r="K13" s="64">
        <v>4082</v>
      </c>
      <c r="L13" s="64">
        <v>5397</v>
      </c>
      <c r="M13" s="64">
        <v>6257</v>
      </c>
      <c r="N13" s="64">
        <v>6387</v>
      </c>
      <c r="O13" s="25"/>
      <c r="P13" s="68"/>
      <c r="Q13" s="59"/>
    </row>
    <row r="14" spans="1:27" s="60" customFormat="1" ht="13" customHeight="1">
      <c r="A14" s="98"/>
      <c r="B14" s="25"/>
      <c r="C14" s="25"/>
      <c r="D14" s="63" t="s">
        <v>38</v>
      </c>
      <c r="E14" s="64">
        <f t="shared" si="3"/>
        <v>43745</v>
      </c>
      <c r="F14" s="64">
        <v>1807</v>
      </c>
      <c r="G14" s="64">
        <v>2205</v>
      </c>
      <c r="H14" s="64">
        <v>2257</v>
      </c>
      <c r="I14" s="64">
        <v>2389</v>
      </c>
      <c r="J14" s="64">
        <v>3160</v>
      </c>
      <c r="K14" s="64">
        <v>6166</v>
      </c>
      <c r="L14" s="64">
        <v>7993</v>
      </c>
      <c r="M14" s="64">
        <v>8474</v>
      </c>
      <c r="N14" s="64">
        <v>9294</v>
      </c>
      <c r="O14" s="25"/>
      <c r="P14" s="68"/>
      <c r="Q14" s="59"/>
    </row>
    <row r="15" spans="1:27" s="25" customFormat="1" ht="13" customHeight="1">
      <c r="D15" s="6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7"/>
      <c r="P15" s="113"/>
      <c r="Q15" s="17"/>
    </row>
    <row r="16" spans="1:27" s="25" customFormat="1" ht="13" customHeight="1">
      <c r="A16" s="98"/>
      <c r="B16" s="112" t="s">
        <v>41</v>
      </c>
      <c r="C16" s="112"/>
      <c r="D16" s="63" t="s">
        <v>26</v>
      </c>
      <c r="E16" s="100">
        <f>SUM(F16:N16)</f>
        <v>6936</v>
      </c>
      <c r="F16" s="100">
        <f>SUM(F17:F18)</f>
        <v>175</v>
      </c>
      <c r="G16" s="100">
        <f t="shared" ref="G16:M16" si="4">SUM(G17:G18)</f>
        <v>178</v>
      </c>
      <c r="H16" s="100">
        <f t="shared" si="4"/>
        <v>217</v>
      </c>
      <c r="I16" s="100">
        <f t="shared" si="4"/>
        <v>258</v>
      </c>
      <c r="J16" s="100">
        <f t="shared" si="4"/>
        <v>364</v>
      </c>
      <c r="K16" s="100">
        <f t="shared" si="4"/>
        <v>819</v>
      </c>
      <c r="L16" s="100">
        <f t="shared" si="4"/>
        <v>1157</v>
      </c>
      <c r="M16" s="100">
        <f t="shared" si="4"/>
        <v>1618</v>
      </c>
      <c r="N16" s="100">
        <f>SUM(N17:N18)</f>
        <v>2150</v>
      </c>
      <c r="O16" s="17"/>
      <c r="P16" s="67"/>
      <c r="Q16" s="67"/>
    </row>
    <row r="17" spans="1:27" s="25" customFormat="1" ht="13" customHeight="1">
      <c r="A17" s="98"/>
      <c r="D17" s="63" t="s">
        <v>37</v>
      </c>
      <c r="E17" s="100">
        <f>SUM(F17:N17)</f>
        <v>3392</v>
      </c>
      <c r="F17" s="65">
        <v>68</v>
      </c>
      <c r="G17" s="65">
        <v>69</v>
      </c>
      <c r="H17" s="65">
        <v>94</v>
      </c>
      <c r="I17" s="65">
        <v>123</v>
      </c>
      <c r="J17" s="65">
        <v>158</v>
      </c>
      <c r="K17" s="65">
        <v>426</v>
      </c>
      <c r="L17" s="65">
        <v>600</v>
      </c>
      <c r="M17" s="65">
        <v>839</v>
      </c>
      <c r="N17" s="65">
        <v>1015</v>
      </c>
      <c r="O17" s="17"/>
      <c r="P17" s="67"/>
      <c r="Q17" s="67"/>
    </row>
    <row r="18" spans="1:27" s="25" customFormat="1" ht="13" customHeight="1">
      <c r="A18" s="98"/>
      <c r="D18" s="63" t="s">
        <v>38</v>
      </c>
      <c r="E18" s="100">
        <f>SUM(F18:N18)</f>
        <v>3544</v>
      </c>
      <c r="F18" s="65">
        <v>107</v>
      </c>
      <c r="G18" s="65">
        <v>109</v>
      </c>
      <c r="H18" s="65">
        <v>123</v>
      </c>
      <c r="I18" s="65">
        <v>135</v>
      </c>
      <c r="J18" s="65">
        <v>206</v>
      </c>
      <c r="K18" s="65">
        <v>393</v>
      </c>
      <c r="L18" s="65">
        <v>557</v>
      </c>
      <c r="M18" s="65">
        <v>779</v>
      </c>
      <c r="N18" s="65">
        <v>1135</v>
      </c>
      <c r="O18" s="17"/>
      <c r="P18" s="67"/>
      <c r="Q18" s="67"/>
    </row>
    <row r="19" spans="1:27" s="25" customFormat="1" ht="13" customHeight="1">
      <c r="D19" s="63"/>
      <c r="E19" s="44"/>
      <c r="F19" s="44"/>
      <c r="G19" s="44"/>
      <c r="H19" s="44"/>
      <c r="I19" s="44"/>
      <c r="J19" s="44"/>
      <c r="K19" s="44"/>
      <c r="L19" s="44"/>
      <c r="M19" s="44"/>
      <c r="N19" s="44"/>
      <c r="P19" s="80"/>
      <c r="Q19" s="17"/>
    </row>
    <row r="20" spans="1:27" s="25" customFormat="1" ht="13" customHeight="1">
      <c r="A20" s="98"/>
      <c r="B20" s="112" t="s">
        <v>42</v>
      </c>
      <c r="C20" s="112"/>
      <c r="D20" s="63" t="s">
        <v>26</v>
      </c>
      <c r="E20" s="114">
        <f>E16/E12</f>
        <v>9.5725740784189245E-2</v>
      </c>
      <c r="F20" s="114">
        <f>F16/F12</f>
        <v>6.0137457044673541E-2</v>
      </c>
      <c r="G20" s="114">
        <f>G16/G12</f>
        <v>5.2184110231603638E-2</v>
      </c>
      <c r="H20" s="114">
        <f>H16/H12</f>
        <v>6.1351427763641504E-2</v>
      </c>
      <c r="I20" s="114">
        <f>I16/I12</f>
        <v>7.0434070434070434E-2</v>
      </c>
      <c r="J20" s="114">
        <f t="shared" ref="J20:N20" si="5">J16/J12</f>
        <v>7.4498567335243557E-2</v>
      </c>
      <c r="K20" s="114">
        <f t="shared" si="5"/>
        <v>7.9918032786885251E-2</v>
      </c>
      <c r="L20" s="114">
        <f t="shared" si="5"/>
        <v>8.6407766990291263E-2</v>
      </c>
      <c r="M20" s="114">
        <f t="shared" si="5"/>
        <v>0.10983639942977394</v>
      </c>
      <c r="N20" s="114">
        <f t="shared" si="5"/>
        <v>0.13710860276768064</v>
      </c>
      <c r="P20" s="80"/>
      <c r="Q20" s="17"/>
    </row>
    <row r="21" spans="1:27" s="25" customFormat="1" ht="13" customHeight="1">
      <c r="A21" s="98"/>
      <c r="D21" s="63" t="s">
        <v>37</v>
      </c>
      <c r="E21" s="114">
        <f t="shared" ref="E21:N22" si="6">E17/E13</f>
        <v>0.11813875731401505</v>
      </c>
      <c r="F21" s="114">
        <f t="shared" si="6"/>
        <v>6.1650045330915684E-2</v>
      </c>
      <c r="G21" s="114">
        <f t="shared" si="6"/>
        <v>5.721393034825871E-2</v>
      </c>
      <c r="H21" s="114">
        <f t="shared" si="6"/>
        <v>7.3437500000000003E-2</v>
      </c>
      <c r="I21" s="114">
        <f t="shared" si="6"/>
        <v>9.6546310832025112E-2</v>
      </c>
      <c r="J21" s="114">
        <f t="shared" si="6"/>
        <v>9.154113557358054E-2</v>
      </c>
      <c r="K21" s="114">
        <f t="shared" si="6"/>
        <v>0.10436060754532092</v>
      </c>
      <c r="L21" s="114">
        <f t="shared" si="6"/>
        <v>0.11117287381878821</v>
      </c>
      <c r="M21" s="114">
        <f t="shared" si="6"/>
        <v>0.13408981940226947</v>
      </c>
      <c r="N21" s="114">
        <f t="shared" si="6"/>
        <v>0.15891654924064505</v>
      </c>
      <c r="P21" s="8"/>
    </row>
    <row r="22" spans="1:27" s="25" customFormat="1" ht="13" customHeight="1">
      <c r="A22" s="98"/>
      <c r="D22" s="63" t="s">
        <v>38</v>
      </c>
      <c r="E22" s="114">
        <f t="shared" si="6"/>
        <v>8.1014973139787408E-2</v>
      </c>
      <c r="F22" s="114">
        <f t="shared" si="6"/>
        <v>5.9214167127836191E-2</v>
      </c>
      <c r="G22" s="114">
        <f t="shared" si="6"/>
        <v>4.9433106575963719E-2</v>
      </c>
      <c r="H22" s="114">
        <f t="shared" si="6"/>
        <v>5.449712007089056E-2</v>
      </c>
      <c r="I22" s="114">
        <f t="shared" si="6"/>
        <v>5.6508999581414816E-2</v>
      </c>
      <c r="J22" s="114">
        <f t="shared" si="6"/>
        <v>6.5189873417721519E-2</v>
      </c>
      <c r="K22" s="114">
        <f t="shared" si="6"/>
        <v>6.3736620175154066E-2</v>
      </c>
      <c r="L22" s="114">
        <f t="shared" si="6"/>
        <v>6.9685975228324787E-2</v>
      </c>
      <c r="M22" s="114">
        <f t="shared" si="6"/>
        <v>9.1928251121076235E-2</v>
      </c>
      <c r="N22" s="114">
        <f t="shared" si="6"/>
        <v>0.12212179901011405</v>
      </c>
      <c r="P22" s="8"/>
    </row>
    <row r="23" spans="1:27" s="25" customFormat="1" ht="13" customHeight="1">
      <c r="D23" s="63"/>
      <c r="E23" s="44"/>
      <c r="F23" s="44"/>
      <c r="G23" s="44"/>
      <c r="H23" s="44"/>
      <c r="I23" s="44"/>
      <c r="J23" s="44"/>
      <c r="K23" s="44"/>
      <c r="L23" s="44"/>
      <c r="M23" s="44"/>
      <c r="N23" s="44"/>
      <c r="P23" s="8"/>
    </row>
    <row r="24" spans="1:27" s="25" customFormat="1" ht="13" customHeight="1">
      <c r="A24" s="98"/>
      <c r="B24" s="112" t="s">
        <v>43</v>
      </c>
      <c r="C24" s="112"/>
      <c r="D24" s="63" t="s">
        <v>26</v>
      </c>
      <c r="E24" s="100">
        <f>SUM(F24:N24)</f>
        <v>4275</v>
      </c>
      <c r="F24" s="100">
        <f>SUM(F25:F26)</f>
        <v>112</v>
      </c>
      <c r="G24" s="100">
        <f t="shared" ref="G24:M24" si="7">SUM(G25:G26)</f>
        <v>113</v>
      </c>
      <c r="H24" s="100">
        <f t="shared" si="7"/>
        <v>147</v>
      </c>
      <c r="I24" s="100">
        <f t="shared" si="7"/>
        <v>178</v>
      </c>
      <c r="J24" s="100">
        <f t="shared" si="7"/>
        <v>244</v>
      </c>
      <c r="K24" s="100">
        <f t="shared" si="7"/>
        <v>563</v>
      </c>
      <c r="L24" s="100">
        <f t="shared" si="7"/>
        <v>816</v>
      </c>
      <c r="M24" s="100">
        <f t="shared" si="7"/>
        <v>1039</v>
      </c>
      <c r="N24" s="100">
        <f>SUM(N25:N26)</f>
        <v>1063</v>
      </c>
      <c r="P24" s="8"/>
    </row>
    <row r="25" spans="1:27" s="25" customFormat="1" ht="13" customHeight="1">
      <c r="A25" s="98"/>
      <c r="B25" s="115" t="s">
        <v>36</v>
      </c>
      <c r="C25" s="115"/>
      <c r="D25" s="63" t="s">
        <v>37</v>
      </c>
      <c r="E25" s="100">
        <f>SUM(F25:N25)</f>
        <v>2101</v>
      </c>
      <c r="F25" s="100">
        <v>47</v>
      </c>
      <c r="G25" s="100">
        <v>40</v>
      </c>
      <c r="H25" s="100">
        <v>58</v>
      </c>
      <c r="I25" s="100">
        <v>85</v>
      </c>
      <c r="J25" s="100">
        <v>106</v>
      </c>
      <c r="K25" s="100">
        <v>277</v>
      </c>
      <c r="L25" s="100">
        <v>429</v>
      </c>
      <c r="M25" s="100">
        <v>517</v>
      </c>
      <c r="N25" s="100">
        <v>542</v>
      </c>
      <c r="P25" s="8"/>
    </row>
    <row r="26" spans="1:27" s="25" customFormat="1" ht="13" customHeight="1">
      <c r="A26" s="98"/>
      <c r="D26" s="63" t="s">
        <v>38</v>
      </c>
      <c r="E26" s="100">
        <f>SUM(F26:N26)</f>
        <v>2174</v>
      </c>
      <c r="F26" s="100">
        <v>65</v>
      </c>
      <c r="G26" s="100">
        <v>73</v>
      </c>
      <c r="H26" s="100">
        <v>89</v>
      </c>
      <c r="I26" s="100">
        <v>93</v>
      </c>
      <c r="J26" s="100">
        <v>138</v>
      </c>
      <c r="K26" s="100">
        <v>286</v>
      </c>
      <c r="L26" s="100">
        <v>387</v>
      </c>
      <c r="M26" s="100">
        <v>522</v>
      </c>
      <c r="N26" s="100">
        <v>521</v>
      </c>
      <c r="P26" s="8"/>
    </row>
    <row r="27" spans="1:27" s="25" customFormat="1" ht="13" customHeight="1">
      <c r="D27" s="63"/>
      <c r="E27" s="44"/>
      <c r="F27" s="44"/>
      <c r="G27" s="44"/>
      <c r="H27" s="44"/>
      <c r="I27" s="44"/>
      <c r="J27" s="44"/>
      <c r="K27" s="44"/>
      <c r="L27" s="44"/>
      <c r="M27" s="44"/>
      <c r="N27" s="44"/>
      <c r="P27" s="8"/>
      <c r="Q27" s="8"/>
    </row>
    <row r="28" spans="1:27" s="25" customFormat="1" ht="12.75" customHeight="1">
      <c r="A28" s="109"/>
      <c r="B28" s="12" t="s">
        <v>43</v>
      </c>
      <c r="C28" s="12"/>
      <c r="D28" s="63" t="s">
        <v>26</v>
      </c>
      <c r="E28" s="81">
        <f>E24/E16</f>
        <v>0.61634948096885811</v>
      </c>
      <c r="F28" s="81">
        <f t="shared" ref="F28:N30" si="8">F24/F16</f>
        <v>0.64</v>
      </c>
      <c r="G28" s="81">
        <f t="shared" si="8"/>
        <v>0.6348314606741573</v>
      </c>
      <c r="H28" s="81">
        <f t="shared" si="8"/>
        <v>0.67741935483870963</v>
      </c>
      <c r="I28" s="81">
        <f t="shared" si="8"/>
        <v>0.68992248062015504</v>
      </c>
      <c r="J28" s="81">
        <f t="shared" si="8"/>
        <v>0.67032967032967028</v>
      </c>
      <c r="K28" s="81">
        <f t="shared" si="8"/>
        <v>0.68742368742368742</v>
      </c>
      <c r="L28" s="81">
        <f t="shared" si="8"/>
        <v>0.70527225583405362</v>
      </c>
      <c r="M28" s="81">
        <f t="shared" si="8"/>
        <v>0.64215080346106301</v>
      </c>
      <c r="N28" s="81">
        <f t="shared" si="8"/>
        <v>0.49441860465116277</v>
      </c>
      <c r="P28" s="8"/>
      <c r="Q28" s="8"/>
    </row>
    <row r="29" spans="1:27" s="25" customFormat="1" ht="12.75" customHeight="1">
      <c r="A29" s="109"/>
      <c r="B29" s="12" t="s">
        <v>1</v>
      </c>
      <c r="C29" s="12"/>
      <c r="D29" s="63" t="s">
        <v>37</v>
      </c>
      <c r="E29" s="81">
        <f>E25/E17</f>
        <v>0.61939858490566035</v>
      </c>
      <c r="F29" s="81">
        <f t="shared" si="8"/>
        <v>0.69117647058823528</v>
      </c>
      <c r="G29" s="81">
        <f t="shared" si="8"/>
        <v>0.57971014492753625</v>
      </c>
      <c r="H29" s="81">
        <f t="shared" si="8"/>
        <v>0.61702127659574468</v>
      </c>
      <c r="I29" s="81">
        <f t="shared" si="8"/>
        <v>0.69105691056910568</v>
      </c>
      <c r="J29" s="81">
        <f t="shared" si="8"/>
        <v>0.67088607594936711</v>
      </c>
      <c r="K29" s="81">
        <f t="shared" si="8"/>
        <v>0.65023474178403751</v>
      </c>
      <c r="L29" s="81">
        <f t="shared" si="8"/>
        <v>0.71499999999999997</v>
      </c>
      <c r="M29" s="81">
        <f t="shared" si="8"/>
        <v>0.61620977353992845</v>
      </c>
      <c r="N29" s="81">
        <f t="shared" si="8"/>
        <v>0.53399014778325127</v>
      </c>
      <c r="P29" s="8"/>
      <c r="Q29" s="8"/>
    </row>
    <row r="30" spans="1:27" s="25" customFormat="1" ht="12.75" customHeight="1">
      <c r="A30" s="109"/>
      <c r="B30" s="12"/>
      <c r="C30" s="12"/>
      <c r="D30" s="63" t="s">
        <v>38</v>
      </c>
      <c r="E30" s="81">
        <f>E26/E18</f>
        <v>0.61343115124153502</v>
      </c>
      <c r="F30" s="81">
        <f t="shared" si="8"/>
        <v>0.60747663551401865</v>
      </c>
      <c r="G30" s="81">
        <f t="shared" si="8"/>
        <v>0.66972477064220182</v>
      </c>
      <c r="H30" s="81">
        <f t="shared" si="8"/>
        <v>0.72357723577235777</v>
      </c>
      <c r="I30" s="81">
        <f t="shared" si="8"/>
        <v>0.68888888888888888</v>
      </c>
      <c r="J30" s="81">
        <f t="shared" si="8"/>
        <v>0.66990291262135926</v>
      </c>
      <c r="K30" s="81">
        <f t="shared" si="8"/>
        <v>0.72773536895674296</v>
      </c>
      <c r="L30" s="81">
        <f t="shared" si="8"/>
        <v>0.69479353680430878</v>
      </c>
      <c r="M30" s="81">
        <f t="shared" si="8"/>
        <v>0.67008985879332472</v>
      </c>
      <c r="N30" s="81">
        <f t="shared" si="8"/>
        <v>0.45903083700440528</v>
      </c>
      <c r="P30" s="8"/>
      <c r="Q30" s="96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25" customFormat="1" ht="12.75" customHeight="1">
      <c r="A31" s="110"/>
      <c r="B31" s="12"/>
      <c r="C31" s="12"/>
      <c r="D31" s="63"/>
      <c r="E31" s="81"/>
      <c r="F31" s="81"/>
      <c r="G31" s="81"/>
      <c r="H31" s="81"/>
      <c r="I31" s="81"/>
      <c r="J31" s="81"/>
      <c r="K31" s="81"/>
      <c r="L31" s="81"/>
      <c r="M31" s="81"/>
      <c r="N31" s="81"/>
      <c r="P31" s="8"/>
      <c r="Q31" s="96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25" customFormat="1" ht="12.75" customHeight="1">
      <c r="A32" s="109"/>
      <c r="B32" s="12" t="s">
        <v>58</v>
      </c>
      <c r="C32" s="12"/>
      <c r="D32" s="63" t="s">
        <v>26</v>
      </c>
      <c r="E32" s="86">
        <v>3.8399999999999997E-2</v>
      </c>
      <c r="F32" s="86">
        <v>1.14E-2</v>
      </c>
      <c r="G32" s="86">
        <v>2.81E-2</v>
      </c>
      <c r="H32" s="86">
        <v>2.3E-2</v>
      </c>
      <c r="I32" s="86">
        <v>3.8800000000000001E-2</v>
      </c>
      <c r="J32" s="86">
        <v>5.4899999999999997E-2</v>
      </c>
      <c r="K32" s="86">
        <v>5.0099999999999999E-2</v>
      </c>
      <c r="L32" s="86">
        <v>4.8399999999999999E-2</v>
      </c>
      <c r="M32" s="86">
        <v>4.02E-2</v>
      </c>
      <c r="N32" s="86">
        <v>2.8799999999999999E-2</v>
      </c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</row>
    <row r="33" spans="1:27" s="25" customFormat="1" ht="12.75" customHeight="1">
      <c r="A33" s="109"/>
      <c r="B33" s="12" t="s">
        <v>59</v>
      </c>
      <c r="C33" s="12"/>
      <c r="D33" s="63" t="s">
        <v>37</v>
      </c>
      <c r="E33" s="86">
        <v>4.5100000000000001E-2</v>
      </c>
      <c r="F33" s="86">
        <v>1.47E-2</v>
      </c>
      <c r="G33" s="86">
        <v>5.8000000000000003E-2</v>
      </c>
      <c r="H33" s="86">
        <v>4.2599999999999999E-2</v>
      </c>
      <c r="I33" s="86">
        <v>3.2500000000000001E-2</v>
      </c>
      <c r="J33" s="86">
        <v>7.5899999999999995E-2</v>
      </c>
      <c r="K33" s="86">
        <v>5.16E-2</v>
      </c>
      <c r="L33" s="86">
        <v>5.8299999999999998E-2</v>
      </c>
      <c r="M33" s="86">
        <v>4.53E-2</v>
      </c>
      <c r="N33" s="86">
        <v>3.2500000000000001E-2</v>
      </c>
      <c r="Q33" s="12"/>
      <c r="R33" s="111"/>
      <c r="S33" s="111"/>
      <c r="T33" s="111"/>
      <c r="U33" s="111"/>
      <c r="V33" s="111"/>
      <c r="W33" s="111"/>
      <c r="X33" s="111"/>
      <c r="Y33" s="111"/>
      <c r="Z33" s="111"/>
      <c r="AA33" s="111"/>
    </row>
    <row r="34" spans="1:27" s="25" customFormat="1" ht="12.75" customHeight="1">
      <c r="A34" s="109"/>
      <c r="B34" s="12"/>
      <c r="C34" s="12"/>
      <c r="D34" s="63" t="s">
        <v>38</v>
      </c>
      <c r="E34" s="86">
        <v>3.1899999999999998E-2</v>
      </c>
      <c r="F34" s="86">
        <v>9.2999999999999992E-3</v>
      </c>
      <c r="G34" s="86">
        <v>9.1999999999999998E-3</v>
      </c>
      <c r="H34" s="86">
        <v>8.0999999999999996E-3</v>
      </c>
      <c r="I34" s="86">
        <v>4.4400000000000002E-2</v>
      </c>
      <c r="J34" s="86">
        <v>3.8800000000000001E-2</v>
      </c>
      <c r="K34" s="86">
        <v>4.8300000000000003E-2</v>
      </c>
      <c r="L34" s="86">
        <v>3.7699999999999997E-2</v>
      </c>
      <c r="M34" s="86">
        <v>3.4700000000000002E-2</v>
      </c>
      <c r="N34" s="86">
        <v>2.5600000000000001E-2</v>
      </c>
      <c r="O34" s="12"/>
      <c r="Q34" s="12"/>
      <c r="R34" s="111"/>
      <c r="S34" s="111"/>
      <c r="T34" s="111"/>
      <c r="U34" s="111"/>
      <c r="V34" s="111"/>
      <c r="W34" s="111"/>
      <c r="X34" s="111"/>
      <c r="Y34" s="111"/>
      <c r="Z34" s="111"/>
      <c r="AA34" s="111"/>
    </row>
    <row r="35" spans="1:27" s="25" customFormat="1" ht="12.75" customHeight="1">
      <c r="A35" s="110"/>
      <c r="B35" s="12"/>
      <c r="C35" s="12"/>
      <c r="D35" s="63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12"/>
      <c r="Q35" s="12"/>
      <c r="R35" s="111"/>
      <c r="S35" s="111"/>
      <c r="T35" s="111"/>
      <c r="U35" s="111"/>
      <c r="V35" s="111"/>
      <c r="W35" s="111"/>
      <c r="X35" s="111"/>
      <c r="Y35" s="111"/>
      <c r="Z35" s="111"/>
      <c r="AA35" s="111"/>
    </row>
    <row r="36" spans="1:27" s="25" customFormat="1" ht="12.75" customHeight="1">
      <c r="A36" s="109"/>
      <c r="B36" s="12" t="s">
        <v>45</v>
      </c>
      <c r="C36" s="12"/>
      <c r="D36" s="12" t="s">
        <v>26</v>
      </c>
      <c r="E36" s="90">
        <v>3.7000000000000002E-3</v>
      </c>
      <c r="F36" s="86">
        <v>6.9999999999999999E-4</v>
      </c>
      <c r="G36" s="86">
        <v>1.5E-3</v>
      </c>
      <c r="H36" s="86">
        <v>1.4E-3</v>
      </c>
      <c r="I36" s="86">
        <v>2.7000000000000001E-3</v>
      </c>
      <c r="J36" s="86">
        <v>4.1000000000000003E-3</v>
      </c>
      <c r="K36" s="86">
        <v>4.0000000000000001E-3</v>
      </c>
      <c r="L36" s="86">
        <v>4.1999999999999997E-3</v>
      </c>
      <c r="M36" s="86">
        <v>4.4000000000000003E-3</v>
      </c>
      <c r="N36" s="86">
        <v>4.0000000000000001E-3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25" customFormat="1" ht="12.75" customHeight="1">
      <c r="A37" s="109"/>
      <c r="B37" s="12"/>
      <c r="C37" s="12"/>
      <c r="D37" s="12" t="s">
        <v>37</v>
      </c>
      <c r="E37" s="90">
        <v>5.3E-3</v>
      </c>
      <c r="F37" s="86">
        <v>8.9999999999999998E-4</v>
      </c>
      <c r="G37" s="86">
        <v>3.3E-3</v>
      </c>
      <c r="H37" s="86">
        <v>3.0999999999999999E-3</v>
      </c>
      <c r="I37" s="86">
        <v>3.0999999999999999E-3</v>
      </c>
      <c r="J37" s="86">
        <v>7.0000000000000001E-3</v>
      </c>
      <c r="K37" s="86">
        <v>5.4000000000000003E-3</v>
      </c>
      <c r="L37" s="86">
        <v>6.4999999999999997E-3</v>
      </c>
      <c r="M37" s="86">
        <v>6.1000000000000004E-3</v>
      </c>
      <c r="N37" s="86">
        <v>5.1999999999999998E-3</v>
      </c>
    </row>
    <row r="38" spans="1:27" s="25" customFormat="1" ht="12.75" customHeight="1" thickBot="1">
      <c r="A38" s="116"/>
      <c r="B38" s="21"/>
      <c r="C38" s="21"/>
      <c r="D38" s="21" t="s">
        <v>38</v>
      </c>
      <c r="E38" s="93">
        <v>2.5999999999999999E-3</v>
      </c>
      <c r="F38" s="94">
        <v>5.9999999999999995E-4</v>
      </c>
      <c r="G38" s="94">
        <v>5.0000000000000001E-4</v>
      </c>
      <c r="H38" s="94">
        <v>4.0000000000000002E-4</v>
      </c>
      <c r="I38" s="94">
        <v>2.5000000000000001E-3</v>
      </c>
      <c r="J38" s="94">
        <v>2.5000000000000001E-3</v>
      </c>
      <c r="K38" s="94">
        <v>3.0999999999999999E-3</v>
      </c>
      <c r="L38" s="94">
        <v>2.5999999999999999E-3</v>
      </c>
      <c r="M38" s="94">
        <v>3.2000000000000002E-3</v>
      </c>
      <c r="N38" s="94">
        <v>3.0999999999999999E-3</v>
      </c>
      <c r="O38" s="12"/>
    </row>
    <row r="39" spans="1:27" s="25" customFormat="1" ht="15" customHeight="1">
      <c r="A39" s="95" t="s">
        <v>46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15"/>
      <c r="O39" s="8"/>
      <c r="P39" s="8"/>
      <c r="Q39" s="8"/>
      <c r="R39" s="8"/>
    </row>
    <row r="40" spans="1:27" s="25" customFormat="1" ht="15" customHeight="1">
      <c r="A40" s="25" t="s">
        <v>47</v>
      </c>
      <c r="D40" s="12"/>
      <c r="E40" s="12"/>
      <c r="O40" s="8"/>
      <c r="P40" s="8"/>
      <c r="Q40" s="8"/>
      <c r="R40" s="8"/>
    </row>
    <row r="41" spans="1:27" s="117" customFormat="1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27" s="117" customFormat="1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27" s="117" customFormat="1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27" s="117" customFormat="1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27" s="117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7" ht="15" customHeight="1"/>
    <row r="47" spans="1:27" ht="15" customHeight="1"/>
    <row r="48" spans="1:2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14">
    <mergeCell ref="A36:A38"/>
    <mergeCell ref="A39:M39"/>
    <mergeCell ref="A20:A22"/>
    <mergeCell ref="B20:C20"/>
    <mergeCell ref="A24:A26"/>
    <mergeCell ref="B24:C24"/>
    <mergeCell ref="A28:A30"/>
    <mergeCell ref="A32:A34"/>
    <mergeCell ref="A4:A6"/>
    <mergeCell ref="B4:C4"/>
    <mergeCell ref="A12:A14"/>
    <mergeCell ref="B12:C12"/>
    <mergeCell ref="A16:A18"/>
    <mergeCell ref="B16:C1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C35E-3ABA-414B-98D1-A02BB19AAF1D}">
  <dimension ref="A1:R147"/>
  <sheetViews>
    <sheetView showGridLines="0" workbookViewId="0"/>
  </sheetViews>
  <sheetFormatPr baseColWidth="10" defaultColWidth="8.83203125" defaultRowHeight="14"/>
  <cols>
    <col min="1" max="2" width="2.6640625" style="123" customWidth="1"/>
    <col min="3" max="3" width="10.33203125" style="123" customWidth="1"/>
    <col min="4" max="4" width="5.33203125" style="123" customWidth="1"/>
    <col min="5" max="14" width="6.6640625" style="123" customWidth="1"/>
    <col min="15" max="16" width="7.6640625" style="123" customWidth="1"/>
    <col min="17" max="16384" width="8.83203125" style="123"/>
  </cols>
  <sheetData>
    <row r="1" spans="1:14" s="119" customFormat="1" ht="15">
      <c r="A1" s="118" t="s">
        <v>60</v>
      </c>
    </row>
    <row r="2" spans="1:14" s="119" customFormat="1" ht="5" customHeight="1" thickBot="1"/>
    <row r="3" spans="1:14" s="120" customFormat="1" ht="15" customHeight="1" thickBot="1">
      <c r="A3" s="28"/>
      <c r="B3" s="28"/>
      <c r="C3" s="28"/>
      <c r="D3" s="58"/>
      <c r="E3" s="28" t="s">
        <v>26</v>
      </c>
      <c r="F3" s="28" t="s">
        <v>27</v>
      </c>
      <c r="G3" s="28" t="s">
        <v>28</v>
      </c>
      <c r="H3" s="28" t="s">
        <v>29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</row>
    <row r="4" spans="1:14" s="44" customFormat="1" ht="13" customHeight="1">
      <c r="A4" s="76"/>
      <c r="B4" s="44" t="s">
        <v>49</v>
      </c>
      <c r="D4" s="78" t="s">
        <v>26</v>
      </c>
      <c r="E4" s="100">
        <f>SUM(F4:N4)</f>
        <v>656</v>
      </c>
      <c r="F4" s="100">
        <f>SUM(F5:F6)</f>
        <v>34</v>
      </c>
      <c r="G4" s="100">
        <f>SUM(G5:G6)</f>
        <v>36</v>
      </c>
      <c r="H4" s="100">
        <f t="shared" ref="H4:N4" si="0">SUM(H5:H6)</f>
        <v>39</v>
      </c>
      <c r="I4" s="100">
        <f t="shared" si="0"/>
        <v>33</v>
      </c>
      <c r="J4" s="100">
        <f t="shared" si="0"/>
        <v>46</v>
      </c>
      <c r="K4" s="100">
        <f t="shared" si="0"/>
        <v>82</v>
      </c>
      <c r="L4" s="100">
        <f t="shared" si="0"/>
        <v>103</v>
      </c>
      <c r="M4" s="100">
        <f t="shared" si="0"/>
        <v>131</v>
      </c>
      <c r="N4" s="100">
        <f t="shared" si="0"/>
        <v>152</v>
      </c>
    </row>
    <row r="5" spans="1:14" s="44" customFormat="1" ht="13" customHeight="1">
      <c r="A5" s="76"/>
      <c r="D5" s="78" t="s">
        <v>37</v>
      </c>
      <c r="E5" s="100">
        <f>SUM(F5:N5)</f>
        <v>223</v>
      </c>
      <c r="F5" s="100">
        <v>15</v>
      </c>
      <c r="G5" s="100">
        <v>9</v>
      </c>
      <c r="H5" s="100">
        <v>8</v>
      </c>
      <c r="I5" s="100">
        <v>9</v>
      </c>
      <c r="J5" s="100">
        <v>9</v>
      </c>
      <c r="K5" s="100">
        <v>26</v>
      </c>
      <c r="L5" s="100">
        <v>39</v>
      </c>
      <c r="M5" s="100">
        <v>50</v>
      </c>
      <c r="N5" s="100">
        <v>58</v>
      </c>
    </row>
    <row r="6" spans="1:14" s="44" customFormat="1" ht="13" customHeight="1">
      <c r="A6" s="76"/>
      <c r="D6" s="78" t="s">
        <v>38</v>
      </c>
      <c r="E6" s="100">
        <f>SUM(F6:N6)</f>
        <v>433</v>
      </c>
      <c r="F6" s="100">
        <v>19</v>
      </c>
      <c r="G6" s="100">
        <v>27</v>
      </c>
      <c r="H6" s="100">
        <v>31</v>
      </c>
      <c r="I6" s="100">
        <v>24</v>
      </c>
      <c r="J6" s="100">
        <v>37</v>
      </c>
      <c r="K6" s="100">
        <v>56</v>
      </c>
      <c r="L6" s="100">
        <v>64</v>
      </c>
      <c r="M6" s="100">
        <v>81</v>
      </c>
      <c r="N6" s="100">
        <v>94</v>
      </c>
    </row>
    <row r="7" spans="1:14" s="44" customFormat="1" ht="13" customHeight="1">
      <c r="D7" s="78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s="44" customFormat="1" ht="13" customHeight="1">
      <c r="A8" s="76"/>
      <c r="B8" s="44" t="s">
        <v>61</v>
      </c>
      <c r="D8" s="78" t="s">
        <v>26</v>
      </c>
      <c r="E8" s="100">
        <f>SUM(F8:N8)</f>
        <v>266</v>
      </c>
      <c r="F8" s="100">
        <f t="shared" ref="F8:M8" si="1">SUM(F9:F10)</f>
        <v>2</v>
      </c>
      <c r="G8" s="100">
        <f t="shared" si="1"/>
        <v>5</v>
      </c>
      <c r="H8" s="100">
        <f t="shared" si="1"/>
        <v>5</v>
      </c>
      <c r="I8" s="100">
        <f t="shared" si="1"/>
        <v>10</v>
      </c>
      <c r="J8" s="100">
        <f t="shared" si="1"/>
        <v>20</v>
      </c>
      <c r="K8" s="100">
        <f t="shared" si="1"/>
        <v>41</v>
      </c>
      <c r="L8" s="100">
        <f t="shared" si="1"/>
        <v>56</v>
      </c>
      <c r="M8" s="100">
        <f t="shared" si="1"/>
        <v>65</v>
      </c>
      <c r="N8" s="100">
        <f>SUM(N9:N10)</f>
        <v>62</v>
      </c>
    </row>
    <row r="9" spans="1:14" s="44" customFormat="1" ht="13" customHeight="1">
      <c r="A9" s="76"/>
      <c r="D9" s="78" t="s">
        <v>37</v>
      </c>
      <c r="E9" s="100">
        <f>SUM(F9:N9)</f>
        <v>153</v>
      </c>
      <c r="F9" s="100">
        <v>1</v>
      </c>
      <c r="G9" s="100">
        <v>4</v>
      </c>
      <c r="H9" s="100">
        <v>4</v>
      </c>
      <c r="I9" s="100">
        <v>4</v>
      </c>
      <c r="J9" s="100">
        <v>12</v>
      </c>
      <c r="K9" s="100">
        <v>22</v>
      </c>
      <c r="L9" s="100">
        <v>35</v>
      </c>
      <c r="M9" s="100">
        <v>38</v>
      </c>
      <c r="N9" s="100">
        <v>33</v>
      </c>
    </row>
    <row r="10" spans="1:14" s="44" customFormat="1" ht="13" customHeight="1">
      <c r="A10" s="76"/>
      <c r="D10" s="78" t="s">
        <v>38</v>
      </c>
      <c r="E10" s="100">
        <f>SUM(F10:N10)</f>
        <v>113</v>
      </c>
      <c r="F10" s="100">
        <v>1</v>
      </c>
      <c r="G10" s="100">
        <v>1</v>
      </c>
      <c r="H10" s="100">
        <v>1</v>
      </c>
      <c r="I10" s="100">
        <v>6</v>
      </c>
      <c r="J10" s="100">
        <v>8</v>
      </c>
      <c r="K10" s="100">
        <v>19</v>
      </c>
      <c r="L10" s="100">
        <v>21</v>
      </c>
      <c r="M10" s="100">
        <v>27</v>
      </c>
      <c r="N10" s="100">
        <v>29</v>
      </c>
    </row>
    <row r="11" spans="1:14" s="44" customFormat="1" ht="13" customHeight="1">
      <c r="D11" s="78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s="44" customFormat="1" ht="13" customHeight="1">
      <c r="A12" s="76"/>
      <c r="B12" s="44" t="s">
        <v>62</v>
      </c>
      <c r="D12" s="78" t="s">
        <v>26</v>
      </c>
      <c r="E12" s="100">
        <f>SUM(F12:N12)</f>
        <v>20</v>
      </c>
      <c r="F12" s="100">
        <f t="shared" ref="F12:M12" si="2">SUM(F13:F14)</f>
        <v>0</v>
      </c>
      <c r="G12" s="100">
        <f t="shared" si="2"/>
        <v>0</v>
      </c>
      <c r="H12" s="100">
        <f t="shared" si="2"/>
        <v>0</v>
      </c>
      <c r="I12" s="100">
        <f t="shared" si="2"/>
        <v>1</v>
      </c>
      <c r="J12" s="100">
        <f t="shared" si="2"/>
        <v>0</v>
      </c>
      <c r="K12" s="100">
        <f t="shared" si="2"/>
        <v>1</v>
      </c>
      <c r="L12" s="100">
        <f t="shared" si="2"/>
        <v>4</v>
      </c>
      <c r="M12" s="100">
        <f t="shared" si="2"/>
        <v>4</v>
      </c>
      <c r="N12" s="100">
        <f>SUM(N13:N14)</f>
        <v>10</v>
      </c>
    </row>
    <row r="13" spans="1:14" s="44" customFormat="1" ht="13" customHeight="1">
      <c r="A13" s="76"/>
      <c r="B13" s="44" t="s">
        <v>53</v>
      </c>
      <c r="D13" s="78" t="s">
        <v>37</v>
      </c>
      <c r="E13" s="100">
        <f>SUM(F13:N13)</f>
        <v>9</v>
      </c>
      <c r="F13" s="100">
        <v>0</v>
      </c>
      <c r="G13" s="100">
        <v>0</v>
      </c>
      <c r="H13" s="100">
        <v>0</v>
      </c>
      <c r="I13" s="100">
        <v>1</v>
      </c>
      <c r="J13" s="100">
        <v>0</v>
      </c>
      <c r="K13" s="100">
        <v>0</v>
      </c>
      <c r="L13" s="100">
        <v>2</v>
      </c>
      <c r="M13" s="100">
        <v>2</v>
      </c>
      <c r="N13" s="100">
        <v>4</v>
      </c>
    </row>
    <row r="14" spans="1:14" s="44" customFormat="1" ht="13" customHeight="1">
      <c r="A14" s="76"/>
      <c r="D14" s="78" t="s">
        <v>38</v>
      </c>
      <c r="E14" s="100">
        <f>SUM(F14:N14)</f>
        <v>11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1</v>
      </c>
      <c r="L14" s="100">
        <v>2</v>
      </c>
      <c r="M14" s="100">
        <v>2</v>
      </c>
      <c r="N14" s="100">
        <v>6</v>
      </c>
    </row>
    <row r="15" spans="1:14" s="44" customFormat="1" ht="13" customHeight="1">
      <c r="A15" s="121"/>
      <c r="D15" s="78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s="44" customFormat="1" ht="13" customHeight="1">
      <c r="A16" s="109"/>
      <c r="B16" s="12" t="s">
        <v>54</v>
      </c>
      <c r="C16" s="12"/>
      <c r="D16" s="63" t="s">
        <v>26</v>
      </c>
      <c r="E16" s="100">
        <f>SUM(F16:N16)</f>
        <v>3333</v>
      </c>
      <c r="F16" s="100">
        <f>SUM(F17:F18)</f>
        <v>76</v>
      </c>
      <c r="G16" s="100">
        <f t="shared" ref="G16:N16" si="3">SUM(G17:G18)</f>
        <v>72</v>
      </c>
      <c r="H16" s="100">
        <f t="shared" si="3"/>
        <v>103</v>
      </c>
      <c r="I16" s="100">
        <f t="shared" si="3"/>
        <v>134</v>
      </c>
      <c r="J16" s="100">
        <f t="shared" si="3"/>
        <v>178</v>
      </c>
      <c r="K16" s="100">
        <f t="shared" si="3"/>
        <v>439</v>
      </c>
      <c r="L16" s="100">
        <f t="shared" si="3"/>
        <v>653</v>
      </c>
      <c r="M16" s="100">
        <f t="shared" si="3"/>
        <v>839</v>
      </c>
      <c r="N16" s="100">
        <f t="shared" si="3"/>
        <v>839</v>
      </c>
    </row>
    <row r="17" spans="1:14" s="44" customFormat="1" ht="13" customHeight="1">
      <c r="A17" s="109"/>
      <c r="B17" s="12"/>
      <c r="C17" s="12"/>
      <c r="D17" s="63" t="s">
        <v>37</v>
      </c>
      <c r="E17" s="100">
        <f>SUM(F17:N17)</f>
        <v>1716</v>
      </c>
      <c r="F17" s="100">
        <v>31</v>
      </c>
      <c r="G17" s="100">
        <v>27</v>
      </c>
      <c r="H17" s="100">
        <v>46</v>
      </c>
      <c r="I17" s="100">
        <v>71</v>
      </c>
      <c r="J17" s="100">
        <v>85</v>
      </c>
      <c r="K17" s="100">
        <v>229</v>
      </c>
      <c r="L17" s="100">
        <v>353</v>
      </c>
      <c r="M17" s="100">
        <v>427</v>
      </c>
      <c r="N17" s="100">
        <v>447</v>
      </c>
    </row>
    <row r="18" spans="1:14" s="44" customFormat="1" ht="13" customHeight="1">
      <c r="A18" s="109"/>
      <c r="B18" s="12"/>
      <c r="C18" s="12"/>
      <c r="D18" s="63" t="s">
        <v>38</v>
      </c>
      <c r="E18" s="100">
        <f>SUM(F18:N18)</f>
        <v>1617</v>
      </c>
      <c r="F18" s="100">
        <v>45</v>
      </c>
      <c r="G18" s="100">
        <v>45</v>
      </c>
      <c r="H18" s="100">
        <v>57</v>
      </c>
      <c r="I18" s="100">
        <v>63</v>
      </c>
      <c r="J18" s="100">
        <v>93</v>
      </c>
      <c r="K18" s="100">
        <v>210</v>
      </c>
      <c r="L18" s="100">
        <v>300</v>
      </c>
      <c r="M18" s="100">
        <v>412</v>
      </c>
      <c r="N18" s="100">
        <v>392</v>
      </c>
    </row>
    <row r="19" spans="1:14" s="44" customFormat="1" ht="13" customHeight="1">
      <c r="D19" s="78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ht="15" customHeight="1">
      <c r="A20" s="109"/>
      <c r="B20" s="12" t="s">
        <v>55</v>
      </c>
      <c r="C20" s="12"/>
      <c r="D20" s="63" t="s">
        <v>26</v>
      </c>
      <c r="E20" s="122">
        <f>SUM(F20:N20)</f>
        <v>1926</v>
      </c>
      <c r="F20" s="122">
        <f>SUM(F21:F22)</f>
        <v>49</v>
      </c>
      <c r="G20" s="122">
        <f t="shared" ref="G20:N20" si="4">SUM(G21:G22)</f>
        <v>38</v>
      </c>
      <c r="H20" s="122">
        <f t="shared" si="4"/>
        <v>39</v>
      </c>
      <c r="I20" s="122">
        <f t="shared" si="4"/>
        <v>60</v>
      </c>
      <c r="J20" s="122">
        <f t="shared" si="4"/>
        <v>82</v>
      </c>
      <c r="K20" s="122">
        <f t="shared" si="4"/>
        <v>170</v>
      </c>
      <c r="L20" s="122">
        <f t="shared" si="4"/>
        <v>232</v>
      </c>
      <c r="M20" s="122">
        <f t="shared" si="4"/>
        <v>413</v>
      </c>
      <c r="N20" s="122">
        <f t="shared" si="4"/>
        <v>843</v>
      </c>
    </row>
    <row r="21" spans="1:14" ht="15" customHeight="1">
      <c r="A21" s="109"/>
      <c r="B21" s="12"/>
      <c r="C21" s="12"/>
      <c r="D21" s="63" t="s">
        <v>37</v>
      </c>
      <c r="E21" s="122">
        <f>SUM(F21:N21)</f>
        <v>916</v>
      </c>
      <c r="F21" s="122">
        <v>14</v>
      </c>
      <c r="G21" s="122">
        <v>16</v>
      </c>
      <c r="H21" s="122">
        <v>21</v>
      </c>
      <c r="I21" s="122">
        <v>30</v>
      </c>
      <c r="J21" s="122">
        <v>37</v>
      </c>
      <c r="K21" s="122">
        <v>94</v>
      </c>
      <c r="L21" s="122">
        <v>123</v>
      </c>
      <c r="M21" s="122">
        <v>222</v>
      </c>
      <c r="N21" s="122">
        <v>359</v>
      </c>
    </row>
    <row r="22" spans="1:14" ht="15" customHeight="1">
      <c r="A22" s="109"/>
      <c r="B22" s="12"/>
      <c r="C22" s="12"/>
      <c r="D22" s="63" t="s">
        <v>38</v>
      </c>
      <c r="E22" s="122">
        <f>SUM(F22:N22)</f>
        <v>1010</v>
      </c>
      <c r="F22" s="122">
        <v>35</v>
      </c>
      <c r="G22" s="122">
        <v>22</v>
      </c>
      <c r="H22" s="122">
        <v>18</v>
      </c>
      <c r="I22" s="122">
        <v>30</v>
      </c>
      <c r="J22" s="122">
        <v>45</v>
      </c>
      <c r="K22" s="122">
        <v>76</v>
      </c>
      <c r="L22" s="122">
        <v>109</v>
      </c>
      <c r="M22" s="122">
        <v>191</v>
      </c>
      <c r="N22" s="122">
        <v>484</v>
      </c>
    </row>
    <row r="23" spans="1:14" ht="15" customHeight="1">
      <c r="A23" s="110"/>
      <c r="B23" s="12"/>
      <c r="C23" s="12"/>
      <c r="D23" s="63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1:14" ht="15" customHeight="1">
      <c r="A24" s="109"/>
      <c r="B24" s="12" t="s">
        <v>56</v>
      </c>
      <c r="C24" s="12"/>
      <c r="D24" s="63" t="s">
        <v>26</v>
      </c>
      <c r="E24" s="122">
        <f>SUM(F24:O24)</f>
        <v>735</v>
      </c>
      <c r="F24" s="122">
        <f>SUM(F25:F26)</f>
        <v>14</v>
      </c>
      <c r="G24" s="122">
        <f t="shared" ref="G24:N24" si="5">SUM(G25:G26)</f>
        <v>27</v>
      </c>
      <c r="H24" s="122">
        <f t="shared" si="5"/>
        <v>31</v>
      </c>
      <c r="I24" s="122">
        <f t="shared" si="5"/>
        <v>20</v>
      </c>
      <c r="J24" s="122">
        <f t="shared" si="5"/>
        <v>38</v>
      </c>
      <c r="K24" s="122">
        <f t="shared" si="5"/>
        <v>86</v>
      </c>
      <c r="L24" s="122">
        <f t="shared" si="5"/>
        <v>109</v>
      </c>
      <c r="M24" s="122">
        <f t="shared" si="5"/>
        <v>166</v>
      </c>
      <c r="N24" s="122">
        <f t="shared" si="5"/>
        <v>244</v>
      </c>
    </row>
    <row r="25" spans="1:14" ht="15" customHeight="1">
      <c r="A25" s="109"/>
      <c r="B25" s="12"/>
      <c r="C25" s="12"/>
      <c r="D25" s="63" t="s">
        <v>37</v>
      </c>
      <c r="E25" s="122">
        <f t="shared" ref="E25" si="6">SUM(F25:O25)</f>
        <v>375</v>
      </c>
      <c r="F25" s="122">
        <v>7</v>
      </c>
      <c r="G25" s="122">
        <v>13</v>
      </c>
      <c r="H25" s="122">
        <v>15</v>
      </c>
      <c r="I25" s="122">
        <v>8</v>
      </c>
      <c r="J25" s="122">
        <v>15</v>
      </c>
      <c r="K25" s="122">
        <v>55</v>
      </c>
      <c r="L25" s="122">
        <v>48</v>
      </c>
      <c r="M25" s="122">
        <v>100</v>
      </c>
      <c r="N25" s="122">
        <v>114</v>
      </c>
    </row>
    <row r="26" spans="1:14" ht="15" customHeight="1" thickBot="1">
      <c r="A26" s="116"/>
      <c r="B26" s="21"/>
      <c r="C26" s="21"/>
      <c r="D26" s="34" t="s">
        <v>38</v>
      </c>
      <c r="E26" s="124">
        <f>SUM(F26:O26)</f>
        <v>360</v>
      </c>
      <c r="F26" s="124">
        <v>7</v>
      </c>
      <c r="G26" s="124">
        <v>14</v>
      </c>
      <c r="H26" s="124">
        <v>16</v>
      </c>
      <c r="I26" s="124">
        <v>12</v>
      </c>
      <c r="J26" s="124">
        <v>23</v>
      </c>
      <c r="K26" s="124">
        <v>31</v>
      </c>
      <c r="L26" s="124">
        <v>61</v>
      </c>
      <c r="M26" s="124">
        <v>66</v>
      </c>
      <c r="N26" s="124">
        <v>130</v>
      </c>
    </row>
    <row r="27" spans="1:14" ht="15" customHeight="1">
      <c r="D27" s="125"/>
    </row>
    <row r="28" spans="1:14" s="128" customFormat="1" ht="14" customHeight="1" thickBot="1">
      <c r="A28" s="126" t="s">
        <v>63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  <row r="29" spans="1:14" s="120" customFormat="1" ht="15" customHeight="1" thickBot="1">
      <c r="A29" s="28"/>
      <c r="B29" s="28"/>
      <c r="C29" s="28"/>
      <c r="D29" s="58"/>
      <c r="E29" s="28" t="s">
        <v>26</v>
      </c>
      <c r="F29" s="28" t="s">
        <v>27</v>
      </c>
      <c r="G29" s="28" t="s">
        <v>28</v>
      </c>
      <c r="H29" s="28" t="s">
        <v>29</v>
      </c>
      <c r="I29" s="28" t="s">
        <v>30</v>
      </c>
      <c r="J29" s="28" t="s">
        <v>31</v>
      </c>
      <c r="K29" s="28" t="s">
        <v>32</v>
      </c>
      <c r="L29" s="28" t="s">
        <v>33</v>
      </c>
      <c r="M29" s="28" t="s">
        <v>34</v>
      </c>
      <c r="N29" s="28" t="s">
        <v>35</v>
      </c>
    </row>
    <row r="30" spans="1:14" s="44" customFormat="1" ht="13" customHeight="1">
      <c r="B30" s="44" t="s">
        <v>64</v>
      </c>
      <c r="D30" s="78" t="s">
        <v>26</v>
      </c>
      <c r="E30" s="44">
        <f>SUM(F30:N30)</f>
        <v>1688</v>
      </c>
      <c r="F30" s="100">
        <f>SUM(F31:F32)</f>
        <v>25</v>
      </c>
      <c r="G30" s="100">
        <f t="shared" ref="G30:N30" si="7">SUM(G31:G32)</f>
        <v>27</v>
      </c>
      <c r="H30" s="100">
        <f t="shared" si="7"/>
        <v>43</v>
      </c>
      <c r="I30" s="100">
        <f t="shared" si="7"/>
        <v>67</v>
      </c>
      <c r="J30" s="100">
        <f t="shared" si="7"/>
        <v>94</v>
      </c>
      <c r="K30" s="100">
        <f t="shared" si="7"/>
        <v>198</v>
      </c>
      <c r="L30" s="100">
        <f t="shared" si="7"/>
        <v>345</v>
      </c>
      <c r="M30" s="100">
        <f t="shared" si="7"/>
        <v>448</v>
      </c>
      <c r="N30" s="100">
        <f t="shared" si="7"/>
        <v>441</v>
      </c>
    </row>
    <row r="31" spans="1:14" s="44" customFormat="1" ht="13" customHeight="1">
      <c r="D31" s="78" t="s">
        <v>37</v>
      </c>
      <c r="E31" s="44">
        <f>SUM(F31:N31)</f>
        <v>968</v>
      </c>
      <c r="F31" s="100">
        <v>11</v>
      </c>
      <c r="G31" s="100">
        <v>16</v>
      </c>
      <c r="H31" s="100">
        <v>23</v>
      </c>
      <c r="I31" s="100">
        <v>40</v>
      </c>
      <c r="J31" s="100">
        <v>54</v>
      </c>
      <c r="K31" s="100">
        <v>127</v>
      </c>
      <c r="L31" s="100">
        <v>212</v>
      </c>
      <c r="M31" s="100">
        <v>238</v>
      </c>
      <c r="N31" s="100">
        <v>247</v>
      </c>
    </row>
    <row r="32" spans="1:14" s="44" customFormat="1" ht="13" customHeight="1">
      <c r="D32" s="78" t="s">
        <v>38</v>
      </c>
      <c r="E32" s="44">
        <f>SUM(F32:N32)</f>
        <v>720</v>
      </c>
      <c r="F32" s="100">
        <v>14</v>
      </c>
      <c r="G32" s="100">
        <v>11</v>
      </c>
      <c r="H32" s="100">
        <v>20</v>
      </c>
      <c r="I32" s="100">
        <v>27</v>
      </c>
      <c r="J32" s="100">
        <v>40</v>
      </c>
      <c r="K32" s="100">
        <v>71</v>
      </c>
      <c r="L32" s="100">
        <v>133</v>
      </c>
      <c r="M32" s="100">
        <v>210</v>
      </c>
      <c r="N32" s="100">
        <v>194</v>
      </c>
    </row>
    <row r="33" spans="1:18" s="44" customFormat="1" ht="13" customHeight="1">
      <c r="D33" s="78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1:18" s="44" customFormat="1" ht="13" customHeight="1">
      <c r="A34" s="76"/>
      <c r="B34" s="44" t="s">
        <v>65</v>
      </c>
      <c r="D34" s="78" t="s">
        <v>26</v>
      </c>
      <c r="E34" s="100">
        <f>SUM(F34:N34)</f>
        <v>1130</v>
      </c>
      <c r="F34" s="100">
        <f>SUM(F35:F36)</f>
        <v>25</v>
      </c>
      <c r="G34" s="100">
        <f t="shared" ref="G34:N34" si="8">SUM(G35:G36)</f>
        <v>15</v>
      </c>
      <c r="H34" s="100">
        <f t="shared" si="8"/>
        <v>37</v>
      </c>
      <c r="I34" s="100">
        <f t="shared" si="8"/>
        <v>44</v>
      </c>
      <c r="J34" s="100">
        <f t="shared" si="8"/>
        <v>52</v>
      </c>
      <c r="K34" s="100">
        <f t="shared" si="8"/>
        <v>159</v>
      </c>
      <c r="L34" s="100">
        <f t="shared" si="8"/>
        <v>230</v>
      </c>
      <c r="M34" s="100">
        <f t="shared" si="8"/>
        <v>286</v>
      </c>
      <c r="N34" s="100">
        <f t="shared" si="8"/>
        <v>282</v>
      </c>
    </row>
    <row r="35" spans="1:18" s="44" customFormat="1" ht="13" customHeight="1">
      <c r="A35" s="76"/>
      <c r="D35" s="78" t="s">
        <v>37</v>
      </c>
      <c r="E35" s="100">
        <f>SUM(F35:N35)</f>
        <v>603</v>
      </c>
      <c r="F35" s="100">
        <v>11</v>
      </c>
      <c r="G35" s="100">
        <v>5</v>
      </c>
      <c r="H35" s="100">
        <v>19</v>
      </c>
      <c r="I35" s="100">
        <v>25</v>
      </c>
      <c r="J35" s="100">
        <v>24</v>
      </c>
      <c r="K35" s="100">
        <v>83</v>
      </c>
      <c r="L35" s="100">
        <v>126</v>
      </c>
      <c r="M35" s="100">
        <v>150</v>
      </c>
      <c r="N35" s="100">
        <v>160</v>
      </c>
    </row>
    <row r="36" spans="1:18" s="44" customFormat="1" ht="13" customHeight="1">
      <c r="A36" s="76"/>
      <c r="D36" s="78" t="s">
        <v>38</v>
      </c>
      <c r="E36" s="100">
        <f>SUM(F36:N36)</f>
        <v>527</v>
      </c>
      <c r="F36" s="100">
        <v>14</v>
      </c>
      <c r="G36" s="100">
        <v>10</v>
      </c>
      <c r="H36" s="100">
        <v>18</v>
      </c>
      <c r="I36" s="100">
        <v>19</v>
      </c>
      <c r="J36" s="100">
        <v>28</v>
      </c>
      <c r="K36" s="100">
        <v>76</v>
      </c>
      <c r="L36" s="100">
        <v>104</v>
      </c>
      <c r="M36" s="100">
        <v>136</v>
      </c>
      <c r="N36" s="100">
        <v>122</v>
      </c>
    </row>
    <row r="37" spans="1:18" s="44" customFormat="1" ht="13" customHeight="1">
      <c r="D37" s="78"/>
      <c r="E37" s="100"/>
      <c r="F37" s="100"/>
      <c r="G37" s="100"/>
      <c r="H37" s="100"/>
      <c r="I37" s="100"/>
      <c r="J37" s="100"/>
      <c r="K37" s="100"/>
      <c r="L37" s="100"/>
      <c r="M37" s="100"/>
      <c r="N37" s="100"/>
    </row>
    <row r="38" spans="1:18" s="44" customFormat="1" ht="13" customHeight="1">
      <c r="A38" s="76"/>
      <c r="B38" s="44" t="s">
        <v>66</v>
      </c>
      <c r="D38" s="78" t="s">
        <v>26</v>
      </c>
      <c r="E38" s="100">
        <f>SUM(F38:N38)</f>
        <v>799</v>
      </c>
      <c r="F38" s="100">
        <f>SUM(F39:F40)</f>
        <v>7</v>
      </c>
      <c r="G38" s="100">
        <f t="shared" ref="G38:N38" si="9">SUM(G39:G40)</f>
        <v>12</v>
      </c>
      <c r="H38" s="100">
        <f t="shared" si="9"/>
        <v>14</v>
      </c>
      <c r="I38" s="100">
        <f t="shared" si="9"/>
        <v>23</v>
      </c>
      <c r="J38" s="100">
        <f t="shared" si="9"/>
        <v>37</v>
      </c>
      <c r="K38" s="100">
        <f t="shared" si="9"/>
        <v>111</v>
      </c>
      <c r="L38" s="100">
        <f t="shared" si="9"/>
        <v>166</v>
      </c>
      <c r="M38" s="100">
        <f t="shared" si="9"/>
        <v>195</v>
      </c>
      <c r="N38" s="100">
        <f t="shared" si="9"/>
        <v>234</v>
      </c>
    </row>
    <row r="39" spans="1:18" s="44" customFormat="1" ht="13" customHeight="1">
      <c r="A39" s="76"/>
      <c r="D39" s="78" t="s">
        <v>37</v>
      </c>
      <c r="E39" s="100">
        <f>SUM(F39:N39)</f>
        <v>418</v>
      </c>
      <c r="F39" s="100">
        <v>4</v>
      </c>
      <c r="G39" s="100">
        <v>6</v>
      </c>
      <c r="H39" s="100">
        <v>9</v>
      </c>
      <c r="I39" s="100">
        <v>14</v>
      </c>
      <c r="J39" s="100">
        <v>15</v>
      </c>
      <c r="K39" s="100">
        <v>54</v>
      </c>
      <c r="L39" s="100">
        <v>90</v>
      </c>
      <c r="M39" s="100">
        <v>98</v>
      </c>
      <c r="N39" s="100">
        <v>128</v>
      </c>
    </row>
    <row r="40" spans="1:18" s="44" customFormat="1" ht="13" customHeight="1">
      <c r="A40" s="76"/>
      <c r="D40" s="78" t="s">
        <v>38</v>
      </c>
      <c r="E40" s="100">
        <f>SUM(F40:N40)</f>
        <v>381</v>
      </c>
      <c r="F40" s="100">
        <v>3</v>
      </c>
      <c r="G40" s="100">
        <v>6</v>
      </c>
      <c r="H40" s="100">
        <v>5</v>
      </c>
      <c r="I40" s="100">
        <v>9</v>
      </c>
      <c r="J40" s="100">
        <v>22</v>
      </c>
      <c r="K40" s="100">
        <v>57</v>
      </c>
      <c r="L40" s="100">
        <v>76</v>
      </c>
      <c r="M40" s="100">
        <v>97</v>
      </c>
      <c r="N40" s="100">
        <v>106</v>
      </c>
    </row>
    <row r="41" spans="1:18" s="44" customFormat="1" ht="15" customHeight="1">
      <c r="D41" s="78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7"/>
    </row>
    <row r="42" spans="1:18" s="44" customFormat="1" ht="15" customHeight="1">
      <c r="A42" s="109"/>
      <c r="B42" s="12" t="s">
        <v>67</v>
      </c>
      <c r="C42" s="12"/>
      <c r="D42" s="63" t="s">
        <v>26</v>
      </c>
      <c r="E42" s="122">
        <f>SUM(F42:N42)</f>
        <v>861</v>
      </c>
      <c r="F42" s="122">
        <f>SUM(F43:F44)</f>
        <v>32</v>
      </c>
      <c r="G42" s="122">
        <f t="shared" ref="G42:N42" si="10">SUM(G43:G44)</f>
        <v>32</v>
      </c>
      <c r="H42" s="122">
        <f t="shared" si="10"/>
        <v>31</v>
      </c>
      <c r="I42" s="122">
        <f t="shared" si="10"/>
        <v>39</v>
      </c>
      <c r="J42" s="122">
        <f t="shared" si="10"/>
        <v>40</v>
      </c>
      <c r="K42" s="122">
        <f t="shared" si="10"/>
        <v>107</v>
      </c>
      <c r="L42" s="122">
        <f t="shared" si="10"/>
        <v>164</v>
      </c>
      <c r="M42" s="122">
        <f t="shared" si="10"/>
        <v>209</v>
      </c>
      <c r="N42" s="122">
        <f t="shared" si="10"/>
        <v>207</v>
      </c>
      <c r="O42" s="45"/>
      <c r="P42" s="45"/>
      <c r="Q42" s="45"/>
      <c r="R42" s="45"/>
    </row>
    <row r="43" spans="1:18" s="44" customFormat="1" ht="15" customHeight="1">
      <c r="A43" s="109"/>
      <c r="B43" s="12"/>
      <c r="C43" s="12"/>
      <c r="D43" s="63" t="s">
        <v>37</v>
      </c>
      <c r="E43" s="122">
        <f>SUM(F43:N43)</f>
        <v>386</v>
      </c>
      <c r="F43" s="122">
        <v>12</v>
      </c>
      <c r="G43" s="122">
        <v>8</v>
      </c>
      <c r="H43" s="122">
        <v>12</v>
      </c>
      <c r="I43" s="122">
        <v>17</v>
      </c>
      <c r="J43" s="122">
        <v>16</v>
      </c>
      <c r="K43" s="122">
        <v>45</v>
      </c>
      <c r="L43" s="122">
        <v>70</v>
      </c>
      <c r="M43" s="122">
        <v>97</v>
      </c>
      <c r="N43" s="122">
        <v>109</v>
      </c>
      <c r="O43" s="45"/>
      <c r="P43" s="45"/>
      <c r="Q43" s="45"/>
      <c r="R43" s="45"/>
    </row>
    <row r="44" spans="1:18" ht="15" customHeight="1" thickBot="1">
      <c r="A44" s="116"/>
      <c r="B44" s="21"/>
      <c r="C44" s="21"/>
      <c r="D44" s="34" t="s">
        <v>38</v>
      </c>
      <c r="E44" s="124">
        <f>SUM(F44:N44)</f>
        <v>475</v>
      </c>
      <c r="F44" s="124">
        <v>20</v>
      </c>
      <c r="G44" s="124">
        <v>24</v>
      </c>
      <c r="H44" s="124">
        <v>19</v>
      </c>
      <c r="I44" s="124">
        <v>22</v>
      </c>
      <c r="J44" s="124">
        <v>24</v>
      </c>
      <c r="K44" s="124">
        <v>62</v>
      </c>
      <c r="L44" s="124">
        <v>94</v>
      </c>
      <c r="M44" s="124">
        <v>112</v>
      </c>
      <c r="N44" s="124">
        <v>98</v>
      </c>
    </row>
    <row r="45" spans="1:18" ht="15" customHeight="1">
      <c r="A45" s="95" t="s">
        <v>46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15"/>
    </row>
    <row r="46" spans="1:18" ht="15" customHeight="1">
      <c r="A46" s="105" t="s">
        <v>47</v>
      </c>
      <c r="B46" s="105"/>
      <c r="C46" s="105"/>
      <c r="D46" s="106"/>
      <c r="E46" s="106"/>
      <c r="F46" s="105"/>
      <c r="G46" s="105"/>
      <c r="H46" s="105"/>
      <c r="I46" s="105"/>
      <c r="J46" s="105"/>
      <c r="K46" s="105"/>
      <c r="L46" s="105"/>
      <c r="M46" s="105"/>
      <c r="N46" s="25"/>
    </row>
    <row r="47" spans="1:18" s="44" customFormat="1" ht="15" customHeight="1">
      <c r="A47" s="44" t="s">
        <v>68</v>
      </c>
    </row>
    <row r="48" spans="1:18" s="44" customFormat="1" ht="15" customHeight="1">
      <c r="A48" s="44" t="s">
        <v>69</v>
      </c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</sheetData>
  <mergeCells count="10">
    <mergeCell ref="A34:A36"/>
    <mergeCell ref="A38:A40"/>
    <mergeCell ref="A42:A44"/>
    <mergeCell ref="A45:M45"/>
    <mergeCell ref="A4:A6"/>
    <mergeCell ref="A8:A10"/>
    <mergeCell ref="A12:A14"/>
    <mergeCell ref="A16:A18"/>
    <mergeCell ref="A20:A22"/>
    <mergeCell ref="A24:A26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70D5-08C0-B140-AADB-629344DDF56D}">
  <dimension ref="A1:AA178"/>
  <sheetViews>
    <sheetView showGridLines="0" workbookViewId="0"/>
  </sheetViews>
  <sheetFormatPr baseColWidth="10" defaultColWidth="8.83203125" defaultRowHeight="14"/>
  <cols>
    <col min="1" max="2" width="2.6640625" style="2" customWidth="1"/>
    <col min="3" max="3" width="10.1640625" style="2" customWidth="1"/>
    <col min="4" max="4" width="5.5" style="2" customWidth="1"/>
    <col min="5" max="14" width="6.6640625" style="2" customWidth="1"/>
    <col min="15" max="16" width="7.6640625" style="2" customWidth="1"/>
    <col min="17" max="16384" width="8.83203125" style="2"/>
  </cols>
  <sheetData>
    <row r="1" spans="1:27" s="129" customFormat="1" ht="18" customHeight="1" thickBot="1">
      <c r="A1" s="97" t="s">
        <v>70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7" s="138" customFormat="1" ht="15" customHeight="1" thickBot="1">
      <c r="A2" s="132"/>
      <c r="B2" s="132"/>
      <c r="C2" s="132"/>
      <c r="D2" s="133"/>
      <c r="E2" s="134" t="s">
        <v>26</v>
      </c>
      <c r="F2" s="134" t="s">
        <v>27</v>
      </c>
      <c r="G2" s="134" t="s">
        <v>28</v>
      </c>
      <c r="H2" s="134" t="s">
        <v>29</v>
      </c>
      <c r="I2" s="134" t="s">
        <v>30</v>
      </c>
      <c r="J2" s="134" t="s">
        <v>31</v>
      </c>
      <c r="K2" s="134" t="s">
        <v>32</v>
      </c>
      <c r="L2" s="134" t="s">
        <v>33</v>
      </c>
      <c r="M2" s="134" t="s">
        <v>34</v>
      </c>
      <c r="N2" s="134" t="s">
        <v>35</v>
      </c>
      <c r="O2" s="135"/>
      <c r="P2" s="136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6"/>
    </row>
    <row r="3" spans="1:27" s="138" customFormat="1" ht="11" customHeight="1">
      <c r="A3" s="139" t="s">
        <v>36</v>
      </c>
      <c r="B3" s="140"/>
      <c r="C3" s="141" t="s">
        <v>71</v>
      </c>
      <c r="D3" s="142" t="s">
        <v>26</v>
      </c>
      <c r="E3" s="143">
        <f>SUM(F3:N3)</f>
        <v>8408</v>
      </c>
      <c r="F3" s="143">
        <f>SUM(F4:F5)</f>
        <v>790</v>
      </c>
      <c r="G3" s="143">
        <f t="shared" ref="G3:N3" si="0">SUM(G4:G5)</f>
        <v>888</v>
      </c>
      <c r="H3" s="143">
        <f t="shared" si="0"/>
        <v>804</v>
      </c>
      <c r="I3" s="143">
        <f t="shared" si="0"/>
        <v>720</v>
      </c>
      <c r="J3" s="143">
        <f t="shared" si="0"/>
        <v>816</v>
      </c>
      <c r="K3" s="143">
        <f t="shared" si="0"/>
        <v>1252</v>
      </c>
      <c r="L3" s="143">
        <f t="shared" si="0"/>
        <v>1357</v>
      </c>
      <c r="M3" s="143">
        <f t="shared" si="0"/>
        <v>952</v>
      </c>
      <c r="N3" s="143">
        <f t="shared" si="0"/>
        <v>829</v>
      </c>
      <c r="O3" s="135"/>
      <c r="P3" s="144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36"/>
    </row>
    <row r="4" spans="1:27" s="138" customFormat="1" ht="11" customHeight="1">
      <c r="A4" s="146"/>
      <c r="B4" s="140"/>
      <c r="C4" s="140"/>
      <c r="D4" s="142" t="s">
        <v>37</v>
      </c>
      <c r="E4" s="143">
        <f>SUM(F4:N4)</f>
        <v>3711</v>
      </c>
      <c r="F4" s="143">
        <v>267</v>
      </c>
      <c r="G4" s="143">
        <v>280</v>
      </c>
      <c r="H4" s="143">
        <v>315</v>
      </c>
      <c r="I4" s="143">
        <v>273</v>
      </c>
      <c r="J4" s="143">
        <v>324</v>
      </c>
      <c r="K4" s="143">
        <v>640</v>
      </c>
      <c r="L4" s="143">
        <v>682</v>
      </c>
      <c r="M4" s="143">
        <v>524</v>
      </c>
      <c r="N4" s="143">
        <v>406</v>
      </c>
      <c r="O4" s="135"/>
      <c r="P4" s="144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36"/>
    </row>
    <row r="5" spans="1:27" s="138" customFormat="1" ht="11" customHeight="1">
      <c r="A5" s="146"/>
      <c r="B5" s="140"/>
      <c r="C5" s="140"/>
      <c r="D5" s="142" t="s">
        <v>38</v>
      </c>
      <c r="E5" s="143">
        <f t="shared" ref="E5:E11" si="1">SUM(F5:N5)</f>
        <v>4697</v>
      </c>
      <c r="F5" s="143">
        <v>523</v>
      </c>
      <c r="G5" s="143">
        <v>608</v>
      </c>
      <c r="H5" s="143">
        <v>489</v>
      </c>
      <c r="I5" s="143">
        <v>447</v>
      </c>
      <c r="J5" s="143">
        <v>492</v>
      </c>
      <c r="K5" s="143">
        <v>612</v>
      </c>
      <c r="L5" s="143">
        <v>675</v>
      </c>
      <c r="M5" s="143">
        <v>428</v>
      </c>
      <c r="N5" s="143">
        <v>423</v>
      </c>
      <c r="O5" s="135"/>
      <c r="P5" s="144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36"/>
    </row>
    <row r="6" spans="1:27" s="138" customFormat="1" ht="11" customHeight="1">
      <c r="A6" s="146"/>
      <c r="B6" s="140"/>
      <c r="C6" s="141" t="s">
        <v>72</v>
      </c>
      <c r="D6" s="142" t="s">
        <v>26</v>
      </c>
      <c r="E6" s="143">
        <f t="shared" si="1"/>
        <v>23504</v>
      </c>
      <c r="F6" s="143">
        <f>SUM(F7:F8)</f>
        <v>2610</v>
      </c>
      <c r="G6" s="143">
        <f t="shared" ref="G6:N6" si="2">SUM(G7:G8)</f>
        <v>2633</v>
      </c>
      <c r="H6" s="143">
        <f t="shared" si="2"/>
        <v>2306</v>
      </c>
      <c r="I6" s="143">
        <f t="shared" si="2"/>
        <v>2095</v>
      </c>
      <c r="J6" s="143">
        <f t="shared" si="2"/>
        <v>2121</v>
      </c>
      <c r="K6" s="143">
        <f t="shared" si="2"/>
        <v>3035</v>
      </c>
      <c r="L6" s="143">
        <f t="shared" si="2"/>
        <v>3418</v>
      </c>
      <c r="M6" s="143">
        <f t="shared" si="2"/>
        <v>2964</v>
      </c>
      <c r="N6" s="143">
        <f t="shared" si="2"/>
        <v>2322</v>
      </c>
      <c r="O6" s="135"/>
      <c r="P6" s="135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</row>
    <row r="7" spans="1:27" s="138" customFormat="1" ht="11" customHeight="1">
      <c r="A7" s="146"/>
      <c r="B7" s="140"/>
      <c r="C7" s="140"/>
      <c r="D7" s="142" t="s">
        <v>37</v>
      </c>
      <c r="E7" s="143">
        <f t="shared" si="1"/>
        <v>9345</v>
      </c>
      <c r="F7" s="143">
        <v>944</v>
      </c>
      <c r="G7" s="143">
        <v>888</v>
      </c>
      <c r="H7" s="143">
        <v>825</v>
      </c>
      <c r="I7" s="143">
        <v>763</v>
      </c>
      <c r="J7" s="143">
        <v>813</v>
      </c>
      <c r="K7" s="143">
        <v>1267</v>
      </c>
      <c r="L7" s="143">
        <v>1485</v>
      </c>
      <c r="M7" s="143">
        <v>1379</v>
      </c>
      <c r="N7" s="143">
        <v>981</v>
      </c>
      <c r="O7" s="135"/>
      <c r="P7" s="135"/>
    </row>
    <row r="8" spans="1:27" s="138" customFormat="1" ht="11" customHeight="1">
      <c r="A8" s="146"/>
      <c r="B8" s="140"/>
      <c r="C8" s="140"/>
      <c r="D8" s="142" t="s">
        <v>38</v>
      </c>
      <c r="E8" s="143">
        <f t="shared" si="1"/>
        <v>14159</v>
      </c>
      <c r="F8" s="143">
        <v>1666</v>
      </c>
      <c r="G8" s="143">
        <v>1745</v>
      </c>
      <c r="H8" s="143">
        <v>1481</v>
      </c>
      <c r="I8" s="143">
        <v>1332</v>
      </c>
      <c r="J8" s="143">
        <v>1308</v>
      </c>
      <c r="K8" s="143">
        <v>1768</v>
      </c>
      <c r="L8" s="143">
        <v>1933</v>
      </c>
      <c r="M8" s="143">
        <v>1585</v>
      </c>
      <c r="N8" s="143">
        <v>1341</v>
      </c>
      <c r="O8" s="135"/>
      <c r="P8" s="135"/>
    </row>
    <row r="9" spans="1:27" s="138" customFormat="1" ht="11" customHeight="1">
      <c r="A9" s="146"/>
      <c r="B9" s="140"/>
      <c r="C9" s="140" t="s">
        <v>73</v>
      </c>
      <c r="D9" s="142" t="s">
        <v>26</v>
      </c>
      <c r="E9" s="143">
        <f t="shared" si="1"/>
        <v>31912</v>
      </c>
      <c r="F9" s="143">
        <f>F3+F6</f>
        <v>3400</v>
      </c>
      <c r="G9" s="143">
        <f t="shared" ref="G9:N9" si="3">G3+G6</f>
        <v>3521</v>
      </c>
      <c r="H9" s="143">
        <f t="shared" si="3"/>
        <v>3110</v>
      </c>
      <c r="I9" s="143">
        <f t="shared" si="3"/>
        <v>2815</v>
      </c>
      <c r="J9" s="143">
        <f t="shared" si="3"/>
        <v>2937</v>
      </c>
      <c r="K9" s="143">
        <f t="shared" si="3"/>
        <v>4287</v>
      </c>
      <c r="L9" s="143">
        <f t="shared" si="3"/>
        <v>4775</v>
      </c>
      <c r="M9" s="143">
        <f t="shared" si="3"/>
        <v>3916</v>
      </c>
      <c r="N9" s="143">
        <f t="shared" si="3"/>
        <v>3151</v>
      </c>
      <c r="O9" s="135"/>
      <c r="P9" s="135"/>
    </row>
    <row r="10" spans="1:27" s="138" customFormat="1" ht="11" customHeight="1">
      <c r="A10" s="146"/>
      <c r="B10" s="140"/>
      <c r="C10" s="140"/>
      <c r="D10" s="142" t="s">
        <v>37</v>
      </c>
      <c r="E10" s="143">
        <f t="shared" si="1"/>
        <v>13056</v>
      </c>
      <c r="F10" s="143">
        <f t="shared" ref="F10:N11" si="4">F4+F7</f>
        <v>1211</v>
      </c>
      <c r="G10" s="143">
        <f t="shared" si="4"/>
        <v>1168</v>
      </c>
      <c r="H10" s="143">
        <f t="shared" si="4"/>
        <v>1140</v>
      </c>
      <c r="I10" s="143">
        <f t="shared" si="4"/>
        <v>1036</v>
      </c>
      <c r="J10" s="143">
        <f t="shared" si="4"/>
        <v>1137</v>
      </c>
      <c r="K10" s="143">
        <f t="shared" si="4"/>
        <v>1907</v>
      </c>
      <c r="L10" s="143">
        <f t="shared" si="4"/>
        <v>2167</v>
      </c>
      <c r="M10" s="143">
        <f t="shared" si="4"/>
        <v>1903</v>
      </c>
      <c r="N10" s="143">
        <f t="shared" si="4"/>
        <v>1387</v>
      </c>
      <c r="O10" s="135"/>
      <c r="P10" s="135"/>
    </row>
    <row r="11" spans="1:27" s="138" customFormat="1" ht="11" customHeight="1">
      <c r="A11" s="146"/>
      <c r="B11" s="140"/>
      <c r="C11" s="140"/>
      <c r="D11" s="142" t="s">
        <v>38</v>
      </c>
      <c r="E11" s="143">
        <f t="shared" si="1"/>
        <v>18856</v>
      </c>
      <c r="F11" s="143">
        <f t="shared" si="4"/>
        <v>2189</v>
      </c>
      <c r="G11" s="143">
        <f t="shared" si="4"/>
        <v>2353</v>
      </c>
      <c r="H11" s="143">
        <f t="shared" si="4"/>
        <v>1970</v>
      </c>
      <c r="I11" s="143">
        <f t="shared" si="4"/>
        <v>1779</v>
      </c>
      <c r="J11" s="143">
        <f t="shared" si="4"/>
        <v>1800</v>
      </c>
      <c r="K11" s="143">
        <f t="shared" si="4"/>
        <v>2380</v>
      </c>
      <c r="L11" s="143">
        <f t="shared" si="4"/>
        <v>2608</v>
      </c>
      <c r="M11" s="143">
        <f t="shared" si="4"/>
        <v>2013</v>
      </c>
      <c r="N11" s="143">
        <f t="shared" si="4"/>
        <v>1764</v>
      </c>
      <c r="O11" s="135"/>
      <c r="P11" s="135"/>
    </row>
    <row r="12" spans="1:27" s="138" customFormat="1" ht="11" customHeight="1">
      <c r="A12" s="147"/>
      <c r="B12" s="140"/>
      <c r="C12" s="140"/>
      <c r="D12" s="142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35"/>
      <c r="P12" s="135"/>
    </row>
    <row r="13" spans="1:27" s="138" customFormat="1" ht="13" customHeight="1">
      <c r="A13" s="148" t="s">
        <v>39</v>
      </c>
      <c r="B13" s="140"/>
      <c r="C13" s="140"/>
      <c r="D13" s="142" t="s">
        <v>26</v>
      </c>
      <c r="E13" s="149">
        <v>0.17599999999999999</v>
      </c>
      <c r="F13" s="149">
        <v>0.13</v>
      </c>
      <c r="G13" s="149">
        <v>0.17199999999999999</v>
      </c>
      <c r="H13" s="149">
        <v>0.20499999999999999</v>
      </c>
      <c r="I13" s="149">
        <v>0.221</v>
      </c>
      <c r="J13" s="149">
        <v>0.18</v>
      </c>
      <c r="K13" s="149">
        <v>0.18</v>
      </c>
      <c r="L13" s="149">
        <v>0.21099999999999999</v>
      </c>
      <c r="M13" s="149">
        <v>0.22600000000000001</v>
      </c>
      <c r="N13" s="149">
        <v>0.121</v>
      </c>
      <c r="O13" s="135"/>
      <c r="P13" s="135"/>
    </row>
    <row r="14" spans="1:27" s="138" customFormat="1" ht="13" customHeight="1">
      <c r="A14" s="148"/>
      <c r="B14" s="140"/>
      <c r="C14" s="140"/>
      <c r="D14" s="142" t="s">
        <v>37</v>
      </c>
      <c r="E14" s="149">
        <v>0.192</v>
      </c>
      <c r="F14" s="149">
        <v>0.13400000000000001</v>
      </c>
      <c r="G14" s="149">
        <v>0.159</v>
      </c>
      <c r="H14" s="149">
        <v>0.20599999999999999</v>
      </c>
      <c r="I14" s="149">
        <v>0.23899999999999999</v>
      </c>
      <c r="J14" s="149">
        <v>0.182</v>
      </c>
      <c r="K14" s="149">
        <v>0.188</v>
      </c>
      <c r="L14" s="149">
        <v>0.22</v>
      </c>
      <c r="M14" s="149">
        <v>0.252</v>
      </c>
      <c r="N14" s="149">
        <v>0.161</v>
      </c>
      <c r="O14" s="135"/>
      <c r="P14" s="135"/>
    </row>
    <row r="15" spans="1:27" s="138" customFormat="1" ht="13" customHeight="1">
      <c r="A15" s="148"/>
      <c r="B15" s="140"/>
      <c r="C15" s="140"/>
      <c r="D15" s="142" t="s">
        <v>38</v>
      </c>
      <c r="E15" s="149">
        <v>0.16700000000000001</v>
      </c>
      <c r="F15" s="149">
        <v>0.128</v>
      </c>
      <c r="G15" s="149">
        <v>0.18</v>
      </c>
      <c r="H15" s="149">
        <v>0.20399999999999999</v>
      </c>
      <c r="I15" s="149">
        <v>0.21099999999999999</v>
      </c>
      <c r="J15" s="149">
        <v>0.17799999999999999</v>
      </c>
      <c r="K15" s="149">
        <v>0.17399999999999999</v>
      </c>
      <c r="L15" s="149">
        <v>0.20499999999999999</v>
      </c>
      <c r="M15" s="149">
        <v>0.20699999999999999</v>
      </c>
      <c r="N15" s="149">
        <v>9.9000000000000005E-2</v>
      </c>
      <c r="O15" s="135"/>
      <c r="P15" s="135"/>
    </row>
    <row r="16" spans="1:27" s="138" customFormat="1" ht="11" customHeight="1">
      <c r="A16" s="136"/>
      <c r="B16" s="136"/>
      <c r="C16" s="136"/>
      <c r="D16" s="150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35"/>
      <c r="P16" s="135"/>
    </row>
    <row r="17" spans="1:16" s="138" customFormat="1" ht="11" customHeight="1">
      <c r="A17" s="146" t="s">
        <v>40</v>
      </c>
      <c r="B17" s="140"/>
      <c r="C17" s="141" t="s">
        <v>71</v>
      </c>
      <c r="D17" s="142" t="s">
        <v>26</v>
      </c>
      <c r="E17" s="143">
        <f>SUM(F17:N17)</f>
        <v>9498</v>
      </c>
      <c r="F17" s="143">
        <f>SUM(F18:F19)</f>
        <v>821</v>
      </c>
      <c r="G17" s="143">
        <f t="shared" ref="G17:N17" si="5">SUM(G18:G19)</f>
        <v>852</v>
      </c>
      <c r="H17" s="143">
        <f t="shared" si="5"/>
        <v>803</v>
      </c>
      <c r="I17" s="143">
        <f t="shared" si="5"/>
        <v>759</v>
      </c>
      <c r="J17" s="143">
        <f t="shared" si="5"/>
        <v>882</v>
      </c>
      <c r="K17" s="143">
        <f t="shared" si="5"/>
        <v>1589</v>
      </c>
      <c r="L17" s="143">
        <f t="shared" si="5"/>
        <v>1457</v>
      </c>
      <c r="M17" s="143">
        <f t="shared" si="5"/>
        <v>1282</v>
      </c>
      <c r="N17" s="143">
        <f t="shared" si="5"/>
        <v>1053</v>
      </c>
      <c r="O17" s="135"/>
      <c r="P17" s="135"/>
    </row>
    <row r="18" spans="1:16" s="138" customFormat="1" ht="11" customHeight="1">
      <c r="A18" s="146"/>
      <c r="B18" s="140"/>
      <c r="C18" s="140"/>
      <c r="D18" s="142" t="s">
        <v>37</v>
      </c>
      <c r="E18" s="143">
        <f t="shared" ref="E18:E25" si="6">SUM(F18:N18)</f>
        <v>4318</v>
      </c>
      <c r="F18" s="143">
        <v>299</v>
      </c>
      <c r="G18" s="143">
        <v>295</v>
      </c>
      <c r="H18" s="143">
        <v>288</v>
      </c>
      <c r="I18" s="143">
        <v>290</v>
      </c>
      <c r="J18" s="143">
        <v>374</v>
      </c>
      <c r="K18" s="143">
        <v>780</v>
      </c>
      <c r="L18" s="143">
        <v>757</v>
      </c>
      <c r="M18" s="143">
        <v>718</v>
      </c>
      <c r="N18" s="143">
        <v>517</v>
      </c>
      <c r="O18" s="135"/>
      <c r="P18" s="135"/>
    </row>
    <row r="19" spans="1:16" s="138" customFormat="1" ht="11" customHeight="1">
      <c r="A19" s="146"/>
      <c r="B19" s="140"/>
      <c r="C19" s="140"/>
      <c r="D19" s="142" t="s">
        <v>38</v>
      </c>
      <c r="E19" s="143">
        <f t="shared" si="6"/>
        <v>5180</v>
      </c>
      <c r="F19" s="143">
        <v>522</v>
      </c>
      <c r="G19" s="143">
        <v>557</v>
      </c>
      <c r="H19" s="143">
        <v>515</v>
      </c>
      <c r="I19" s="143">
        <v>469</v>
      </c>
      <c r="J19" s="143">
        <v>508</v>
      </c>
      <c r="K19" s="143">
        <v>809</v>
      </c>
      <c r="L19" s="143">
        <v>700</v>
      </c>
      <c r="M19" s="143">
        <v>564</v>
      </c>
      <c r="N19" s="143">
        <v>536</v>
      </c>
      <c r="O19" s="135"/>
      <c r="P19" s="135"/>
    </row>
    <row r="20" spans="1:16" s="138" customFormat="1" ht="11" customHeight="1">
      <c r="A20" s="146"/>
      <c r="B20" s="140"/>
      <c r="C20" s="141" t="s">
        <v>72</v>
      </c>
      <c r="D20" s="142" t="s">
        <v>26</v>
      </c>
      <c r="E20" s="143">
        <f t="shared" si="6"/>
        <v>33364</v>
      </c>
      <c r="F20" s="143">
        <f>SUM(F21:F22)</f>
        <v>1870</v>
      </c>
      <c r="G20" s="143">
        <f t="shared" ref="G20:N20" si="7">SUM(G21:G22)</f>
        <v>2221</v>
      </c>
      <c r="H20" s="143">
        <f t="shared" si="7"/>
        <v>2184</v>
      </c>
      <c r="I20" s="143">
        <f t="shared" si="7"/>
        <v>2088</v>
      </c>
      <c r="J20" s="143">
        <f t="shared" si="7"/>
        <v>2610</v>
      </c>
      <c r="K20" s="143">
        <f t="shared" si="7"/>
        <v>4610</v>
      </c>
      <c r="L20" s="143">
        <f t="shared" si="7"/>
        <v>5885</v>
      </c>
      <c r="M20" s="143">
        <f t="shared" si="7"/>
        <v>6410</v>
      </c>
      <c r="N20" s="143">
        <f t="shared" si="7"/>
        <v>5486</v>
      </c>
      <c r="O20" s="135"/>
      <c r="P20" s="135"/>
    </row>
    <row r="21" spans="1:16" s="138" customFormat="1" ht="11" customHeight="1">
      <c r="A21" s="146"/>
      <c r="B21" s="140"/>
      <c r="C21" s="140"/>
      <c r="D21" s="142" t="s">
        <v>37</v>
      </c>
      <c r="E21" s="143">
        <f t="shared" si="6"/>
        <v>14370</v>
      </c>
      <c r="F21" s="143">
        <v>755</v>
      </c>
      <c r="G21" s="143">
        <v>845</v>
      </c>
      <c r="H21" s="143">
        <v>835</v>
      </c>
      <c r="I21" s="143">
        <v>776</v>
      </c>
      <c r="J21" s="143">
        <v>957</v>
      </c>
      <c r="K21" s="143">
        <v>1997</v>
      </c>
      <c r="L21" s="143">
        <v>2594</v>
      </c>
      <c r="M21" s="143">
        <v>2970</v>
      </c>
      <c r="N21" s="143">
        <v>2641</v>
      </c>
      <c r="O21" s="135"/>
      <c r="P21" s="135"/>
    </row>
    <row r="22" spans="1:16" s="138" customFormat="1" ht="11" customHeight="1">
      <c r="A22" s="146"/>
      <c r="B22" s="140"/>
      <c r="C22" s="140"/>
      <c r="D22" s="142" t="s">
        <v>38</v>
      </c>
      <c r="E22" s="143">
        <f t="shared" si="6"/>
        <v>18994</v>
      </c>
      <c r="F22" s="143">
        <v>1115</v>
      </c>
      <c r="G22" s="143">
        <v>1376</v>
      </c>
      <c r="H22" s="143">
        <v>1349</v>
      </c>
      <c r="I22" s="143">
        <v>1312</v>
      </c>
      <c r="J22" s="143">
        <v>1653</v>
      </c>
      <c r="K22" s="143">
        <v>2613</v>
      </c>
      <c r="L22" s="143">
        <v>3291</v>
      </c>
      <c r="M22" s="143">
        <v>3440</v>
      </c>
      <c r="N22" s="143">
        <v>2845</v>
      </c>
      <c r="O22" s="135"/>
      <c r="P22" s="135"/>
    </row>
    <row r="23" spans="1:16" s="138" customFormat="1" ht="11" customHeight="1">
      <c r="A23" s="146"/>
      <c r="B23" s="140"/>
      <c r="C23" s="140" t="s">
        <v>73</v>
      </c>
      <c r="D23" s="142" t="s">
        <v>26</v>
      </c>
      <c r="E23" s="143">
        <f t="shared" si="6"/>
        <v>42862</v>
      </c>
      <c r="F23" s="143">
        <f>F17+F20</f>
        <v>2691</v>
      </c>
      <c r="G23" s="143">
        <f t="shared" ref="G23:N23" si="8">G17+G20</f>
        <v>3073</v>
      </c>
      <c r="H23" s="143">
        <f t="shared" si="8"/>
        <v>2987</v>
      </c>
      <c r="I23" s="143">
        <f t="shared" si="8"/>
        <v>2847</v>
      </c>
      <c r="J23" s="143">
        <f t="shared" si="8"/>
        <v>3492</v>
      </c>
      <c r="K23" s="143">
        <f t="shared" si="8"/>
        <v>6199</v>
      </c>
      <c r="L23" s="143">
        <f t="shared" si="8"/>
        <v>7342</v>
      </c>
      <c r="M23" s="143">
        <f t="shared" si="8"/>
        <v>7692</v>
      </c>
      <c r="N23" s="143">
        <f t="shared" si="8"/>
        <v>6539</v>
      </c>
      <c r="O23" s="135"/>
      <c r="P23" s="135"/>
    </row>
    <row r="24" spans="1:16" s="138" customFormat="1" ht="11" customHeight="1">
      <c r="A24" s="146"/>
      <c r="B24" s="140"/>
      <c r="C24" s="140"/>
      <c r="D24" s="142" t="s">
        <v>37</v>
      </c>
      <c r="E24" s="143">
        <f t="shared" si="6"/>
        <v>18688</v>
      </c>
      <c r="F24" s="143">
        <f t="shared" ref="F24:N25" si="9">F18+F21</f>
        <v>1054</v>
      </c>
      <c r="G24" s="143">
        <f t="shared" si="9"/>
        <v>1140</v>
      </c>
      <c r="H24" s="143">
        <f t="shared" si="9"/>
        <v>1123</v>
      </c>
      <c r="I24" s="143">
        <f t="shared" si="9"/>
        <v>1066</v>
      </c>
      <c r="J24" s="143">
        <f t="shared" si="9"/>
        <v>1331</v>
      </c>
      <c r="K24" s="143">
        <f t="shared" si="9"/>
        <v>2777</v>
      </c>
      <c r="L24" s="143">
        <f t="shared" si="9"/>
        <v>3351</v>
      </c>
      <c r="M24" s="143">
        <f t="shared" si="9"/>
        <v>3688</v>
      </c>
      <c r="N24" s="143">
        <f t="shared" si="9"/>
        <v>3158</v>
      </c>
      <c r="O24" s="135"/>
      <c r="P24" s="135"/>
    </row>
    <row r="25" spans="1:16" s="138" customFormat="1" ht="11" customHeight="1">
      <c r="A25" s="146"/>
      <c r="B25" s="140"/>
      <c r="C25" s="140"/>
      <c r="D25" s="142" t="s">
        <v>38</v>
      </c>
      <c r="E25" s="143">
        <f t="shared" si="6"/>
        <v>24174</v>
      </c>
      <c r="F25" s="143">
        <f t="shared" si="9"/>
        <v>1637</v>
      </c>
      <c r="G25" s="143">
        <f t="shared" si="9"/>
        <v>1933</v>
      </c>
      <c r="H25" s="143">
        <f t="shared" si="9"/>
        <v>1864</v>
      </c>
      <c r="I25" s="143">
        <f t="shared" si="9"/>
        <v>1781</v>
      </c>
      <c r="J25" s="143">
        <f t="shared" si="9"/>
        <v>2161</v>
      </c>
      <c r="K25" s="143">
        <f t="shared" si="9"/>
        <v>3422</v>
      </c>
      <c r="L25" s="143">
        <f t="shared" si="9"/>
        <v>3991</v>
      </c>
      <c r="M25" s="143">
        <f t="shared" si="9"/>
        <v>4004</v>
      </c>
      <c r="N25" s="143">
        <f t="shared" si="9"/>
        <v>3381</v>
      </c>
      <c r="O25" s="135"/>
      <c r="P25" s="135"/>
    </row>
    <row r="26" spans="1:16" s="140" customFormat="1" ht="11" customHeight="1">
      <c r="D26" s="142"/>
      <c r="E26" s="152"/>
      <c r="F26" s="152"/>
      <c r="G26" s="152"/>
      <c r="H26" s="152"/>
      <c r="I26" s="152"/>
      <c r="J26" s="152"/>
      <c r="K26" s="152"/>
      <c r="L26" s="152"/>
      <c r="M26" s="152"/>
      <c r="N26" s="152"/>
    </row>
    <row r="27" spans="1:16" s="138" customFormat="1" ht="11" customHeight="1">
      <c r="A27" s="153" t="s">
        <v>41</v>
      </c>
      <c r="B27" s="152"/>
      <c r="C27" s="154" t="s">
        <v>71</v>
      </c>
      <c r="D27" s="155" t="s">
        <v>26</v>
      </c>
      <c r="E27" s="143">
        <f>SUM(F27:N27)</f>
        <v>882</v>
      </c>
      <c r="F27" s="143">
        <f>SUM(F28:F29)</f>
        <v>72</v>
      </c>
      <c r="G27" s="143">
        <f t="shared" ref="G27:N27" si="10">SUM(G28:G29)</f>
        <v>74</v>
      </c>
      <c r="H27" s="143">
        <f t="shared" si="10"/>
        <v>65</v>
      </c>
      <c r="I27" s="143">
        <f t="shared" si="10"/>
        <v>74</v>
      </c>
      <c r="J27" s="143">
        <f t="shared" si="10"/>
        <v>96</v>
      </c>
      <c r="K27" s="143">
        <f t="shared" si="10"/>
        <v>181</v>
      </c>
      <c r="L27" s="143">
        <f t="shared" si="10"/>
        <v>155</v>
      </c>
      <c r="M27" s="143">
        <f t="shared" si="10"/>
        <v>97</v>
      </c>
      <c r="N27" s="143">
        <f t="shared" si="10"/>
        <v>68</v>
      </c>
      <c r="O27" s="135"/>
      <c r="P27" s="135"/>
    </row>
    <row r="28" spans="1:16" s="138" customFormat="1" ht="11" customHeight="1">
      <c r="A28" s="153"/>
      <c r="B28" s="152"/>
      <c r="C28" s="152"/>
      <c r="D28" s="155" t="s">
        <v>37</v>
      </c>
      <c r="E28" s="143">
        <f t="shared" ref="E28:E35" si="11">SUM(F28:N28)</f>
        <v>437</v>
      </c>
      <c r="F28" s="143">
        <v>26</v>
      </c>
      <c r="G28" s="143">
        <v>28</v>
      </c>
      <c r="H28" s="143">
        <v>33</v>
      </c>
      <c r="I28" s="143">
        <v>28</v>
      </c>
      <c r="J28" s="143">
        <v>38</v>
      </c>
      <c r="K28" s="143">
        <v>92</v>
      </c>
      <c r="L28" s="143">
        <v>96</v>
      </c>
      <c r="M28" s="143">
        <v>57</v>
      </c>
      <c r="N28" s="143">
        <v>39</v>
      </c>
      <c r="O28" s="135"/>
      <c r="P28" s="135"/>
    </row>
    <row r="29" spans="1:16" s="138" customFormat="1" ht="11" customHeight="1">
      <c r="A29" s="153"/>
      <c r="B29" s="152"/>
      <c r="C29" s="152"/>
      <c r="D29" s="155" t="s">
        <v>38</v>
      </c>
      <c r="E29" s="143">
        <f t="shared" si="11"/>
        <v>445</v>
      </c>
      <c r="F29" s="143">
        <v>46</v>
      </c>
      <c r="G29" s="143">
        <v>46</v>
      </c>
      <c r="H29" s="143">
        <v>32</v>
      </c>
      <c r="I29" s="143">
        <v>46</v>
      </c>
      <c r="J29" s="143">
        <v>58</v>
      </c>
      <c r="K29" s="143">
        <v>89</v>
      </c>
      <c r="L29" s="143">
        <v>59</v>
      </c>
      <c r="M29" s="143">
        <v>40</v>
      </c>
      <c r="N29" s="143">
        <v>29</v>
      </c>
      <c r="O29" s="135"/>
      <c r="P29" s="135"/>
    </row>
    <row r="30" spans="1:16" s="138" customFormat="1" ht="11" customHeight="1">
      <c r="A30" s="153"/>
      <c r="B30" s="152"/>
      <c r="C30" s="154" t="s">
        <v>72</v>
      </c>
      <c r="D30" s="155" t="s">
        <v>26</v>
      </c>
      <c r="E30" s="143">
        <f t="shared" si="11"/>
        <v>4604</v>
      </c>
      <c r="F30" s="143">
        <f>SUM(F31:F32)</f>
        <v>143</v>
      </c>
      <c r="G30" s="143">
        <f t="shared" ref="G30:N30" si="12">SUM(G31:G32)</f>
        <v>242</v>
      </c>
      <c r="H30" s="143">
        <f t="shared" si="12"/>
        <v>265</v>
      </c>
      <c r="I30" s="143">
        <f t="shared" si="12"/>
        <v>253</v>
      </c>
      <c r="J30" s="143">
        <f t="shared" si="12"/>
        <v>374</v>
      </c>
      <c r="K30" s="143">
        <f t="shared" si="12"/>
        <v>671</v>
      </c>
      <c r="L30" s="143">
        <f t="shared" si="12"/>
        <v>883</v>
      </c>
      <c r="M30" s="143">
        <f t="shared" si="12"/>
        <v>933</v>
      </c>
      <c r="N30" s="143">
        <f t="shared" si="12"/>
        <v>840</v>
      </c>
      <c r="O30" s="135"/>
      <c r="P30" s="135"/>
    </row>
    <row r="31" spans="1:16" s="138" customFormat="1" ht="11" customHeight="1">
      <c r="A31" s="153"/>
      <c r="B31" s="152"/>
      <c r="C31" s="152"/>
      <c r="D31" s="155" t="s">
        <v>37</v>
      </c>
      <c r="E31" s="143">
        <f t="shared" si="11"/>
        <v>2309</v>
      </c>
      <c r="F31" s="143">
        <v>61</v>
      </c>
      <c r="G31" s="143">
        <v>118</v>
      </c>
      <c r="H31" s="143">
        <v>123</v>
      </c>
      <c r="I31" s="143">
        <v>104</v>
      </c>
      <c r="J31" s="143">
        <v>165</v>
      </c>
      <c r="K31" s="143">
        <v>337</v>
      </c>
      <c r="L31" s="143">
        <v>448</v>
      </c>
      <c r="M31" s="143">
        <v>494</v>
      </c>
      <c r="N31" s="143">
        <v>459</v>
      </c>
      <c r="O31" s="135"/>
      <c r="P31" s="135"/>
    </row>
    <row r="32" spans="1:16" s="138" customFormat="1" ht="11" customHeight="1">
      <c r="A32" s="153"/>
      <c r="B32" s="152"/>
      <c r="C32" s="152"/>
      <c r="D32" s="155" t="s">
        <v>38</v>
      </c>
      <c r="E32" s="143">
        <f t="shared" si="11"/>
        <v>2295</v>
      </c>
      <c r="F32" s="143">
        <v>82</v>
      </c>
      <c r="G32" s="143">
        <v>124</v>
      </c>
      <c r="H32" s="143">
        <v>142</v>
      </c>
      <c r="I32" s="143">
        <v>149</v>
      </c>
      <c r="J32" s="143">
        <v>209</v>
      </c>
      <c r="K32" s="143">
        <v>334</v>
      </c>
      <c r="L32" s="143">
        <v>435</v>
      </c>
      <c r="M32" s="143">
        <v>439</v>
      </c>
      <c r="N32" s="143">
        <v>381</v>
      </c>
      <c r="O32" s="135"/>
      <c r="P32" s="135"/>
    </row>
    <row r="33" spans="1:16" s="138" customFormat="1" ht="11" customHeight="1">
      <c r="A33" s="153"/>
      <c r="B33" s="152"/>
      <c r="C33" s="152" t="s">
        <v>73</v>
      </c>
      <c r="D33" s="155" t="s">
        <v>26</v>
      </c>
      <c r="E33" s="143">
        <f t="shared" si="11"/>
        <v>5486</v>
      </c>
      <c r="F33" s="143">
        <f>F27+F30</f>
        <v>215</v>
      </c>
      <c r="G33" s="143">
        <f t="shared" ref="G33:N33" si="13">G27+G30</f>
        <v>316</v>
      </c>
      <c r="H33" s="143">
        <f t="shared" si="13"/>
        <v>330</v>
      </c>
      <c r="I33" s="143">
        <f t="shared" si="13"/>
        <v>327</v>
      </c>
      <c r="J33" s="143">
        <f t="shared" si="13"/>
        <v>470</v>
      </c>
      <c r="K33" s="143">
        <f t="shared" si="13"/>
        <v>852</v>
      </c>
      <c r="L33" s="143">
        <f t="shared" si="13"/>
        <v>1038</v>
      </c>
      <c r="M33" s="143">
        <f t="shared" si="13"/>
        <v>1030</v>
      </c>
      <c r="N33" s="143">
        <f t="shared" si="13"/>
        <v>908</v>
      </c>
      <c r="O33" s="135"/>
      <c r="P33" s="135"/>
    </row>
    <row r="34" spans="1:16" s="138" customFormat="1" ht="11" customHeight="1">
      <c r="A34" s="153"/>
      <c r="B34" s="152"/>
      <c r="C34" s="152"/>
      <c r="D34" s="155" t="s">
        <v>37</v>
      </c>
      <c r="E34" s="143">
        <f t="shared" si="11"/>
        <v>2746</v>
      </c>
      <c r="F34" s="143">
        <f t="shared" ref="F34:N35" si="14">F28+F31</f>
        <v>87</v>
      </c>
      <c r="G34" s="143">
        <f t="shared" si="14"/>
        <v>146</v>
      </c>
      <c r="H34" s="143">
        <f t="shared" si="14"/>
        <v>156</v>
      </c>
      <c r="I34" s="143">
        <f t="shared" si="14"/>
        <v>132</v>
      </c>
      <c r="J34" s="143">
        <f t="shared" si="14"/>
        <v>203</v>
      </c>
      <c r="K34" s="143">
        <f t="shared" si="14"/>
        <v>429</v>
      </c>
      <c r="L34" s="143">
        <f t="shared" si="14"/>
        <v>544</v>
      </c>
      <c r="M34" s="143">
        <f t="shared" si="14"/>
        <v>551</v>
      </c>
      <c r="N34" s="143">
        <f t="shared" si="14"/>
        <v>498</v>
      </c>
      <c r="O34" s="135"/>
      <c r="P34" s="135"/>
    </row>
    <row r="35" spans="1:16" s="138" customFormat="1" ht="11" customHeight="1">
      <c r="A35" s="153"/>
      <c r="B35" s="152"/>
      <c r="C35" s="152"/>
      <c r="D35" s="155" t="s">
        <v>38</v>
      </c>
      <c r="E35" s="143">
        <f t="shared" si="11"/>
        <v>2740</v>
      </c>
      <c r="F35" s="143">
        <f t="shared" si="14"/>
        <v>128</v>
      </c>
      <c r="G35" s="143">
        <f t="shared" si="14"/>
        <v>170</v>
      </c>
      <c r="H35" s="143">
        <f t="shared" si="14"/>
        <v>174</v>
      </c>
      <c r="I35" s="143">
        <f t="shared" si="14"/>
        <v>195</v>
      </c>
      <c r="J35" s="143">
        <f t="shared" si="14"/>
        <v>267</v>
      </c>
      <c r="K35" s="143">
        <f t="shared" si="14"/>
        <v>423</v>
      </c>
      <c r="L35" s="143">
        <f t="shared" si="14"/>
        <v>494</v>
      </c>
      <c r="M35" s="143">
        <f t="shared" si="14"/>
        <v>479</v>
      </c>
      <c r="N35" s="143">
        <f t="shared" si="14"/>
        <v>410</v>
      </c>
      <c r="O35" s="135"/>
      <c r="P35" s="135"/>
    </row>
    <row r="36" spans="1:16" s="140" customFormat="1" ht="11" customHeight="1">
      <c r="A36" s="152"/>
      <c r="B36" s="152"/>
      <c r="C36" s="152"/>
      <c r="D36" s="155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28"/>
      <c r="P36" s="128"/>
    </row>
    <row r="37" spans="1:16" s="138" customFormat="1" ht="11" customHeight="1">
      <c r="A37" s="153" t="s">
        <v>42</v>
      </c>
      <c r="B37" s="152"/>
      <c r="C37" s="154" t="s">
        <v>71</v>
      </c>
      <c r="D37" s="155" t="s">
        <v>26</v>
      </c>
      <c r="E37" s="156">
        <f>E27/E17</f>
        <v>9.2861655085281117E-2</v>
      </c>
      <c r="F37" s="156">
        <f>F27/F17</f>
        <v>8.76979293544458E-2</v>
      </c>
      <c r="G37" s="156">
        <f t="shared" ref="G37:N45" si="15">G27/G17</f>
        <v>8.6854460093896718E-2</v>
      </c>
      <c r="H37" s="156">
        <f t="shared" si="15"/>
        <v>8.0946450809464512E-2</v>
      </c>
      <c r="I37" s="156">
        <f t="shared" si="15"/>
        <v>9.7496706192358368E-2</v>
      </c>
      <c r="J37" s="156">
        <f t="shared" si="15"/>
        <v>0.10884353741496598</v>
      </c>
      <c r="K37" s="156">
        <f t="shared" si="15"/>
        <v>0.11390811831340465</v>
      </c>
      <c r="L37" s="156">
        <f t="shared" si="15"/>
        <v>0.10638297872340426</v>
      </c>
      <c r="M37" s="156">
        <f t="shared" si="15"/>
        <v>7.5663026521060842E-2</v>
      </c>
      <c r="N37" s="156">
        <f t="shared" si="15"/>
        <v>6.4577397910731249E-2</v>
      </c>
      <c r="O37" s="135"/>
      <c r="P37" s="135"/>
    </row>
    <row r="38" spans="1:16" s="138" customFormat="1" ht="11" customHeight="1">
      <c r="A38" s="153"/>
      <c r="B38" s="152"/>
      <c r="C38" s="152"/>
      <c r="D38" s="155" t="s">
        <v>37</v>
      </c>
      <c r="E38" s="156">
        <f t="shared" ref="E38:F45" si="16">E28/E18</f>
        <v>0.10120426123205188</v>
      </c>
      <c r="F38" s="156">
        <f t="shared" si="16"/>
        <v>8.6956521739130432E-2</v>
      </c>
      <c r="G38" s="156">
        <f t="shared" si="15"/>
        <v>9.4915254237288138E-2</v>
      </c>
      <c r="H38" s="156">
        <f t="shared" si="15"/>
        <v>0.11458333333333333</v>
      </c>
      <c r="I38" s="156">
        <f t="shared" si="15"/>
        <v>9.6551724137931033E-2</v>
      </c>
      <c r="J38" s="156">
        <f t="shared" si="15"/>
        <v>0.10160427807486631</v>
      </c>
      <c r="K38" s="156">
        <f t="shared" si="15"/>
        <v>0.11794871794871795</v>
      </c>
      <c r="L38" s="156">
        <f t="shared" si="15"/>
        <v>0.12681638044914134</v>
      </c>
      <c r="M38" s="156">
        <f t="shared" si="15"/>
        <v>7.9387186629526457E-2</v>
      </c>
      <c r="N38" s="156">
        <f t="shared" si="15"/>
        <v>7.5435203094777567E-2</v>
      </c>
      <c r="O38" s="135"/>
      <c r="P38" s="135"/>
    </row>
    <row r="39" spans="1:16" s="138" customFormat="1" ht="11" customHeight="1">
      <c r="A39" s="153"/>
      <c r="B39" s="152"/>
      <c r="C39" s="152"/>
      <c r="D39" s="155" t="s">
        <v>38</v>
      </c>
      <c r="E39" s="156">
        <f t="shared" si="16"/>
        <v>8.5907335907335902E-2</v>
      </c>
      <c r="F39" s="156">
        <f t="shared" si="16"/>
        <v>8.8122605363984668E-2</v>
      </c>
      <c r="G39" s="156">
        <f t="shared" si="15"/>
        <v>8.2585278276481155E-2</v>
      </c>
      <c r="H39" s="156">
        <f t="shared" si="15"/>
        <v>6.2135922330097085E-2</v>
      </c>
      <c r="I39" s="156">
        <f t="shared" si="15"/>
        <v>9.8081023454157784E-2</v>
      </c>
      <c r="J39" s="156">
        <f t="shared" si="15"/>
        <v>0.1141732283464567</v>
      </c>
      <c r="K39" s="156">
        <f t="shared" si="15"/>
        <v>0.1100123609394314</v>
      </c>
      <c r="L39" s="156">
        <f t="shared" si="15"/>
        <v>8.4285714285714283E-2</v>
      </c>
      <c r="M39" s="156">
        <f t="shared" si="15"/>
        <v>7.0921985815602842E-2</v>
      </c>
      <c r="N39" s="156">
        <f t="shared" si="15"/>
        <v>5.4104477611940295E-2</v>
      </c>
      <c r="O39" s="135"/>
      <c r="P39" s="135"/>
    </row>
    <row r="40" spans="1:16" s="138" customFormat="1" ht="11" customHeight="1">
      <c r="A40" s="153"/>
      <c r="B40" s="152"/>
      <c r="C40" s="154" t="s">
        <v>72</v>
      </c>
      <c r="D40" s="155" t="s">
        <v>26</v>
      </c>
      <c r="E40" s="156">
        <f t="shared" si="16"/>
        <v>0.13799304639731447</v>
      </c>
      <c r="F40" s="156">
        <f t="shared" si="16"/>
        <v>7.6470588235294124E-2</v>
      </c>
      <c r="G40" s="156">
        <f t="shared" si="15"/>
        <v>0.10895992796037821</v>
      </c>
      <c r="H40" s="156">
        <f t="shared" si="15"/>
        <v>0.12133699633699634</v>
      </c>
      <c r="I40" s="156">
        <f t="shared" si="15"/>
        <v>0.12116858237547892</v>
      </c>
      <c r="J40" s="156">
        <f t="shared" si="15"/>
        <v>0.14329501915708812</v>
      </c>
      <c r="K40" s="156">
        <f t="shared" si="15"/>
        <v>0.1455531453362256</v>
      </c>
      <c r="L40" s="156">
        <f t="shared" si="15"/>
        <v>0.15004248088360239</v>
      </c>
      <c r="M40" s="156">
        <f t="shared" si="15"/>
        <v>0.14555382215288612</v>
      </c>
      <c r="N40" s="156">
        <f t="shared" si="15"/>
        <v>0.15311702515493986</v>
      </c>
      <c r="O40" s="135"/>
      <c r="P40" s="135"/>
    </row>
    <row r="41" spans="1:16" s="138" customFormat="1" ht="11" customHeight="1">
      <c r="A41" s="153"/>
      <c r="B41" s="152"/>
      <c r="C41" s="152"/>
      <c r="D41" s="155" t="s">
        <v>37</v>
      </c>
      <c r="E41" s="156">
        <f t="shared" si="16"/>
        <v>0.16068197633959638</v>
      </c>
      <c r="F41" s="156">
        <f t="shared" si="16"/>
        <v>8.0794701986754966E-2</v>
      </c>
      <c r="G41" s="156">
        <f t="shared" si="15"/>
        <v>0.13964497041420118</v>
      </c>
      <c r="H41" s="156">
        <f t="shared" si="15"/>
        <v>0.14730538922155689</v>
      </c>
      <c r="I41" s="156">
        <f t="shared" si="15"/>
        <v>0.13402061855670103</v>
      </c>
      <c r="J41" s="156">
        <f t="shared" si="15"/>
        <v>0.17241379310344829</v>
      </c>
      <c r="K41" s="156">
        <f t="shared" si="15"/>
        <v>0.16875312969454181</v>
      </c>
      <c r="L41" s="156">
        <f t="shared" si="15"/>
        <v>0.17270624518118735</v>
      </c>
      <c r="M41" s="156">
        <f t="shared" si="15"/>
        <v>0.16632996632996633</v>
      </c>
      <c r="N41" s="156">
        <f t="shared" si="15"/>
        <v>0.17379780386217342</v>
      </c>
      <c r="O41" s="135"/>
      <c r="P41" s="135"/>
    </row>
    <row r="42" spans="1:16" s="138" customFormat="1" ht="11" customHeight="1">
      <c r="A42" s="153"/>
      <c r="B42" s="152"/>
      <c r="C42" s="152"/>
      <c r="D42" s="155" t="s">
        <v>38</v>
      </c>
      <c r="E42" s="156">
        <f t="shared" si="16"/>
        <v>0.12082762977782457</v>
      </c>
      <c r="F42" s="156">
        <f t="shared" si="16"/>
        <v>7.3542600896860988E-2</v>
      </c>
      <c r="G42" s="156">
        <f t="shared" si="15"/>
        <v>9.0116279069767435E-2</v>
      </c>
      <c r="H42" s="156">
        <f t="shared" si="15"/>
        <v>0.10526315789473684</v>
      </c>
      <c r="I42" s="156">
        <f t="shared" si="15"/>
        <v>0.11356707317073171</v>
      </c>
      <c r="J42" s="156">
        <f t="shared" si="15"/>
        <v>0.12643678160919541</v>
      </c>
      <c r="K42" s="156">
        <f t="shared" si="15"/>
        <v>0.12782242632988902</v>
      </c>
      <c r="L42" s="156">
        <f t="shared" si="15"/>
        <v>0.13217866909753875</v>
      </c>
      <c r="M42" s="156">
        <f t="shared" si="15"/>
        <v>0.12761627906976744</v>
      </c>
      <c r="N42" s="156">
        <f t="shared" si="15"/>
        <v>0.13391915641476274</v>
      </c>
      <c r="O42" s="135"/>
      <c r="P42" s="135"/>
    </row>
    <row r="43" spans="1:16" s="138" customFormat="1" ht="11" customHeight="1">
      <c r="A43" s="153"/>
      <c r="B43" s="152"/>
      <c r="C43" s="152" t="s">
        <v>73</v>
      </c>
      <c r="D43" s="155" t="s">
        <v>26</v>
      </c>
      <c r="E43" s="156">
        <f>E33/E23</f>
        <v>0.12799216088843265</v>
      </c>
      <c r="F43" s="156">
        <f t="shared" si="16"/>
        <v>7.9895949461166849E-2</v>
      </c>
      <c r="G43" s="156">
        <f t="shared" si="15"/>
        <v>0.10283110966482265</v>
      </c>
      <c r="H43" s="156">
        <f t="shared" si="15"/>
        <v>0.11047874121191831</v>
      </c>
      <c r="I43" s="156">
        <f t="shared" si="15"/>
        <v>0.1148577449947313</v>
      </c>
      <c r="J43" s="156">
        <f t="shared" si="15"/>
        <v>0.13459335624284077</v>
      </c>
      <c r="K43" s="156">
        <f t="shared" si="15"/>
        <v>0.13744152282626229</v>
      </c>
      <c r="L43" s="156">
        <f t="shared" si="15"/>
        <v>0.14137837101607192</v>
      </c>
      <c r="M43" s="156">
        <f t="shared" si="15"/>
        <v>0.13390535621424857</v>
      </c>
      <c r="N43" s="156">
        <f t="shared" si="15"/>
        <v>0.13885915277565378</v>
      </c>
      <c r="O43" s="135"/>
      <c r="P43" s="135"/>
    </row>
    <row r="44" spans="1:16" s="138" customFormat="1" ht="11" customHeight="1">
      <c r="A44" s="153"/>
      <c r="B44" s="152"/>
      <c r="C44" s="152"/>
      <c r="D44" s="155" t="s">
        <v>37</v>
      </c>
      <c r="E44" s="156">
        <f t="shared" si="16"/>
        <v>0.14693921232876711</v>
      </c>
      <c r="F44" s="156">
        <f t="shared" si="16"/>
        <v>8.2542694497153707E-2</v>
      </c>
      <c r="G44" s="156">
        <f t="shared" si="15"/>
        <v>0.1280701754385965</v>
      </c>
      <c r="H44" s="156">
        <f t="shared" si="15"/>
        <v>0.13891362422083706</v>
      </c>
      <c r="I44" s="156">
        <f t="shared" si="15"/>
        <v>0.12382739212007504</v>
      </c>
      <c r="J44" s="156">
        <f t="shared" si="15"/>
        <v>0.15251690458302028</v>
      </c>
      <c r="K44" s="156">
        <f t="shared" si="15"/>
        <v>0.15448325531148721</v>
      </c>
      <c r="L44" s="156">
        <f t="shared" si="15"/>
        <v>0.16233960011936735</v>
      </c>
      <c r="M44" s="156">
        <f t="shared" si="15"/>
        <v>0.14940347071583515</v>
      </c>
      <c r="N44" s="156">
        <f t="shared" si="15"/>
        <v>0.15769474350854973</v>
      </c>
      <c r="O44" s="135"/>
      <c r="P44" s="135"/>
    </row>
    <row r="45" spans="1:16" s="138" customFormat="1" ht="11" customHeight="1">
      <c r="A45" s="153"/>
      <c r="B45" s="152"/>
      <c r="C45" s="152"/>
      <c r="D45" s="155" t="s">
        <v>38</v>
      </c>
      <c r="E45" s="156">
        <f t="shared" si="16"/>
        <v>0.11334491602548193</v>
      </c>
      <c r="F45" s="156">
        <f t="shared" si="16"/>
        <v>7.8191814294441053E-2</v>
      </c>
      <c r="G45" s="156">
        <f t="shared" si="15"/>
        <v>8.7946197620279359E-2</v>
      </c>
      <c r="H45" s="156">
        <f t="shared" si="15"/>
        <v>9.334763948497854E-2</v>
      </c>
      <c r="I45" s="156">
        <f t="shared" si="15"/>
        <v>0.10948905109489052</v>
      </c>
      <c r="J45" s="156">
        <f t="shared" si="15"/>
        <v>0.12355391022674687</v>
      </c>
      <c r="K45" s="156">
        <f t="shared" si="15"/>
        <v>0.12361192285213325</v>
      </c>
      <c r="L45" s="156">
        <f t="shared" si="15"/>
        <v>0.12377850162866449</v>
      </c>
      <c r="M45" s="156">
        <f t="shared" si="15"/>
        <v>0.11963036963036963</v>
      </c>
      <c r="N45" s="156">
        <f t="shared" si="15"/>
        <v>0.1212658976634132</v>
      </c>
      <c r="O45" s="135"/>
      <c r="P45" s="135"/>
    </row>
    <row r="46" spans="1:16" s="152" customFormat="1" ht="11" customHeight="1">
      <c r="D46" s="155"/>
      <c r="O46" s="157"/>
      <c r="P46" s="157"/>
    </row>
    <row r="47" spans="1:16" s="158" customFormat="1" ht="11" customHeight="1">
      <c r="A47" s="153" t="s">
        <v>74</v>
      </c>
      <c r="B47" s="152"/>
      <c r="C47" s="154" t="s">
        <v>71</v>
      </c>
      <c r="D47" s="155" t="s">
        <v>26</v>
      </c>
      <c r="E47" s="143">
        <f>SUM(F47:N47)</f>
        <v>571</v>
      </c>
      <c r="F47" s="143">
        <f>SUM(F48:F49)</f>
        <v>46</v>
      </c>
      <c r="G47" s="143">
        <f t="shared" ref="G47:N47" si="17">SUM(G48:G49)</f>
        <v>42</v>
      </c>
      <c r="H47" s="143">
        <f t="shared" si="17"/>
        <v>37</v>
      </c>
      <c r="I47" s="143">
        <f t="shared" si="17"/>
        <v>48</v>
      </c>
      <c r="J47" s="143">
        <f t="shared" si="17"/>
        <v>66</v>
      </c>
      <c r="K47" s="143">
        <f t="shared" si="17"/>
        <v>117</v>
      </c>
      <c r="L47" s="143">
        <f t="shared" si="17"/>
        <v>103</v>
      </c>
      <c r="M47" s="143">
        <f t="shared" si="17"/>
        <v>68</v>
      </c>
      <c r="N47" s="143">
        <f t="shared" si="17"/>
        <v>44</v>
      </c>
      <c r="O47" s="135"/>
      <c r="P47" s="135"/>
    </row>
    <row r="48" spans="1:16" s="158" customFormat="1" ht="11" customHeight="1">
      <c r="A48" s="153"/>
      <c r="B48" s="152"/>
      <c r="C48" s="152"/>
      <c r="D48" s="155" t="s">
        <v>37</v>
      </c>
      <c r="E48" s="143">
        <f t="shared" ref="E48:E55" si="18">SUM(F48:N48)</f>
        <v>273</v>
      </c>
      <c r="F48" s="143">
        <v>17</v>
      </c>
      <c r="G48" s="143">
        <v>18</v>
      </c>
      <c r="H48" s="143">
        <v>17</v>
      </c>
      <c r="I48" s="143">
        <v>15</v>
      </c>
      <c r="J48" s="143">
        <v>27</v>
      </c>
      <c r="K48" s="143">
        <v>56</v>
      </c>
      <c r="L48" s="143">
        <v>62</v>
      </c>
      <c r="M48" s="143">
        <v>39</v>
      </c>
      <c r="N48" s="143">
        <v>22</v>
      </c>
      <c r="O48" s="135"/>
      <c r="P48" s="135"/>
    </row>
    <row r="49" spans="1:18" s="158" customFormat="1" ht="11" customHeight="1">
      <c r="A49" s="153"/>
      <c r="B49" s="152"/>
      <c r="C49" s="152"/>
      <c r="D49" s="155" t="s">
        <v>38</v>
      </c>
      <c r="E49" s="143">
        <f t="shared" si="18"/>
        <v>298</v>
      </c>
      <c r="F49" s="143">
        <v>29</v>
      </c>
      <c r="G49" s="143">
        <v>24</v>
      </c>
      <c r="H49" s="143">
        <v>20</v>
      </c>
      <c r="I49" s="143">
        <v>33</v>
      </c>
      <c r="J49" s="143">
        <v>39</v>
      </c>
      <c r="K49" s="143">
        <v>61</v>
      </c>
      <c r="L49" s="143">
        <v>41</v>
      </c>
      <c r="M49" s="143">
        <v>29</v>
      </c>
      <c r="N49" s="143">
        <v>22</v>
      </c>
      <c r="O49" s="135"/>
      <c r="P49" s="135"/>
    </row>
    <row r="50" spans="1:18" s="158" customFormat="1" ht="11" customHeight="1">
      <c r="A50" s="153"/>
      <c r="B50" s="152"/>
      <c r="C50" s="154" t="s">
        <v>72</v>
      </c>
      <c r="D50" s="155" t="s">
        <v>26</v>
      </c>
      <c r="E50" s="143">
        <f t="shared" si="18"/>
        <v>4513</v>
      </c>
      <c r="F50" s="143">
        <f>SUM(F51:F52)</f>
        <v>143</v>
      </c>
      <c r="G50" s="143">
        <f t="shared" ref="G50:N50" si="19">SUM(G51:G52)</f>
        <v>240</v>
      </c>
      <c r="H50" s="143">
        <f t="shared" si="19"/>
        <v>261</v>
      </c>
      <c r="I50" s="143">
        <f t="shared" si="19"/>
        <v>247</v>
      </c>
      <c r="J50" s="143">
        <f t="shared" si="19"/>
        <v>369</v>
      </c>
      <c r="K50" s="143">
        <f t="shared" si="19"/>
        <v>660</v>
      </c>
      <c r="L50" s="143">
        <f t="shared" si="19"/>
        <v>869</v>
      </c>
      <c r="M50" s="143">
        <f t="shared" si="19"/>
        <v>912</v>
      </c>
      <c r="N50" s="143">
        <f t="shared" si="19"/>
        <v>812</v>
      </c>
      <c r="O50" s="135"/>
      <c r="P50" s="135"/>
    </row>
    <row r="51" spans="1:18" s="158" customFormat="1" ht="11" customHeight="1">
      <c r="A51" s="153"/>
      <c r="B51" s="152"/>
      <c r="C51" s="152"/>
      <c r="D51" s="155" t="s">
        <v>37</v>
      </c>
      <c r="E51" s="143">
        <f t="shared" si="18"/>
        <v>2256</v>
      </c>
      <c r="F51" s="143">
        <v>61</v>
      </c>
      <c r="G51" s="143">
        <v>118</v>
      </c>
      <c r="H51" s="143">
        <v>122</v>
      </c>
      <c r="I51" s="143">
        <v>102</v>
      </c>
      <c r="J51" s="143">
        <v>161</v>
      </c>
      <c r="K51" s="143">
        <v>330</v>
      </c>
      <c r="L51" s="143">
        <v>441</v>
      </c>
      <c r="M51" s="143">
        <v>480</v>
      </c>
      <c r="N51" s="143">
        <v>441</v>
      </c>
      <c r="O51" s="135"/>
      <c r="P51" s="135"/>
    </row>
    <row r="52" spans="1:18" s="158" customFormat="1" ht="11" customHeight="1">
      <c r="A52" s="153"/>
      <c r="B52" s="152"/>
      <c r="C52" s="152"/>
      <c r="D52" s="155" t="s">
        <v>38</v>
      </c>
      <c r="E52" s="143">
        <f t="shared" si="18"/>
        <v>2257</v>
      </c>
      <c r="F52" s="143">
        <v>82</v>
      </c>
      <c r="G52" s="143">
        <v>122</v>
      </c>
      <c r="H52" s="143">
        <v>139</v>
      </c>
      <c r="I52" s="143">
        <v>145</v>
      </c>
      <c r="J52" s="143">
        <v>208</v>
      </c>
      <c r="K52" s="143">
        <v>330</v>
      </c>
      <c r="L52" s="143">
        <v>428</v>
      </c>
      <c r="M52" s="143">
        <v>432</v>
      </c>
      <c r="N52" s="143">
        <v>371</v>
      </c>
      <c r="O52" s="135"/>
      <c r="P52" s="135"/>
    </row>
    <row r="53" spans="1:18" s="158" customFormat="1" ht="11" customHeight="1">
      <c r="A53" s="153"/>
      <c r="B53" s="152"/>
      <c r="C53" s="152" t="s">
        <v>73</v>
      </c>
      <c r="D53" s="155" t="s">
        <v>26</v>
      </c>
      <c r="E53" s="143">
        <f t="shared" si="18"/>
        <v>5084</v>
      </c>
      <c r="F53" s="143">
        <f>F47+F50</f>
        <v>189</v>
      </c>
      <c r="G53" s="143">
        <f t="shared" ref="G53:N53" si="20">G47+G50</f>
        <v>282</v>
      </c>
      <c r="H53" s="143">
        <f t="shared" si="20"/>
        <v>298</v>
      </c>
      <c r="I53" s="143">
        <f t="shared" si="20"/>
        <v>295</v>
      </c>
      <c r="J53" s="143">
        <f t="shared" si="20"/>
        <v>435</v>
      </c>
      <c r="K53" s="143">
        <f t="shared" si="20"/>
        <v>777</v>
      </c>
      <c r="L53" s="143">
        <f t="shared" si="20"/>
        <v>972</v>
      </c>
      <c r="M53" s="143">
        <f t="shared" si="20"/>
        <v>980</v>
      </c>
      <c r="N53" s="143">
        <f t="shared" si="20"/>
        <v>856</v>
      </c>
      <c r="O53" s="143"/>
      <c r="P53" s="135"/>
    </row>
    <row r="54" spans="1:18" s="158" customFormat="1" ht="11" customHeight="1">
      <c r="A54" s="153"/>
      <c r="B54" s="152"/>
      <c r="C54" s="152"/>
      <c r="D54" s="155" t="s">
        <v>37</v>
      </c>
      <c r="E54" s="143">
        <f t="shared" si="18"/>
        <v>2529</v>
      </c>
      <c r="F54" s="143">
        <f t="shared" ref="F54:N55" si="21">F48+F51</f>
        <v>78</v>
      </c>
      <c r="G54" s="143">
        <f t="shared" si="21"/>
        <v>136</v>
      </c>
      <c r="H54" s="143">
        <f t="shared" si="21"/>
        <v>139</v>
      </c>
      <c r="I54" s="143">
        <f t="shared" si="21"/>
        <v>117</v>
      </c>
      <c r="J54" s="143">
        <f t="shared" si="21"/>
        <v>188</v>
      </c>
      <c r="K54" s="143">
        <f t="shared" si="21"/>
        <v>386</v>
      </c>
      <c r="L54" s="143">
        <f t="shared" si="21"/>
        <v>503</v>
      </c>
      <c r="M54" s="143">
        <f t="shared" si="21"/>
        <v>519</v>
      </c>
      <c r="N54" s="143">
        <f t="shared" si="21"/>
        <v>463</v>
      </c>
      <c r="O54" s="135"/>
      <c r="P54" s="135"/>
    </row>
    <row r="55" spans="1:18" s="158" customFormat="1" ht="11" customHeight="1">
      <c r="A55" s="153"/>
      <c r="B55" s="152"/>
      <c r="C55" s="152"/>
      <c r="D55" s="155" t="s">
        <v>38</v>
      </c>
      <c r="E55" s="143">
        <f t="shared" si="18"/>
        <v>2555</v>
      </c>
      <c r="F55" s="143">
        <f t="shared" si="21"/>
        <v>111</v>
      </c>
      <c r="G55" s="143">
        <f t="shared" si="21"/>
        <v>146</v>
      </c>
      <c r="H55" s="143">
        <f t="shared" si="21"/>
        <v>159</v>
      </c>
      <c r="I55" s="143">
        <f t="shared" si="21"/>
        <v>178</v>
      </c>
      <c r="J55" s="143">
        <f t="shared" si="21"/>
        <v>247</v>
      </c>
      <c r="K55" s="143">
        <f t="shared" si="21"/>
        <v>391</v>
      </c>
      <c r="L55" s="143">
        <f t="shared" si="21"/>
        <v>469</v>
      </c>
      <c r="M55" s="143">
        <f t="shared" si="21"/>
        <v>461</v>
      </c>
      <c r="N55" s="143">
        <f t="shared" si="21"/>
        <v>393</v>
      </c>
      <c r="O55" s="135"/>
      <c r="P55" s="135"/>
    </row>
    <row r="56" spans="1:18" s="152" customFormat="1" ht="11" customHeight="1">
      <c r="D56" s="155"/>
      <c r="O56" s="157"/>
      <c r="P56" s="157"/>
      <c r="Q56" s="157"/>
      <c r="R56" s="157"/>
    </row>
    <row r="57" spans="1:18" s="158" customFormat="1" ht="11" customHeight="1">
      <c r="A57" s="153" t="s">
        <v>75</v>
      </c>
      <c r="B57" s="152"/>
      <c r="C57" s="154" t="s">
        <v>71</v>
      </c>
      <c r="D57" s="155" t="s">
        <v>26</v>
      </c>
      <c r="E57" s="159">
        <f>E47/E27</f>
        <v>0.64739229024943312</v>
      </c>
      <c r="F57" s="160">
        <f>F47/F27</f>
        <v>0.63888888888888884</v>
      </c>
      <c r="G57" s="160">
        <f t="shared" ref="G57:N65" si="22">G47/G27</f>
        <v>0.56756756756756754</v>
      </c>
      <c r="H57" s="160">
        <f t="shared" si="22"/>
        <v>0.56923076923076921</v>
      </c>
      <c r="I57" s="160">
        <f t="shared" si="22"/>
        <v>0.64864864864864868</v>
      </c>
      <c r="J57" s="160">
        <f t="shared" si="22"/>
        <v>0.6875</v>
      </c>
      <c r="K57" s="160">
        <f t="shared" si="22"/>
        <v>0.64640883977900554</v>
      </c>
      <c r="L57" s="160">
        <f t="shared" si="22"/>
        <v>0.6645161290322581</v>
      </c>
      <c r="M57" s="160">
        <f t="shared" si="22"/>
        <v>0.7010309278350515</v>
      </c>
      <c r="N57" s="160">
        <f t="shared" si="22"/>
        <v>0.6470588235294118</v>
      </c>
      <c r="O57" s="135"/>
      <c r="P57" s="135"/>
    </row>
    <row r="58" spans="1:18" s="158" customFormat="1" ht="11" customHeight="1">
      <c r="A58" s="153"/>
      <c r="B58" s="152"/>
      <c r="C58" s="152"/>
      <c r="D58" s="155" t="s">
        <v>37</v>
      </c>
      <c r="E58" s="159">
        <f t="shared" ref="E58:F65" si="23">E48/E28</f>
        <v>0.62471395881006864</v>
      </c>
      <c r="F58" s="160">
        <f t="shared" si="23"/>
        <v>0.65384615384615385</v>
      </c>
      <c r="G58" s="160">
        <f t="shared" si="22"/>
        <v>0.6428571428571429</v>
      </c>
      <c r="H58" s="160">
        <f t="shared" si="22"/>
        <v>0.51515151515151514</v>
      </c>
      <c r="I58" s="160">
        <f t="shared" si="22"/>
        <v>0.5357142857142857</v>
      </c>
      <c r="J58" s="160">
        <f t="shared" si="22"/>
        <v>0.71052631578947367</v>
      </c>
      <c r="K58" s="160">
        <f t="shared" si="22"/>
        <v>0.60869565217391308</v>
      </c>
      <c r="L58" s="160">
        <f t="shared" si="22"/>
        <v>0.64583333333333337</v>
      </c>
      <c r="M58" s="160">
        <f t="shared" si="22"/>
        <v>0.68421052631578949</v>
      </c>
      <c r="N58" s="160">
        <f t="shared" si="22"/>
        <v>0.5641025641025641</v>
      </c>
      <c r="O58" s="135"/>
      <c r="P58" s="135"/>
    </row>
    <row r="59" spans="1:18" s="158" customFormat="1" ht="11" customHeight="1">
      <c r="A59" s="153"/>
      <c r="B59" s="152"/>
      <c r="C59" s="152"/>
      <c r="D59" s="155" t="s">
        <v>38</v>
      </c>
      <c r="E59" s="159">
        <f t="shared" si="23"/>
        <v>0.66966292134831462</v>
      </c>
      <c r="F59" s="160">
        <f t="shared" si="23"/>
        <v>0.63043478260869568</v>
      </c>
      <c r="G59" s="160">
        <f t="shared" si="22"/>
        <v>0.52173913043478259</v>
      </c>
      <c r="H59" s="160">
        <f t="shared" si="22"/>
        <v>0.625</v>
      </c>
      <c r="I59" s="160">
        <f t="shared" si="22"/>
        <v>0.71739130434782605</v>
      </c>
      <c r="J59" s="160">
        <f t="shared" si="22"/>
        <v>0.67241379310344829</v>
      </c>
      <c r="K59" s="160">
        <f t="shared" si="22"/>
        <v>0.6853932584269663</v>
      </c>
      <c r="L59" s="160">
        <f t="shared" si="22"/>
        <v>0.69491525423728817</v>
      </c>
      <c r="M59" s="160">
        <f t="shared" si="22"/>
        <v>0.72499999999999998</v>
      </c>
      <c r="N59" s="160">
        <f t="shared" si="22"/>
        <v>0.75862068965517238</v>
      </c>
      <c r="O59" s="135"/>
      <c r="P59" s="135"/>
    </row>
    <row r="60" spans="1:18" s="158" customFormat="1" ht="11" customHeight="1">
      <c r="A60" s="153"/>
      <c r="B60" s="152"/>
      <c r="C60" s="154" t="s">
        <v>72</v>
      </c>
      <c r="D60" s="155" t="s">
        <v>26</v>
      </c>
      <c r="E60" s="159">
        <f t="shared" si="23"/>
        <v>0.98023457862728058</v>
      </c>
      <c r="F60" s="160">
        <f t="shared" si="23"/>
        <v>1</v>
      </c>
      <c r="G60" s="160">
        <f t="shared" si="22"/>
        <v>0.99173553719008267</v>
      </c>
      <c r="H60" s="160">
        <f t="shared" si="22"/>
        <v>0.98490566037735849</v>
      </c>
      <c r="I60" s="160">
        <f t="shared" si="22"/>
        <v>0.97628458498023718</v>
      </c>
      <c r="J60" s="160">
        <f t="shared" si="22"/>
        <v>0.9866310160427807</v>
      </c>
      <c r="K60" s="160">
        <f t="shared" si="22"/>
        <v>0.98360655737704916</v>
      </c>
      <c r="L60" s="160">
        <f t="shared" si="22"/>
        <v>0.98414496036240096</v>
      </c>
      <c r="M60" s="160">
        <f t="shared" si="22"/>
        <v>0.977491961414791</v>
      </c>
      <c r="N60" s="160">
        <f t="shared" si="22"/>
        <v>0.96666666666666667</v>
      </c>
      <c r="O60" s="135"/>
      <c r="P60" s="135"/>
    </row>
    <row r="61" spans="1:18" s="158" customFormat="1" ht="11" customHeight="1">
      <c r="A61" s="153"/>
      <c r="B61" s="152"/>
      <c r="C61" s="152"/>
      <c r="D61" s="155" t="s">
        <v>37</v>
      </c>
      <c r="E61" s="159">
        <f t="shared" si="23"/>
        <v>0.97704634040710259</v>
      </c>
      <c r="F61" s="160">
        <f t="shared" si="23"/>
        <v>1</v>
      </c>
      <c r="G61" s="160">
        <f t="shared" si="22"/>
        <v>1</v>
      </c>
      <c r="H61" s="160">
        <f t="shared" si="22"/>
        <v>0.99186991869918695</v>
      </c>
      <c r="I61" s="160">
        <f t="shared" si="22"/>
        <v>0.98076923076923073</v>
      </c>
      <c r="J61" s="160">
        <f t="shared" si="22"/>
        <v>0.97575757575757571</v>
      </c>
      <c r="K61" s="160">
        <f t="shared" si="22"/>
        <v>0.97922848664688422</v>
      </c>
      <c r="L61" s="160">
        <f t="shared" si="22"/>
        <v>0.984375</v>
      </c>
      <c r="M61" s="160">
        <f t="shared" si="22"/>
        <v>0.97165991902834004</v>
      </c>
      <c r="N61" s="160">
        <f t="shared" si="22"/>
        <v>0.96078431372549022</v>
      </c>
      <c r="O61" s="135"/>
      <c r="P61" s="135"/>
    </row>
    <row r="62" spans="1:18" s="158" customFormat="1" ht="11" customHeight="1">
      <c r="A62" s="153"/>
      <c r="B62" s="152"/>
      <c r="C62" s="152"/>
      <c r="D62" s="155" t="s">
        <v>38</v>
      </c>
      <c r="E62" s="159">
        <f t="shared" si="23"/>
        <v>0.98344226579520699</v>
      </c>
      <c r="F62" s="160">
        <f t="shared" si="23"/>
        <v>1</v>
      </c>
      <c r="G62" s="160">
        <f t="shared" si="22"/>
        <v>0.9838709677419355</v>
      </c>
      <c r="H62" s="160">
        <f t="shared" si="22"/>
        <v>0.97887323943661975</v>
      </c>
      <c r="I62" s="160">
        <f t="shared" si="22"/>
        <v>0.97315436241610742</v>
      </c>
      <c r="J62" s="160">
        <f t="shared" si="22"/>
        <v>0.99521531100478466</v>
      </c>
      <c r="K62" s="160">
        <f t="shared" si="22"/>
        <v>0.9880239520958084</v>
      </c>
      <c r="L62" s="160">
        <f t="shared" si="22"/>
        <v>0.98390804597701154</v>
      </c>
      <c r="M62" s="160">
        <f t="shared" si="22"/>
        <v>0.98405466970387245</v>
      </c>
      <c r="N62" s="160">
        <f t="shared" si="22"/>
        <v>0.97375328083989499</v>
      </c>
      <c r="O62" s="135"/>
      <c r="P62" s="135"/>
    </row>
    <row r="63" spans="1:18" s="158" customFormat="1" ht="11" customHeight="1">
      <c r="A63" s="153"/>
      <c r="B63" s="152"/>
      <c r="C63" s="152" t="s">
        <v>73</v>
      </c>
      <c r="D63" s="155" t="s">
        <v>26</v>
      </c>
      <c r="E63" s="159">
        <f t="shared" si="23"/>
        <v>0.92672256653299312</v>
      </c>
      <c r="F63" s="160">
        <f t="shared" si="23"/>
        <v>0.87906976744186049</v>
      </c>
      <c r="G63" s="160">
        <f t="shared" si="22"/>
        <v>0.89240506329113922</v>
      </c>
      <c r="H63" s="160">
        <f t="shared" si="22"/>
        <v>0.90303030303030307</v>
      </c>
      <c r="I63" s="160">
        <f t="shared" si="22"/>
        <v>0.90214067278287458</v>
      </c>
      <c r="J63" s="160">
        <f t="shared" si="22"/>
        <v>0.92553191489361697</v>
      </c>
      <c r="K63" s="160">
        <f t="shared" si="22"/>
        <v>0.9119718309859155</v>
      </c>
      <c r="L63" s="160">
        <f t="shared" si="22"/>
        <v>0.93641618497109824</v>
      </c>
      <c r="M63" s="160">
        <f t="shared" si="22"/>
        <v>0.95145631067961167</v>
      </c>
      <c r="N63" s="160">
        <f t="shared" si="22"/>
        <v>0.94273127753303965</v>
      </c>
      <c r="O63" s="135"/>
      <c r="P63" s="135"/>
    </row>
    <row r="64" spans="1:18" s="158" customFormat="1" ht="11" customHeight="1">
      <c r="A64" s="153"/>
      <c r="B64" s="152"/>
      <c r="C64" s="152"/>
      <c r="D64" s="155" t="s">
        <v>37</v>
      </c>
      <c r="E64" s="159">
        <f t="shared" si="23"/>
        <v>0.9209759650400583</v>
      </c>
      <c r="F64" s="160">
        <f t="shared" si="23"/>
        <v>0.89655172413793105</v>
      </c>
      <c r="G64" s="160">
        <f t="shared" si="22"/>
        <v>0.93150684931506844</v>
      </c>
      <c r="H64" s="160">
        <f t="shared" si="22"/>
        <v>0.89102564102564108</v>
      </c>
      <c r="I64" s="160">
        <f t="shared" si="22"/>
        <v>0.88636363636363635</v>
      </c>
      <c r="J64" s="160">
        <f t="shared" si="22"/>
        <v>0.92610837438423643</v>
      </c>
      <c r="K64" s="160">
        <f t="shared" si="22"/>
        <v>0.89976689976689972</v>
      </c>
      <c r="L64" s="160">
        <f t="shared" si="22"/>
        <v>0.92463235294117652</v>
      </c>
      <c r="M64" s="160">
        <f t="shared" si="22"/>
        <v>0.94192377495462798</v>
      </c>
      <c r="N64" s="160">
        <f t="shared" si="22"/>
        <v>0.92971887550200805</v>
      </c>
      <c r="O64" s="135"/>
      <c r="P64" s="135"/>
    </row>
    <row r="65" spans="1:27" s="158" customFormat="1" ht="11" customHeight="1" thickBot="1">
      <c r="A65" s="161"/>
      <c r="B65" s="162"/>
      <c r="C65" s="162"/>
      <c r="D65" s="163" t="s">
        <v>38</v>
      </c>
      <c r="E65" s="164">
        <f t="shared" si="23"/>
        <v>0.93248175182481752</v>
      </c>
      <c r="F65" s="165">
        <f t="shared" si="23"/>
        <v>0.8671875</v>
      </c>
      <c r="G65" s="165">
        <f t="shared" si="22"/>
        <v>0.85882352941176465</v>
      </c>
      <c r="H65" s="165">
        <f t="shared" si="22"/>
        <v>0.91379310344827591</v>
      </c>
      <c r="I65" s="165">
        <f t="shared" si="22"/>
        <v>0.9128205128205128</v>
      </c>
      <c r="J65" s="165">
        <f t="shared" si="22"/>
        <v>0.92509363295880154</v>
      </c>
      <c r="K65" s="165">
        <f t="shared" si="22"/>
        <v>0.92434988179669031</v>
      </c>
      <c r="L65" s="165">
        <f t="shared" si="22"/>
        <v>0.94939271255060731</v>
      </c>
      <c r="M65" s="165">
        <f t="shared" si="22"/>
        <v>0.9624217118997912</v>
      </c>
      <c r="N65" s="165">
        <f t="shared" si="22"/>
        <v>0.95853658536585362</v>
      </c>
      <c r="O65" s="135"/>
      <c r="P65" s="135"/>
    </row>
    <row r="66" spans="1:27" s="152" customFormat="1" ht="15" customHeight="1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0"/>
      <c r="O66" s="157"/>
      <c r="P66" s="157"/>
      <c r="Q66" s="157"/>
      <c r="R66" s="157"/>
    </row>
    <row r="67" spans="1:27" s="152" customFormat="1" ht="15" customHeight="1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0"/>
      <c r="O67" s="157"/>
      <c r="P67" s="157"/>
      <c r="Q67" s="157"/>
      <c r="R67" s="157"/>
    </row>
    <row r="68" spans="1:27" s="152" customFormat="1" ht="15" customHeight="1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0"/>
      <c r="O68" s="157"/>
      <c r="P68" s="157"/>
      <c r="Q68" s="157"/>
      <c r="R68" s="157"/>
    </row>
    <row r="69" spans="1:27" s="123" customFormat="1" ht="15" thickBot="1">
      <c r="A69" s="152" t="s">
        <v>76</v>
      </c>
      <c r="D69" s="157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</row>
    <row r="70" spans="1:27" s="123" customFormat="1" ht="15" customHeight="1" thickBot="1">
      <c r="A70" s="168"/>
      <c r="B70" s="168"/>
      <c r="C70" s="168"/>
      <c r="D70" s="168"/>
      <c r="E70" s="169" t="s">
        <v>26</v>
      </c>
      <c r="F70" s="170" t="s">
        <v>27</v>
      </c>
      <c r="G70" s="170" t="s">
        <v>28</v>
      </c>
      <c r="H70" s="170" t="s">
        <v>29</v>
      </c>
      <c r="I70" s="170" t="s">
        <v>30</v>
      </c>
      <c r="J70" s="170" t="s">
        <v>31</v>
      </c>
      <c r="K70" s="170" t="s">
        <v>32</v>
      </c>
      <c r="L70" s="170" t="s">
        <v>33</v>
      </c>
      <c r="M70" s="170" t="s">
        <v>34</v>
      </c>
      <c r="N70" s="170" t="s">
        <v>35</v>
      </c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</row>
    <row r="71" spans="1:27" s="123" customFormat="1" ht="10.5" customHeight="1">
      <c r="A71" s="171" t="s">
        <v>77</v>
      </c>
      <c r="B71" s="172"/>
      <c r="C71" s="173" t="s">
        <v>71</v>
      </c>
      <c r="D71" s="172" t="s">
        <v>26</v>
      </c>
      <c r="E71" s="174">
        <v>1.0200000000000001E-2</v>
      </c>
      <c r="F71" s="175">
        <v>0</v>
      </c>
      <c r="G71" s="175">
        <v>0</v>
      </c>
      <c r="H71" s="175">
        <v>0</v>
      </c>
      <c r="I71" s="175">
        <v>0</v>
      </c>
      <c r="J71" s="175">
        <v>0</v>
      </c>
      <c r="K71" s="175">
        <v>1.66E-2</v>
      </c>
      <c r="L71" s="175">
        <v>6.4999999999999997E-3</v>
      </c>
      <c r="M71" s="175">
        <v>1.03E-2</v>
      </c>
      <c r="N71" s="175">
        <v>5.8799999999999998E-2</v>
      </c>
      <c r="P71" s="173"/>
      <c r="Q71" s="172"/>
      <c r="R71" s="145"/>
      <c r="S71" s="145"/>
      <c r="T71" s="145"/>
      <c r="U71" s="145"/>
      <c r="V71" s="145"/>
      <c r="W71" s="145"/>
      <c r="X71" s="145"/>
      <c r="Y71" s="145"/>
      <c r="Z71" s="145"/>
      <c r="AA71" s="145"/>
    </row>
    <row r="72" spans="1:27" s="123" customFormat="1" ht="10.5" customHeight="1">
      <c r="A72" s="171"/>
      <c r="B72" s="172"/>
      <c r="C72" s="172"/>
      <c r="D72" s="172" t="s">
        <v>37</v>
      </c>
      <c r="E72" s="174">
        <v>1.6E-2</v>
      </c>
      <c r="F72" s="175">
        <v>0</v>
      </c>
      <c r="G72" s="175">
        <v>0</v>
      </c>
      <c r="H72" s="175">
        <v>0</v>
      </c>
      <c r="I72" s="175">
        <v>0</v>
      </c>
      <c r="J72" s="175">
        <v>0</v>
      </c>
      <c r="K72" s="175">
        <v>2.1700000000000001E-2</v>
      </c>
      <c r="L72" s="175">
        <v>1.04E-2</v>
      </c>
      <c r="M72" s="175">
        <v>1.7500000000000002E-2</v>
      </c>
      <c r="N72" s="175">
        <v>7.6899999999999996E-2</v>
      </c>
      <c r="P72" s="172"/>
      <c r="Q72" s="172"/>
      <c r="R72" s="145"/>
      <c r="S72" s="145"/>
      <c r="T72" s="145"/>
      <c r="U72" s="145"/>
      <c r="V72" s="145"/>
      <c r="W72" s="145"/>
      <c r="X72" s="145"/>
      <c r="Y72" s="145"/>
      <c r="Z72" s="145"/>
      <c r="AA72" s="145"/>
    </row>
    <row r="73" spans="1:27" s="123" customFormat="1" ht="10.5" customHeight="1">
      <c r="A73" s="171"/>
      <c r="B73" s="172"/>
      <c r="C73" s="172"/>
      <c r="D73" s="172" t="s">
        <v>38</v>
      </c>
      <c r="E73" s="174">
        <v>4.4999999999999997E-3</v>
      </c>
      <c r="F73" s="175">
        <v>0</v>
      </c>
      <c r="G73" s="175">
        <v>0</v>
      </c>
      <c r="H73" s="175">
        <v>0</v>
      </c>
      <c r="I73" s="175">
        <v>0</v>
      </c>
      <c r="J73" s="175">
        <v>0</v>
      </c>
      <c r="K73" s="175">
        <v>1.12E-2</v>
      </c>
      <c r="L73" s="175">
        <v>0</v>
      </c>
      <c r="M73" s="175">
        <v>0</v>
      </c>
      <c r="N73" s="175">
        <v>3.4500000000000003E-2</v>
      </c>
      <c r="P73" s="172"/>
      <c r="Q73" s="172"/>
      <c r="R73" s="145"/>
      <c r="S73" s="145"/>
      <c r="T73" s="145"/>
      <c r="U73" s="145"/>
      <c r="V73" s="145"/>
      <c r="W73" s="145"/>
      <c r="X73" s="145"/>
      <c r="Y73" s="145"/>
      <c r="Z73" s="145"/>
      <c r="AA73" s="145"/>
    </row>
    <row r="74" spans="1:27" s="123" customFormat="1" ht="10.5" customHeight="1">
      <c r="A74" s="171"/>
      <c r="B74" s="172"/>
      <c r="C74" s="173" t="s">
        <v>72</v>
      </c>
      <c r="D74" s="172" t="s">
        <v>26</v>
      </c>
      <c r="E74" s="174">
        <v>2.63E-2</v>
      </c>
      <c r="F74" s="175">
        <v>0</v>
      </c>
      <c r="G74" s="175">
        <v>4.1000000000000003E-3</v>
      </c>
      <c r="H74" s="175">
        <v>3.8E-3</v>
      </c>
      <c r="I74" s="175">
        <v>1.5800000000000002E-2</v>
      </c>
      <c r="J74" s="175">
        <v>1.6E-2</v>
      </c>
      <c r="K74" s="175">
        <v>2.3800000000000002E-2</v>
      </c>
      <c r="L74" s="175">
        <v>2.8299999999999999E-2</v>
      </c>
      <c r="M74" s="175">
        <v>3.7499999999999999E-2</v>
      </c>
      <c r="N74" s="175">
        <v>3.9300000000000002E-2</v>
      </c>
      <c r="P74" s="173"/>
      <c r="Q74" s="172"/>
      <c r="R74" s="145"/>
      <c r="S74" s="145"/>
      <c r="T74" s="145"/>
      <c r="U74" s="145"/>
      <c r="V74" s="145"/>
      <c r="W74" s="145"/>
      <c r="X74" s="145"/>
      <c r="Y74" s="145"/>
      <c r="Z74" s="145"/>
      <c r="AA74" s="145"/>
    </row>
    <row r="75" spans="1:27" s="123" customFormat="1" ht="10.5" customHeight="1">
      <c r="A75" s="171"/>
      <c r="B75" s="172"/>
      <c r="C75" s="172"/>
      <c r="D75" s="172" t="s">
        <v>37</v>
      </c>
      <c r="E75" s="174">
        <v>3.7699999999999997E-2</v>
      </c>
      <c r="F75" s="175">
        <v>0</v>
      </c>
      <c r="G75" s="175">
        <v>8.5000000000000006E-3</v>
      </c>
      <c r="H75" s="175">
        <v>0</v>
      </c>
      <c r="I75" s="175">
        <v>9.5999999999999992E-3</v>
      </c>
      <c r="J75" s="175">
        <v>2.4199999999999999E-2</v>
      </c>
      <c r="K75" s="175">
        <v>3.2599999999999997E-2</v>
      </c>
      <c r="L75" s="175">
        <v>4.4600000000000001E-2</v>
      </c>
      <c r="M75" s="175">
        <v>5.2600000000000001E-2</v>
      </c>
      <c r="N75" s="175">
        <v>5.2299999999999999E-2</v>
      </c>
      <c r="P75" s="172"/>
      <c r="Q75" s="172"/>
      <c r="R75" s="145"/>
      <c r="S75" s="145"/>
      <c r="T75" s="145"/>
      <c r="U75" s="145"/>
      <c r="V75" s="145"/>
      <c r="W75" s="145"/>
      <c r="X75" s="145"/>
      <c r="Y75" s="145"/>
      <c r="Z75" s="145"/>
      <c r="AA75" s="145"/>
    </row>
    <row r="76" spans="1:27" s="123" customFormat="1" ht="10.5" customHeight="1">
      <c r="A76" s="171"/>
      <c r="B76" s="172"/>
      <c r="C76" s="172"/>
      <c r="D76" s="172" t="s">
        <v>38</v>
      </c>
      <c r="E76" s="174">
        <v>1.4800000000000001E-2</v>
      </c>
      <c r="F76" s="175">
        <v>0</v>
      </c>
      <c r="G76" s="175">
        <v>0</v>
      </c>
      <c r="H76" s="175">
        <v>7.0000000000000001E-3</v>
      </c>
      <c r="I76" s="175">
        <v>2.01E-2</v>
      </c>
      <c r="J76" s="175">
        <v>9.5999999999999992E-3</v>
      </c>
      <c r="K76" s="175">
        <v>1.4999999999999999E-2</v>
      </c>
      <c r="L76" s="175">
        <v>1.15E-2</v>
      </c>
      <c r="M76" s="175">
        <v>2.0500000000000001E-2</v>
      </c>
      <c r="N76" s="175">
        <v>2.3599999999999999E-2</v>
      </c>
      <c r="P76" s="172"/>
      <c r="Q76" s="172"/>
      <c r="R76" s="145"/>
      <c r="S76" s="145"/>
      <c r="T76" s="145"/>
      <c r="U76" s="145"/>
      <c r="V76" s="145"/>
      <c r="W76" s="145"/>
      <c r="X76" s="145"/>
      <c r="Y76" s="145"/>
      <c r="Z76" s="145"/>
      <c r="AA76" s="145"/>
    </row>
    <row r="77" spans="1:27" s="123" customFormat="1" ht="10.5" customHeight="1">
      <c r="A77" s="171"/>
      <c r="B77" s="172"/>
      <c r="C77" s="172" t="s">
        <v>73</v>
      </c>
      <c r="D77" s="172" t="s">
        <v>26</v>
      </c>
      <c r="E77" s="174">
        <v>2.3699999999999999E-2</v>
      </c>
      <c r="F77" s="175">
        <v>0</v>
      </c>
      <c r="G77" s="175">
        <v>3.2000000000000002E-3</v>
      </c>
      <c r="H77" s="175">
        <v>3.0000000000000001E-3</v>
      </c>
      <c r="I77" s="175">
        <v>1.2200000000000001E-2</v>
      </c>
      <c r="J77" s="175">
        <v>1.2800000000000001E-2</v>
      </c>
      <c r="K77" s="175">
        <v>2.23E-2</v>
      </c>
      <c r="L77" s="175">
        <v>2.5000000000000001E-2</v>
      </c>
      <c r="M77" s="175">
        <v>3.5000000000000003E-2</v>
      </c>
      <c r="N77" s="175">
        <v>4.07E-2</v>
      </c>
      <c r="P77" s="172"/>
      <c r="Q77" s="172"/>
      <c r="R77" s="145"/>
      <c r="S77" s="145"/>
      <c r="T77" s="145"/>
      <c r="U77" s="145"/>
      <c r="V77" s="145"/>
      <c r="W77" s="145"/>
      <c r="X77" s="145"/>
      <c r="Y77" s="145"/>
      <c r="Z77" s="145"/>
      <c r="AA77" s="145"/>
    </row>
    <row r="78" spans="1:27" s="123" customFormat="1" ht="10.5" customHeight="1">
      <c r="A78" s="171"/>
      <c r="B78" s="172"/>
      <c r="C78" s="172"/>
      <c r="D78" s="172" t="s">
        <v>37</v>
      </c>
      <c r="E78" s="174">
        <v>3.4200000000000001E-2</v>
      </c>
      <c r="F78" s="175">
        <v>0</v>
      </c>
      <c r="G78" s="175">
        <v>6.7999999999999996E-3</v>
      </c>
      <c r="H78" s="175">
        <v>0</v>
      </c>
      <c r="I78" s="175">
        <v>7.6E-3</v>
      </c>
      <c r="J78" s="175">
        <v>1.9699999999999999E-2</v>
      </c>
      <c r="K78" s="175">
        <v>3.0300000000000001E-2</v>
      </c>
      <c r="L78" s="175">
        <v>3.8600000000000002E-2</v>
      </c>
      <c r="M78" s="175">
        <v>4.9000000000000002E-2</v>
      </c>
      <c r="N78" s="175">
        <v>5.4199999999999998E-2</v>
      </c>
      <c r="P78" s="172"/>
      <c r="Q78" s="172"/>
      <c r="R78" s="145"/>
      <c r="S78" s="145"/>
      <c r="T78" s="145"/>
      <c r="U78" s="145"/>
      <c r="V78" s="145"/>
      <c r="W78" s="145"/>
      <c r="X78" s="145"/>
      <c r="Y78" s="145"/>
      <c r="Z78" s="145"/>
      <c r="AA78" s="145"/>
    </row>
    <row r="79" spans="1:27" s="123" customFormat="1" ht="10.5" customHeight="1">
      <c r="A79" s="171"/>
      <c r="B79" s="172"/>
      <c r="C79" s="172"/>
      <c r="D79" s="172" t="s">
        <v>38</v>
      </c>
      <c r="E79" s="174">
        <v>1.3100000000000001E-2</v>
      </c>
      <c r="F79" s="175">
        <v>0</v>
      </c>
      <c r="G79" s="175">
        <v>0</v>
      </c>
      <c r="H79" s="175">
        <v>5.7000000000000002E-3</v>
      </c>
      <c r="I79" s="175">
        <v>1.54E-2</v>
      </c>
      <c r="J79" s="175">
        <v>7.4999999999999997E-3</v>
      </c>
      <c r="K79" s="175">
        <v>1.4200000000000001E-2</v>
      </c>
      <c r="L79" s="175">
        <v>1.01E-2</v>
      </c>
      <c r="M79" s="175">
        <v>1.8800000000000001E-2</v>
      </c>
      <c r="N79" s="175">
        <v>2.444E-2</v>
      </c>
      <c r="P79" s="172"/>
      <c r="Q79" s="172"/>
      <c r="R79" s="145"/>
      <c r="S79" s="145"/>
      <c r="T79" s="145"/>
      <c r="U79" s="145"/>
      <c r="V79" s="145"/>
      <c r="W79" s="145"/>
      <c r="X79" s="145"/>
      <c r="Y79" s="145"/>
      <c r="Z79" s="145"/>
      <c r="AA79" s="145"/>
    </row>
    <row r="80" spans="1:27" s="123" customFormat="1" ht="10.5" customHeight="1">
      <c r="A80" s="176"/>
      <c r="B80" s="172"/>
      <c r="C80" s="172"/>
      <c r="D80" s="172"/>
      <c r="E80" s="177"/>
      <c r="F80" s="175"/>
      <c r="G80" s="175"/>
      <c r="H80" s="175"/>
      <c r="I80" s="175"/>
      <c r="J80" s="175"/>
      <c r="K80" s="175"/>
      <c r="L80" s="175"/>
      <c r="M80" s="175"/>
      <c r="N80" s="175"/>
      <c r="P80" s="125"/>
      <c r="Q80" s="125"/>
      <c r="R80" s="178"/>
      <c r="S80" s="178"/>
      <c r="T80" s="178"/>
      <c r="U80" s="178"/>
      <c r="V80" s="178"/>
      <c r="W80" s="178"/>
      <c r="X80" s="178"/>
      <c r="Y80" s="178"/>
      <c r="Z80" s="178"/>
      <c r="AA80" s="178"/>
    </row>
    <row r="81" spans="1:27" s="123" customFormat="1" ht="10" customHeight="1">
      <c r="A81" s="171" t="s">
        <v>78</v>
      </c>
      <c r="B81" s="172"/>
      <c r="C81" s="173" t="s">
        <v>71</v>
      </c>
      <c r="D81" s="172" t="s">
        <v>26</v>
      </c>
      <c r="E81" s="174">
        <v>8.9999999999999998E-4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175">
        <v>1.9E-3</v>
      </c>
      <c r="L81" s="175">
        <v>6.9999999999999999E-4</v>
      </c>
      <c r="M81" s="175">
        <v>8.0000000000000004E-4</v>
      </c>
      <c r="N81" s="175">
        <v>3.8E-3</v>
      </c>
      <c r="R81" s="179"/>
      <c r="S81" s="179"/>
      <c r="T81" s="179"/>
      <c r="U81" s="179"/>
      <c r="V81" s="179"/>
      <c r="W81" s="179"/>
      <c r="X81" s="179"/>
      <c r="Y81" s="179"/>
      <c r="Z81" s="179"/>
      <c r="AA81" s="179"/>
    </row>
    <row r="82" spans="1:27" s="123" customFormat="1" ht="10" customHeight="1">
      <c r="A82" s="171"/>
      <c r="B82" s="172"/>
      <c r="C82" s="172"/>
      <c r="D82" s="172" t="s">
        <v>37</v>
      </c>
      <c r="E82" s="174">
        <v>1.6000000000000001E-3</v>
      </c>
      <c r="F82" s="175">
        <v>0</v>
      </c>
      <c r="G82" s="175">
        <v>0</v>
      </c>
      <c r="H82" s="175">
        <v>0</v>
      </c>
      <c r="I82" s="175">
        <v>0</v>
      </c>
      <c r="J82" s="175">
        <v>0</v>
      </c>
      <c r="K82" s="175">
        <v>2.5999999999999999E-3</v>
      </c>
      <c r="L82" s="175">
        <v>1.2999999999999999E-3</v>
      </c>
      <c r="M82" s="175">
        <v>1.4E-3</v>
      </c>
      <c r="N82" s="175">
        <v>5.7999999999999996E-3</v>
      </c>
      <c r="R82" s="179"/>
      <c r="S82" s="179"/>
      <c r="T82" s="179"/>
      <c r="U82" s="179"/>
      <c r="V82" s="179"/>
      <c r="W82" s="179"/>
      <c r="X82" s="179"/>
      <c r="Y82" s="179"/>
      <c r="Z82" s="179"/>
      <c r="AA82" s="179"/>
    </row>
    <row r="83" spans="1:27" s="123" customFormat="1" ht="10" customHeight="1">
      <c r="A83" s="171"/>
      <c r="B83" s="172"/>
      <c r="C83" s="172"/>
      <c r="D83" s="172" t="s">
        <v>38</v>
      </c>
      <c r="E83" s="174">
        <v>4.0000000000000002E-4</v>
      </c>
      <c r="F83" s="175">
        <v>0</v>
      </c>
      <c r="G83" s="175">
        <v>0</v>
      </c>
      <c r="H83" s="175">
        <v>0</v>
      </c>
      <c r="I83" s="175">
        <v>0</v>
      </c>
      <c r="J83" s="175">
        <v>0</v>
      </c>
      <c r="K83" s="175">
        <v>1.1999999999999999E-3</v>
      </c>
      <c r="L83" s="175">
        <v>0</v>
      </c>
      <c r="M83" s="175">
        <v>0</v>
      </c>
      <c r="N83" s="175">
        <v>1.9E-3</v>
      </c>
      <c r="R83" s="179"/>
      <c r="S83" s="179"/>
      <c r="T83" s="179"/>
      <c r="U83" s="179"/>
      <c r="V83" s="179"/>
      <c r="W83" s="179"/>
      <c r="X83" s="179"/>
      <c r="Y83" s="179"/>
      <c r="Z83" s="179"/>
      <c r="AA83" s="179"/>
    </row>
    <row r="84" spans="1:27" s="123" customFormat="1" ht="10" customHeight="1">
      <c r="A84" s="171"/>
      <c r="B84" s="172"/>
      <c r="C84" s="173" t="s">
        <v>72</v>
      </c>
      <c r="D84" s="172" t="s">
        <v>26</v>
      </c>
      <c r="E84" s="174">
        <v>3.5999999999999999E-3</v>
      </c>
      <c r="F84" s="175">
        <v>0</v>
      </c>
      <c r="G84" s="175">
        <v>5.0000000000000001E-4</v>
      </c>
      <c r="H84" s="175">
        <v>5.0000000000000001E-4</v>
      </c>
      <c r="I84" s="175">
        <v>1.9E-3</v>
      </c>
      <c r="J84" s="175">
        <v>2.3E-3</v>
      </c>
      <c r="K84" s="175">
        <v>3.5000000000000001E-3</v>
      </c>
      <c r="L84" s="175">
        <v>4.1999999999999997E-3</v>
      </c>
      <c r="M84" s="175">
        <v>5.4999999999999997E-3</v>
      </c>
      <c r="N84" s="175">
        <v>6.0000000000000001E-3</v>
      </c>
    </row>
    <row r="85" spans="1:27" s="123" customFormat="1" ht="10" customHeight="1">
      <c r="A85" s="171"/>
      <c r="B85" s="172"/>
      <c r="C85" s="172"/>
      <c r="D85" s="172" t="s">
        <v>37</v>
      </c>
      <c r="E85" s="174">
        <v>6.1000000000000004E-3</v>
      </c>
      <c r="F85" s="175">
        <v>0</v>
      </c>
      <c r="G85" s="175">
        <v>1.1999999999999999E-3</v>
      </c>
      <c r="H85" s="175">
        <v>0</v>
      </c>
      <c r="I85" s="175">
        <v>1.2999999999999999E-3</v>
      </c>
      <c r="J85" s="175">
        <v>4.1999999999999997E-3</v>
      </c>
      <c r="K85" s="175">
        <v>5.4999999999999997E-3</v>
      </c>
      <c r="L85" s="175">
        <v>7.7000000000000002E-3</v>
      </c>
      <c r="M85" s="175">
        <v>8.8000000000000005E-3</v>
      </c>
      <c r="N85" s="175">
        <v>9.1000000000000004E-3</v>
      </c>
    </row>
    <row r="86" spans="1:27" s="123" customFormat="1" ht="10" customHeight="1">
      <c r="A86" s="171"/>
      <c r="B86" s="172"/>
      <c r="C86" s="172"/>
      <c r="D86" s="172" t="s">
        <v>38</v>
      </c>
      <c r="E86" s="174">
        <v>1.8E-3</v>
      </c>
      <c r="F86" s="175">
        <v>0</v>
      </c>
      <c r="G86" s="175">
        <v>0</v>
      </c>
      <c r="H86" s="175">
        <v>6.9999999999999999E-4</v>
      </c>
      <c r="I86" s="175">
        <v>2.3E-3</v>
      </c>
      <c r="J86" s="175">
        <v>1.1999999999999999E-3</v>
      </c>
      <c r="K86" s="175">
        <v>1.9E-3</v>
      </c>
      <c r="L86" s="175">
        <v>1.5E-3</v>
      </c>
      <c r="M86" s="175">
        <v>2.5999999999999999E-3</v>
      </c>
      <c r="N86" s="175">
        <v>3.2000000000000002E-3</v>
      </c>
    </row>
    <row r="87" spans="1:27" s="123" customFormat="1" ht="10" customHeight="1">
      <c r="A87" s="171"/>
      <c r="B87" s="172"/>
      <c r="C87" s="172" t="s">
        <v>73</v>
      </c>
      <c r="D87" s="172" t="s">
        <v>26</v>
      </c>
      <c r="E87" s="174">
        <v>3.0000000000000001E-3</v>
      </c>
      <c r="F87" s="175">
        <v>0</v>
      </c>
      <c r="G87" s="175">
        <v>2.9999999999999997E-4</v>
      </c>
      <c r="H87" s="175">
        <v>2.9999999999999997E-4</v>
      </c>
      <c r="I87" s="175">
        <v>1.4E-3</v>
      </c>
      <c r="J87" s="175">
        <v>1.6999999999999999E-3</v>
      </c>
      <c r="K87" s="175">
        <v>3.0999999999999999E-3</v>
      </c>
      <c r="L87" s="175">
        <v>3.5000000000000001E-3</v>
      </c>
      <c r="M87" s="175">
        <v>4.7000000000000002E-3</v>
      </c>
      <c r="N87" s="175">
        <v>5.7000000000000002E-3</v>
      </c>
    </row>
    <row r="88" spans="1:27" s="123" customFormat="1" ht="10" customHeight="1">
      <c r="A88" s="171"/>
      <c r="B88" s="172"/>
      <c r="C88" s="172"/>
      <c r="D88" s="172" t="s">
        <v>37</v>
      </c>
      <c r="E88" s="174">
        <v>5.0000000000000001E-3</v>
      </c>
      <c r="F88" s="175">
        <v>0</v>
      </c>
      <c r="G88" s="175">
        <v>8.9999999999999998E-4</v>
      </c>
      <c r="H88" s="175">
        <v>0</v>
      </c>
      <c r="I88" s="175">
        <v>8.9999999999999998E-4</v>
      </c>
      <c r="J88" s="175">
        <v>3.0000000000000001E-3</v>
      </c>
      <c r="K88" s="175">
        <v>4.7000000000000002E-3</v>
      </c>
      <c r="L88" s="175">
        <v>6.3E-3</v>
      </c>
      <c r="M88" s="175">
        <v>7.3000000000000001E-3</v>
      </c>
      <c r="N88" s="175">
        <v>8.5000000000000006E-3</v>
      </c>
    </row>
    <row r="89" spans="1:27" s="184" customFormat="1" ht="12" customHeight="1" thickBot="1">
      <c r="A89" s="180"/>
      <c r="B89" s="181"/>
      <c r="C89" s="181"/>
      <c r="D89" s="181" t="s">
        <v>38</v>
      </c>
      <c r="E89" s="182">
        <v>1.5E-3</v>
      </c>
      <c r="F89" s="183">
        <v>0</v>
      </c>
      <c r="G89" s="183">
        <v>0</v>
      </c>
      <c r="H89" s="183">
        <v>5.0000000000000001E-4</v>
      </c>
      <c r="I89" s="183">
        <v>1.6999999999999999E-3</v>
      </c>
      <c r="J89" s="183">
        <v>8.9999999999999998E-4</v>
      </c>
      <c r="K89" s="183">
        <v>1.8E-3</v>
      </c>
      <c r="L89" s="183">
        <v>1.2999999999999999E-3</v>
      </c>
      <c r="M89" s="183">
        <v>2.2000000000000001E-3</v>
      </c>
      <c r="N89" s="183">
        <v>3.0000000000000001E-3</v>
      </c>
    </row>
    <row r="90" spans="1:27" s="123" customFormat="1" ht="13" customHeight="1">
      <c r="A90" s="166" t="s">
        <v>46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75"/>
    </row>
    <row r="91" spans="1:27" ht="13" customHeight="1">
      <c r="A91" s="140" t="s">
        <v>47</v>
      </c>
      <c r="B91" s="140"/>
      <c r="C91" s="140"/>
      <c r="D91" s="144"/>
      <c r="E91" s="144"/>
      <c r="F91" s="140"/>
      <c r="G91" s="140"/>
      <c r="H91" s="140"/>
      <c r="I91" s="140"/>
      <c r="J91" s="140"/>
      <c r="K91" s="140"/>
      <c r="L91" s="140"/>
      <c r="M91" s="140"/>
    </row>
    <row r="92" spans="1:27" ht="15" customHeight="1"/>
    <row r="93" spans="1:27" ht="15" customHeight="1"/>
    <row r="94" spans="1:27" ht="15" customHeight="1"/>
    <row r="95" spans="1:27" ht="15" customHeight="1"/>
    <row r="96" spans="1:2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</sheetData>
  <mergeCells count="11">
    <mergeCell ref="A57:A65"/>
    <mergeCell ref="A66:M66"/>
    <mergeCell ref="A71:A79"/>
    <mergeCell ref="A81:A89"/>
    <mergeCell ref="A90:M90"/>
    <mergeCell ref="A3:A11"/>
    <mergeCell ref="A13:A15"/>
    <mergeCell ref="A17:A25"/>
    <mergeCell ref="A27:A35"/>
    <mergeCell ref="A37:A45"/>
    <mergeCell ref="A47:A55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63B3-2A60-CA49-9070-B40F870ADB24}">
  <dimension ref="A1:R161"/>
  <sheetViews>
    <sheetView showGridLines="0" workbookViewId="0"/>
  </sheetViews>
  <sheetFormatPr baseColWidth="10" defaultColWidth="8.83203125" defaultRowHeight="14"/>
  <cols>
    <col min="1" max="1" width="5.6640625" style="2" customWidth="1"/>
    <col min="2" max="2" width="2.6640625" style="2" customWidth="1"/>
    <col min="3" max="3" width="8.83203125" style="2"/>
    <col min="4" max="4" width="5.5" style="2" customWidth="1"/>
    <col min="5" max="14" width="6.5" style="2" customWidth="1"/>
    <col min="15" max="16" width="7.6640625" style="2" customWidth="1"/>
    <col min="17" max="16384" width="8.83203125" style="2"/>
  </cols>
  <sheetData>
    <row r="1" spans="1:14" s="127" customFormat="1" ht="16" customHeight="1">
      <c r="A1" s="97" t="s">
        <v>79</v>
      </c>
    </row>
    <row r="2" spans="1:14" s="138" customFormat="1" ht="14" customHeight="1" thickBot="1">
      <c r="A2" s="126" t="s">
        <v>80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s="140" customFormat="1" ht="11" customHeight="1" thickBot="1">
      <c r="A3" s="132"/>
      <c r="B3" s="132"/>
      <c r="C3" s="132"/>
      <c r="D3" s="133"/>
      <c r="E3" s="132" t="s">
        <v>26</v>
      </c>
      <c r="F3" s="132" t="s">
        <v>27</v>
      </c>
      <c r="G3" s="132" t="s">
        <v>28</v>
      </c>
      <c r="H3" s="132" t="s">
        <v>29</v>
      </c>
      <c r="I3" s="132" t="s">
        <v>30</v>
      </c>
      <c r="J3" s="132" t="s">
        <v>31</v>
      </c>
      <c r="K3" s="132" t="s">
        <v>32</v>
      </c>
      <c r="L3" s="132" t="s">
        <v>33</v>
      </c>
      <c r="M3" s="132" t="s">
        <v>34</v>
      </c>
      <c r="N3" s="132" t="s">
        <v>35</v>
      </c>
    </row>
    <row r="4" spans="1:14" s="140" customFormat="1" ht="9" customHeight="1">
      <c r="A4" s="185" t="s">
        <v>81</v>
      </c>
      <c r="C4" s="141" t="s">
        <v>71</v>
      </c>
      <c r="D4" s="142" t="s">
        <v>26</v>
      </c>
      <c r="E4" s="186">
        <f>SUM(F4:N4)</f>
        <v>43</v>
      </c>
      <c r="F4" s="186">
        <f>SUM(F5:F6)</f>
        <v>5</v>
      </c>
      <c r="G4" s="186">
        <f t="shared" ref="G4:N4" si="0">SUM(G5:G6)</f>
        <v>6</v>
      </c>
      <c r="H4" s="186">
        <f t="shared" si="0"/>
        <v>2</v>
      </c>
      <c r="I4" s="186">
        <f t="shared" si="0"/>
        <v>5</v>
      </c>
      <c r="J4" s="186">
        <f t="shared" si="0"/>
        <v>6</v>
      </c>
      <c r="K4" s="186">
        <f t="shared" si="0"/>
        <v>9</v>
      </c>
      <c r="L4" s="186">
        <f t="shared" si="0"/>
        <v>5</v>
      </c>
      <c r="M4" s="186">
        <f t="shared" si="0"/>
        <v>4</v>
      </c>
      <c r="N4" s="186">
        <f t="shared" si="0"/>
        <v>1</v>
      </c>
    </row>
    <row r="5" spans="1:14" s="140" customFormat="1" ht="9" customHeight="1">
      <c r="A5" s="185"/>
      <c r="D5" s="142" t="s">
        <v>37</v>
      </c>
      <c r="E5" s="186">
        <f>SUM(F5:N5)</f>
        <v>22</v>
      </c>
      <c r="F5" s="186">
        <v>3</v>
      </c>
      <c r="G5" s="186">
        <v>4</v>
      </c>
      <c r="H5" s="186">
        <v>1</v>
      </c>
      <c r="I5" s="186">
        <v>1</v>
      </c>
      <c r="J5" s="186">
        <v>2</v>
      </c>
      <c r="K5" s="186">
        <v>4</v>
      </c>
      <c r="L5" s="186">
        <v>4</v>
      </c>
      <c r="M5" s="186">
        <v>2</v>
      </c>
      <c r="N5" s="186">
        <v>1</v>
      </c>
    </row>
    <row r="6" spans="1:14" s="140" customFormat="1" ht="9" customHeight="1">
      <c r="A6" s="185"/>
      <c r="D6" s="142" t="s">
        <v>38</v>
      </c>
      <c r="E6" s="186">
        <f t="shared" ref="E6:E9" si="1">SUM(F6:N6)</f>
        <v>21</v>
      </c>
      <c r="F6" s="186">
        <v>2</v>
      </c>
      <c r="G6" s="186">
        <v>2</v>
      </c>
      <c r="H6" s="186">
        <v>1</v>
      </c>
      <c r="I6" s="186">
        <v>4</v>
      </c>
      <c r="J6" s="186">
        <v>4</v>
      </c>
      <c r="K6" s="186">
        <v>5</v>
      </c>
      <c r="L6" s="186">
        <v>1</v>
      </c>
      <c r="M6" s="186">
        <v>2</v>
      </c>
      <c r="N6" s="186">
        <v>0</v>
      </c>
    </row>
    <row r="7" spans="1:14" s="140" customFormat="1" ht="9" customHeight="1">
      <c r="A7" s="185"/>
      <c r="C7" s="141" t="s">
        <v>72</v>
      </c>
      <c r="D7" s="142" t="s">
        <v>26</v>
      </c>
      <c r="E7" s="186">
        <f t="shared" si="1"/>
        <v>3901</v>
      </c>
      <c r="F7" s="186">
        <f>SUM(F8:F9)</f>
        <v>136</v>
      </c>
      <c r="G7" s="186">
        <f t="shared" ref="G7:N7" si="2">SUM(G8:G9)</f>
        <v>214</v>
      </c>
      <c r="H7" s="186">
        <f t="shared" si="2"/>
        <v>243</v>
      </c>
      <c r="I7" s="186">
        <f t="shared" si="2"/>
        <v>225</v>
      </c>
      <c r="J7" s="186">
        <f t="shared" si="2"/>
        <v>326</v>
      </c>
      <c r="K7" s="186">
        <f t="shared" si="2"/>
        <v>573</v>
      </c>
      <c r="L7" s="186">
        <f t="shared" si="2"/>
        <v>750</v>
      </c>
      <c r="M7" s="186">
        <f t="shared" si="2"/>
        <v>771</v>
      </c>
      <c r="N7" s="186">
        <f t="shared" si="2"/>
        <v>663</v>
      </c>
    </row>
    <row r="8" spans="1:14" s="140" customFormat="1" ht="9" customHeight="1">
      <c r="A8" s="185"/>
      <c r="D8" s="142" t="s">
        <v>37</v>
      </c>
      <c r="E8" s="186">
        <f t="shared" si="1"/>
        <v>1889</v>
      </c>
      <c r="F8" s="186">
        <v>57</v>
      </c>
      <c r="G8" s="186">
        <v>104</v>
      </c>
      <c r="H8" s="186">
        <v>114</v>
      </c>
      <c r="I8" s="186">
        <v>92</v>
      </c>
      <c r="J8" s="186">
        <v>133</v>
      </c>
      <c r="K8" s="186">
        <v>284</v>
      </c>
      <c r="L8" s="186">
        <v>365</v>
      </c>
      <c r="M8" s="186">
        <v>393</v>
      </c>
      <c r="N8" s="186">
        <v>347</v>
      </c>
    </row>
    <row r="9" spans="1:14" s="140" customFormat="1" ht="9" customHeight="1">
      <c r="A9" s="185"/>
      <c r="D9" s="142" t="s">
        <v>38</v>
      </c>
      <c r="E9" s="186">
        <f t="shared" si="1"/>
        <v>2012</v>
      </c>
      <c r="F9" s="186">
        <v>79</v>
      </c>
      <c r="G9" s="186">
        <v>110</v>
      </c>
      <c r="H9" s="186">
        <v>129</v>
      </c>
      <c r="I9" s="186">
        <v>133</v>
      </c>
      <c r="J9" s="186">
        <v>193</v>
      </c>
      <c r="K9" s="186">
        <v>289</v>
      </c>
      <c r="L9" s="186">
        <v>385</v>
      </c>
      <c r="M9" s="186">
        <v>378</v>
      </c>
      <c r="N9" s="186">
        <v>316</v>
      </c>
    </row>
    <row r="10" spans="1:14" s="140" customFormat="1" ht="9" customHeight="1">
      <c r="A10" s="185"/>
      <c r="C10" s="140" t="s">
        <v>73</v>
      </c>
      <c r="D10" s="142" t="s">
        <v>26</v>
      </c>
      <c r="E10" s="186">
        <f>E4+E7</f>
        <v>3944</v>
      </c>
      <c r="F10" s="186">
        <f>F4+F7</f>
        <v>141</v>
      </c>
      <c r="G10" s="186">
        <f t="shared" ref="G10:N12" si="3">G4+G7</f>
        <v>220</v>
      </c>
      <c r="H10" s="186">
        <f t="shared" si="3"/>
        <v>245</v>
      </c>
      <c r="I10" s="186">
        <f t="shared" si="3"/>
        <v>230</v>
      </c>
      <c r="J10" s="186">
        <f t="shared" si="3"/>
        <v>332</v>
      </c>
      <c r="K10" s="186">
        <f t="shared" si="3"/>
        <v>582</v>
      </c>
      <c r="L10" s="186">
        <f t="shared" si="3"/>
        <v>755</v>
      </c>
      <c r="M10" s="186">
        <f t="shared" si="3"/>
        <v>775</v>
      </c>
      <c r="N10" s="186">
        <f t="shared" si="3"/>
        <v>664</v>
      </c>
    </row>
    <row r="11" spans="1:14" s="140" customFormat="1" ht="9" customHeight="1">
      <c r="A11" s="185"/>
      <c r="D11" s="142" t="s">
        <v>37</v>
      </c>
      <c r="E11" s="186">
        <f t="shared" ref="E11:F12" si="4">E5+E8</f>
        <v>1911</v>
      </c>
      <c r="F11" s="186">
        <f t="shared" si="4"/>
        <v>60</v>
      </c>
      <c r="G11" s="186">
        <f t="shared" si="3"/>
        <v>108</v>
      </c>
      <c r="H11" s="186">
        <f t="shared" si="3"/>
        <v>115</v>
      </c>
      <c r="I11" s="186">
        <f t="shared" si="3"/>
        <v>93</v>
      </c>
      <c r="J11" s="186">
        <f t="shared" si="3"/>
        <v>135</v>
      </c>
      <c r="K11" s="186">
        <f t="shared" si="3"/>
        <v>288</v>
      </c>
      <c r="L11" s="186">
        <f t="shared" si="3"/>
        <v>369</v>
      </c>
      <c r="M11" s="186">
        <f t="shared" si="3"/>
        <v>395</v>
      </c>
      <c r="N11" s="186">
        <f t="shared" si="3"/>
        <v>348</v>
      </c>
    </row>
    <row r="12" spans="1:14" s="140" customFormat="1" ht="7" customHeight="1">
      <c r="A12" s="185"/>
      <c r="C12" s="144"/>
      <c r="D12" s="142" t="s">
        <v>38</v>
      </c>
      <c r="E12" s="186">
        <f t="shared" si="4"/>
        <v>2033</v>
      </c>
      <c r="F12" s="186">
        <f t="shared" si="4"/>
        <v>81</v>
      </c>
      <c r="G12" s="186">
        <f t="shared" si="3"/>
        <v>112</v>
      </c>
      <c r="H12" s="186">
        <f t="shared" si="3"/>
        <v>130</v>
      </c>
      <c r="I12" s="186">
        <f t="shared" si="3"/>
        <v>137</v>
      </c>
      <c r="J12" s="186">
        <f t="shared" si="3"/>
        <v>197</v>
      </c>
      <c r="K12" s="186">
        <f t="shared" si="3"/>
        <v>294</v>
      </c>
      <c r="L12" s="186">
        <f t="shared" si="3"/>
        <v>386</v>
      </c>
      <c r="M12" s="186">
        <f t="shared" si="3"/>
        <v>380</v>
      </c>
      <c r="N12" s="186">
        <f t="shared" si="3"/>
        <v>316</v>
      </c>
    </row>
    <row r="13" spans="1:14" s="140" customFormat="1" ht="5" customHeight="1">
      <c r="A13" s="187"/>
      <c r="C13" s="144"/>
      <c r="D13" s="142"/>
      <c r="E13" s="186"/>
      <c r="F13" s="186"/>
      <c r="G13" s="186"/>
      <c r="H13" s="186"/>
      <c r="I13" s="186"/>
      <c r="J13" s="186"/>
      <c r="K13" s="186"/>
      <c r="L13" s="186"/>
      <c r="M13" s="186"/>
      <c r="N13" s="186"/>
    </row>
    <row r="14" spans="1:14" s="140" customFormat="1" ht="5" customHeight="1">
      <c r="A14" s="188"/>
      <c r="D14" s="142"/>
      <c r="E14" s="186"/>
      <c r="F14" s="186"/>
      <c r="G14" s="186"/>
      <c r="H14" s="186"/>
      <c r="I14" s="186"/>
      <c r="J14" s="186"/>
      <c r="K14" s="186"/>
      <c r="L14" s="186"/>
      <c r="M14" s="186"/>
      <c r="N14" s="186"/>
    </row>
    <row r="15" spans="1:14" s="140" customFormat="1" ht="9" customHeight="1">
      <c r="A15" s="185" t="s">
        <v>82</v>
      </c>
      <c r="C15" s="141" t="s">
        <v>71</v>
      </c>
      <c r="D15" s="142" t="s">
        <v>26</v>
      </c>
      <c r="E15" s="186">
        <f>SUM(F15:N15)</f>
        <v>9</v>
      </c>
      <c r="F15" s="186">
        <f>SUM(F16:F17)</f>
        <v>0</v>
      </c>
      <c r="G15" s="186">
        <f t="shared" ref="G15:N15" si="5">SUM(G16:G17)</f>
        <v>0</v>
      </c>
      <c r="H15" s="186">
        <f t="shared" si="5"/>
        <v>0</v>
      </c>
      <c r="I15" s="186">
        <f t="shared" si="5"/>
        <v>0</v>
      </c>
      <c r="J15" s="186">
        <f t="shared" si="5"/>
        <v>0</v>
      </c>
      <c r="K15" s="186">
        <f t="shared" si="5"/>
        <v>3</v>
      </c>
      <c r="L15" s="186">
        <f t="shared" si="5"/>
        <v>1</v>
      </c>
      <c r="M15" s="186">
        <f t="shared" si="5"/>
        <v>1</v>
      </c>
      <c r="N15" s="186">
        <f t="shared" si="5"/>
        <v>4</v>
      </c>
    </row>
    <row r="16" spans="1:14" s="140" customFormat="1" ht="9" customHeight="1">
      <c r="A16" s="185"/>
      <c r="D16" s="142" t="s">
        <v>37</v>
      </c>
      <c r="E16" s="186">
        <f t="shared" ref="E16:E20" si="6">SUM(F16:N16)</f>
        <v>7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2</v>
      </c>
      <c r="L16" s="186">
        <v>1</v>
      </c>
      <c r="M16" s="186">
        <v>1</v>
      </c>
      <c r="N16" s="186">
        <v>3</v>
      </c>
    </row>
    <row r="17" spans="1:14" s="140" customFormat="1" ht="9" customHeight="1">
      <c r="A17" s="185"/>
      <c r="D17" s="142" t="s">
        <v>38</v>
      </c>
      <c r="E17" s="186">
        <f t="shared" si="6"/>
        <v>2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1</v>
      </c>
      <c r="L17" s="186">
        <v>0</v>
      </c>
      <c r="M17" s="186">
        <v>0</v>
      </c>
      <c r="N17" s="186">
        <v>1</v>
      </c>
    </row>
    <row r="18" spans="1:14" s="140" customFormat="1" ht="9" customHeight="1">
      <c r="A18" s="185"/>
      <c r="C18" s="141" t="s">
        <v>72</v>
      </c>
      <c r="D18" s="142" t="s">
        <v>26</v>
      </c>
      <c r="E18" s="186">
        <f t="shared" si="6"/>
        <v>121</v>
      </c>
      <c r="F18" s="186">
        <f>SUM(F19:F20)</f>
        <v>0</v>
      </c>
      <c r="G18" s="186">
        <f t="shared" ref="G18:N18" si="7">SUM(G19:G20)</f>
        <v>1</v>
      </c>
      <c r="H18" s="186">
        <f t="shared" si="7"/>
        <v>1</v>
      </c>
      <c r="I18" s="186">
        <f t="shared" si="7"/>
        <v>4</v>
      </c>
      <c r="J18" s="186">
        <f t="shared" si="7"/>
        <v>6</v>
      </c>
      <c r="K18" s="186">
        <f t="shared" si="7"/>
        <v>16</v>
      </c>
      <c r="L18" s="186">
        <f t="shared" si="7"/>
        <v>25</v>
      </c>
      <c r="M18" s="186">
        <f t="shared" si="7"/>
        <v>35</v>
      </c>
      <c r="N18" s="186">
        <f t="shared" si="7"/>
        <v>33</v>
      </c>
    </row>
    <row r="19" spans="1:14" s="140" customFormat="1" ht="9" customHeight="1">
      <c r="A19" s="185"/>
      <c r="D19" s="142" t="s">
        <v>37</v>
      </c>
      <c r="E19" s="186">
        <f t="shared" si="6"/>
        <v>87</v>
      </c>
      <c r="F19" s="186">
        <v>0</v>
      </c>
      <c r="G19" s="186">
        <v>1</v>
      </c>
      <c r="H19" s="186">
        <v>0</v>
      </c>
      <c r="I19" s="186">
        <v>1</v>
      </c>
      <c r="J19" s="186">
        <v>4</v>
      </c>
      <c r="K19" s="186">
        <v>11</v>
      </c>
      <c r="L19" s="186">
        <v>20</v>
      </c>
      <c r="M19" s="186">
        <v>26</v>
      </c>
      <c r="N19" s="186">
        <v>24</v>
      </c>
    </row>
    <row r="20" spans="1:14" s="140" customFormat="1" ht="9" customHeight="1">
      <c r="A20" s="185"/>
      <c r="D20" s="142" t="s">
        <v>38</v>
      </c>
      <c r="E20" s="186">
        <f t="shared" si="6"/>
        <v>34</v>
      </c>
      <c r="F20" s="186">
        <v>0</v>
      </c>
      <c r="G20" s="186">
        <v>0</v>
      </c>
      <c r="H20" s="186">
        <v>1</v>
      </c>
      <c r="I20" s="186">
        <v>3</v>
      </c>
      <c r="J20" s="186">
        <v>2</v>
      </c>
      <c r="K20" s="186">
        <v>5</v>
      </c>
      <c r="L20" s="186">
        <v>5</v>
      </c>
      <c r="M20" s="186">
        <v>9</v>
      </c>
      <c r="N20" s="186">
        <v>9</v>
      </c>
    </row>
    <row r="21" spans="1:14" s="140" customFormat="1" ht="9" customHeight="1">
      <c r="A21" s="185"/>
      <c r="C21" s="140" t="s">
        <v>73</v>
      </c>
      <c r="D21" s="142" t="s">
        <v>26</v>
      </c>
      <c r="E21" s="186">
        <f>E15+E18</f>
        <v>130</v>
      </c>
      <c r="F21" s="189">
        <f>F15+F18</f>
        <v>0</v>
      </c>
      <c r="G21" s="189">
        <f t="shared" ref="G21:N23" si="8">G15+G18</f>
        <v>1</v>
      </c>
      <c r="H21" s="189">
        <f t="shared" si="8"/>
        <v>1</v>
      </c>
      <c r="I21" s="189">
        <f t="shared" si="8"/>
        <v>4</v>
      </c>
      <c r="J21" s="189">
        <f t="shared" si="8"/>
        <v>6</v>
      </c>
      <c r="K21" s="189">
        <f t="shared" si="8"/>
        <v>19</v>
      </c>
      <c r="L21" s="189">
        <f t="shared" si="8"/>
        <v>26</v>
      </c>
      <c r="M21" s="189">
        <f t="shared" si="8"/>
        <v>36</v>
      </c>
      <c r="N21" s="189">
        <f t="shared" si="8"/>
        <v>37</v>
      </c>
    </row>
    <row r="22" spans="1:14" s="140" customFormat="1" ht="9" customHeight="1">
      <c r="A22" s="185"/>
      <c r="D22" s="142" t="s">
        <v>37</v>
      </c>
      <c r="E22" s="186">
        <f t="shared" ref="E22:F23" si="9">E16+E19</f>
        <v>94</v>
      </c>
      <c r="F22" s="189">
        <f t="shared" si="9"/>
        <v>0</v>
      </c>
      <c r="G22" s="189">
        <f t="shared" si="8"/>
        <v>1</v>
      </c>
      <c r="H22" s="189">
        <f t="shared" si="8"/>
        <v>0</v>
      </c>
      <c r="I22" s="189">
        <f t="shared" si="8"/>
        <v>1</v>
      </c>
      <c r="J22" s="189">
        <f t="shared" si="8"/>
        <v>4</v>
      </c>
      <c r="K22" s="189">
        <f t="shared" si="8"/>
        <v>13</v>
      </c>
      <c r="L22" s="189">
        <f t="shared" si="8"/>
        <v>21</v>
      </c>
      <c r="M22" s="189">
        <f t="shared" si="8"/>
        <v>27</v>
      </c>
      <c r="N22" s="189">
        <f t="shared" si="8"/>
        <v>27</v>
      </c>
    </row>
    <row r="23" spans="1:14" s="140" customFormat="1" ht="9" customHeight="1">
      <c r="A23" s="185"/>
      <c r="C23" s="144"/>
      <c r="D23" s="142" t="s">
        <v>38</v>
      </c>
      <c r="E23" s="186">
        <f t="shared" si="9"/>
        <v>36</v>
      </c>
      <c r="F23" s="189">
        <f t="shared" si="9"/>
        <v>0</v>
      </c>
      <c r="G23" s="189">
        <f t="shared" si="8"/>
        <v>0</v>
      </c>
      <c r="H23" s="189">
        <f t="shared" si="8"/>
        <v>1</v>
      </c>
      <c r="I23" s="189">
        <f t="shared" si="8"/>
        <v>3</v>
      </c>
      <c r="J23" s="189">
        <f t="shared" si="8"/>
        <v>2</v>
      </c>
      <c r="K23" s="189">
        <f t="shared" si="8"/>
        <v>6</v>
      </c>
      <c r="L23" s="189">
        <f t="shared" si="8"/>
        <v>5</v>
      </c>
      <c r="M23" s="189">
        <f t="shared" si="8"/>
        <v>9</v>
      </c>
      <c r="N23" s="189">
        <f t="shared" si="8"/>
        <v>10</v>
      </c>
    </row>
    <row r="24" spans="1:14" s="140" customFormat="1" ht="7" customHeight="1">
      <c r="A24" s="187"/>
      <c r="B24" s="144"/>
      <c r="C24" s="144"/>
      <c r="D24" s="142"/>
      <c r="E24" s="190"/>
      <c r="F24" s="190"/>
      <c r="G24" s="190"/>
      <c r="H24" s="190"/>
      <c r="I24" s="190"/>
      <c r="J24" s="190"/>
      <c r="K24" s="190"/>
      <c r="L24" s="190"/>
      <c r="M24" s="190"/>
      <c r="N24" s="190"/>
    </row>
    <row r="25" spans="1:14" s="140" customFormat="1" ht="5" customHeight="1">
      <c r="A25" s="188"/>
      <c r="D25" s="142"/>
      <c r="E25" s="186"/>
      <c r="F25" s="186"/>
      <c r="G25" s="186"/>
      <c r="H25" s="186"/>
      <c r="I25" s="186"/>
      <c r="J25" s="186"/>
      <c r="K25" s="186"/>
      <c r="L25" s="186"/>
      <c r="M25" s="186"/>
      <c r="N25" s="186"/>
    </row>
    <row r="26" spans="1:14" s="140" customFormat="1" ht="9" customHeight="1">
      <c r="A26" s="185" t="s">
        <v>83</v>
      </c>
      <c r="C26" s="141" t="s">
        <v>71</v>
      </c>
      <c r="D26" s="142" t="s">
        <v>26</v>
      </c>
      <c r="E26" s="186">
        <f>SUM(F26:N26)</f>
        <v>3</v>
      </c>
      <c r="F26" s="186">
        <f>SUM(F27:F28)</f>
        <v>1</v>
      </c>
      <c r="G26" s="186">
        <f t="shared" ref="G26:N26" si="10">SUM(G27:G28)</f>
        <v>1</v>
      </c>
      <c r="H26" s="186">
        <f t="shared" si="10"/>
        <v>0</v>
      </c>
      <c r="I26" s="186">
        <f t="shared" si="10"/>
        <v>0</v>
      </c>
      <c r="J26" s="186">
        <f t="shared" si="10"/>
        <v>0</v>
      </c>
      <c r="K26" s="186">
        <f t="shared" si="10"/>
        <v>0</v>
      </c>
      <c r="L26" s="186">
        <f t="shared" si="10"/>
        <v>0</v>
      </c>
      <c r="M26" s="186">
        <f t="shared" si="10"/>
        <v>0</v>
      </c>
      <c r="N26" s="186">
        <f t="shared" si="10"/>
        <v>1</v>
      </c>
    </row>
    <row r="27" spans="1:14" s="140" customFormat="1" ht="9" customHeight="1">
      <c r="A27" s="185"/>
      <c r="D27" s="142" t="s">
        <v>37</v>
      </c>
      <c r="E27" s="186">
        <f t="shared" ref="E27:E31" si="11">SUM(F27:N27)</f>
        <v>1</v>
      </c>
      <c r="F27" s="186">
        <v>0</v>
      </c>
      <c r="G27" s="186">
        <v>0</v>
      </c>
      <c r="H27" s="186">
        <v>0</v>
      </c>
      <c r="I27" s="186">
        <v>0</v>
      </c>
      <c r="J27" s="186">
        <v>0</v>
      </c>
      <c r="K27" s="186">
        <v>0</v>
      </c>
      <c r="L27" s="186">
        <v>0</v>
      </c>
      <c r="M27" s="186">
        <v>0</v>
      </c>
      <c r="N27" s="186">
        <v>1</v>
      </c>
    </row>
    <row r="28" spans="1:14" s="140" customFormat="1" ht="9" customHeight="1">
      <c r="A28" s="185"/>
      <c r="D28" s="142" t="s">
        <v>38</v>
      </c>
      <c r="E28" s="186">
        <f t="shared" si="11"/>
        <v>2</v>
      </c>
      <c r="F28" s="186">
        <v>1</v>
      </c>
      <c r="G28" s="186">
        <v>1</v>
      </c>
      <c r="H28" s="186">
        <v>0</v>
      </c>
      <c r="I28" s="186">
        <v>0</v>
      </c>
      <c r="J28" s="186">
        <v>0</v>
      </c>
      <c r="K28" s="186">
        <v>0</v>
      </c>
      <c r="L28" s="186">
        <v>0</v>
      </c>
      <c r="M28" s="186">
        <v>0</v>
      </c>
      <c r="N28" s="186">
        <v>0</v>
      </c>
    </row>
    <row r="29" spans="1:14" s="140" customFormat="1" ht="9" customHeight="1">
      <c r="A29" s="185"/>
      <c r="C29" s="141" t="s">
        <v>72</v>
      </c>
      <c r="D29" s="142" t="s">
        <v>26</v>
      </c>
      <c r="E29" s="186">
        <f t="shared" si="11"/>
        <v>139</v>
      </c>
      <c r="F29" s="186">
        <f>SUM(F30:F31)</f>
        <v>0</v>
      </c>
      <c r="G29" s="186">
        <f t="shared" ref="G29:N29" si="12">SUM(G30:G31)</f>
        <v>7</v>
      </c>
      <c r="H29" s="186">
        <f t="shared" si="12"/>
        <v>7</v>
      </c>
      <c r="I29" s="186">
        <f t="shared" si="12"/>
        <v>10</v>
      </c>
      <c r="J29" s="186">
        <f t="shared" si="12"/>
        <v>12</v>
      </c>
      <c r="K29" s="186">
        <f t="shared" si="12"/>
        <v>16</v>
      </c>
      <c r="L29" s="186">
        <f t="shared" si="12"/>
        <v>26</v>
      </c>
      <c r="M29" s="186">
        <f t="shared" si="12"/>
        <v>28</v>
      </c>
      <c r="N29" s="186">
        <f t="shared" si="12"/>
        <v>33</v>
      </c>
    </row>
    <row r="30" spans="1:14" s="140" customFormat="1" ht="9" customHeight="1">
      <c r="A30" s="185"/>
      <c r="D30" s="142" t="s">
        <v>37</v>
      </c>
      <c r="E30" s="186">
        <f t="shared" si="11"/>
        <v>83</v>
      </c>
      <c r="F30" s="186">
        <v>0</v>
      </c>
      <c r="G30" s="186">
        <v>5</v>
      </c>
      <c r="H30" s="186">
        <v>1</v>
      </c>
      <c r="I30" s="186">
        <v>5</v>
      </c>
      <c r="J30" s="186">
        <v>6</v>
      </c>
      <c r="K30" s="186">
        <v>10</v>
      </c>
      <c r="L30" s="186">
        <v>18</v>
      </c>
      <c r="M30" s="186">
        <v>20</v>
      </c>
      <c r="N30" s="186">
        <v>18</v>
      </c>
    </row>
    <row r="31" spans="1:14" s="140" customFormat="1" ht="9" customHeight="1">
      <c r="A31" s="185"/>
      <c r="D31" s="142" t="s">
        <v>38</v>
      </c>
      <c r="E31" s="186">
        <f t="shared" si="11"/>
        <v>56</v>
      </c>
      <c r="F31" s="186">
        <v>0</v>
      </c>
      <c r="G31" s="186">
        <v>2</v>
      </c>
      <c r="H31" s="186">
        <v>6</v>
      </c>
      <c r="I31" s="186">
        <v>5</v>
      </c>
      <c r="J31" s="186">
        <v>6</v>
      </c>
      <c r="K31" s="186">
        <v>6</v>
      </c>
      <c r="L31" s="186">
        <v>8</v>
      </c>
      <c r="M31" s="186">
        <v>8</v>
      </c>
      <c r="N31" s="186">
        <v>15</v>
      </c>
    </row>
    <row r="32" spans="1:14" s="140" customFormat="1" ht="9" customHeight="1">
      <c r="A32" s="185"/>
      <c r="C32" s="140" t="s">
        <v>73</v>
      </c>
      <c r="D32" s="142" t="s">
        <v>26</v>
      </c>
      <c r="E32" s="186">
        <f>E26+E29</f>
        <v>142</v>
      </c>
      <c r="F32" s="189">
        <f>F26+F29</f>
        <v>1</v>
      </c>
      <c r="G32" s="189">
        <f t="shared" ref="G32:N32" si="13">G26+G29</f>
        <v>8</v>
      </c>
      <c r="H32" s="189">
        <f t="shared" si="13"/>
        <v>7</v>
      </c>
      <c r="I32" s="189">
        <f t="shared" si="13"/>
        <v>10</v>
      </c>
      <c r="J32" s="189">
        <f t="shared" si="13"/>
        <v>12</v>
      </c>
      <c r="K32" s="189">
        <f t="shared" si="13"/>
        <v>16</v>
      </c>
      <c r="L32" s="189">
        <f t="shared" si="13"/>
        <v>26</v>
      </c>
      <c r="M32" s="189">
        <f t="shared" si="13"/>
        <v>28</v>
      </c>
      <c r="N32" s="189">
        <f t="shared" si="13"/>
        <v>34</v>
      </c>
    </row>
    <row r="33" spans="1:18" s="140" customFormat="1" ht="9" customHeight="1">
      <c r="A33" s="185"/>
      <c r="D33" s="142" t="s">
        <v>37</v>
      </c>
      <c r="E33" s="186">
        <f t="shared" ref="E33:N34" si="14">E27+E30</f>
        <v>84</v>
      </c>
      <c r="F33" s="189">
        <f t="shared" si="14"/>
        <v>0</v>
      </c>
      <c r="G33" s="189">
        <f t="shared" si="14"/>
        <v>5</v>
      </c>
      <c r="H33" s="189">
        <f t="shared" si="14"/>
        <v>1</v>
      </c>
      <c r="I33" s="189">
        <f t="shared" si="14"/>
        <v>5</v>
      </c>
      <c r="J33" s="189">
        <f t="shared" si="14"/>
        <v>6</v>
      </c>
      <c r="K33" s="189">
        <f t="shared" si="14"/>
        <v>10</v>
      </c>
      <c r="L33" s="189">
        <f t="shared" si="14"/>
        <v>18</v>
      </c>
      <c r="M33" s="189">
        <f t="shared" si="14"/>
        <v>20</v>
      </c>
      <c r="N33" s="189">
        <f t="shared" si="14"/>
        <v>19</v>
      </c>
    </row>
    <row r="34" spans="1:18" s="140" customFormat="1" ht="9" customHeight="1">
      <c r="A34" s="185"/>
      <c r="C34" s="144"/>
      <c r="D34" s="142" t="s">
        <v>38</v>
      </c>
      <c r="E34" s="186">
        <f t="shared" si="14"/>
        <v>58</v>
      </c>
      <c r="F34" s="189">
        <f t="shared" si="14"/>
        <v>1</v>
      </c>
      <c r="G34" s="189">
        <f t="shared" si="14"/>
        <v>3</v>
      </c>
      <c r="H34" s="189">
        <f t="shared" si="14"/>
        <v>6</v>
      </c>
      <c r="I34" s="189">
        <f t="shared" si="14"/>
        <v>5</v>
      </c>
      <c r="J34" s="189">
        <f t="shared" si="14"/>
        <v>6</v>
      </c>
      <c r="K34" s="189">
        <f t="shared" si="14"/>
        <v>6</v>
      </c>
      <c r="L34" s="189">
        <f t="shared" si="14"/>
        <v>8</v>
      </c>
      <c r="M34" s="189">
        <f t="shared" si="14"/>
        <v>8</v>
      </c>
      <c r="N34" s="189">
        <f t="shared" si="14"/>
        <v>15</v>
      </c>
    </row>
    <row r="35" spans="1:18" s="140" customFormat="1" ht="9" customHeight="1">
      <c r="A35" s="187"/>
      <c r="C35" s="144"/>
      <c r="D35" s="142"/>
      <c r="E35" s="186"/>
      <c r="F35" s="186"/>
      <c r="G35" s="186"/>
      <c r="H35" s="186"/>
      <c r="I35" s="186"/>
      <c r="J35" s="186"/>
      <c r="K35" s="186"/>
      <c r="L35" s="186"/>
      <c r="M35" s="186"/>
      <c r="N35" s="186"/>
    </row>
    <row r="36" spans="1:18" s="140" customFormat="1" ht="5" customHeight="1">
      <c r="A36" s="188"/>
      <c r="C36" s="144"/>
      <c r="D36" s="142"/>
      <c r="E36" s="186"/>
      <c r="F36" s="186"/>
      <c r="G36" s="186"/>
      <c r="H36" s="186"/>
      <c r="I36" s="186"/>
      <c r="J36" s="186"/>
      <c r="K36" s="186"/>
      <c r="L36" s="186"/>
      <c r="M36" s="186"/>
      <c r="N36" s="186"/>
    </row>
    <row r="37" spans="1:18" s="140" customFormat="1" ht="9" customHeight="1">
      <c r="A37" s="148" t="s">
        <v>84</v>
      </c>
      <c r="B37" s="144"/>
      <c r="C37" s="141" t="s">
        <v>71</v>
      </c>
      <c r="D37" s="142" t="s">
        <v>26</v>
      </c>
      <c r="E37" s="186">
        <f>SUM(F37:N37)</f>
        <v>516</v>
      </c>
      <c r="F37" s="186">
        <f>SUM(F38:F39)</f>
        <v>40</v>
      </c>
      <c r="G37" s="186">
        <f t="shared" ref="G37:N37" si="15">SUM(G38:G39)</f>
        <v>35</v>
      </c>
      <c r="H37" s="186">
        <f t="shared" si="15"/>
        <v>35</v>
      </c>
      <c r="I37" s="186">
        <f t="shared" si="15"/>
        <v>43</v>
      </c>
      <c r="J37" s="186">
        <f t="shared" si="15"/>
        <v>60</v>
      </c>
      <c r="K37" s="186">
        <f t="shared" si="15"/>
        <v>105</v>
      </c>
      <c r="L37" s="186">
        <f t="shared" si="15"/>
        <v>97</v>
      </c>
      <c r="M37" s="186">
        <f t="shared" si="15"/>
        <v>63</v>
      </c>
      <c r="N37" s="186">
        <f t="shared" si="15"/>
        <v>38</v>
      </c>
    </row>
    <row r="38" spans="1:18" s="140" customFormat="1" ht="9" customHeight="1">
      <c r="A38" s="148"/>
      <c r="B38" s="144"/>
      <c r="D38" s="142" t="s">
        <v>37</v>
      </c>
      <c r="E38" s="186">
        <f t="shared" ref="E38:E42" si="16">SUM(F38:N38)</f>
        <v>243</v>
      </c>
      <c r="F38" s="186">
        <v>14</v>
      </c>
      <c r="G38" s="186">
        <v>14</v>
      </c>
      <c r="H38" s="186">
        <v>16</v>
      </c>
      <c r="I38" s="186">
        <v>14</v>
      </c>
      <c r="J38" s="186">
        <v>25</v>
      </c>
      <c r="K38" s="186">
        <v>50</v>
      </c>
      <c r="L38" s="186">
        <v>57</v>
      </c>
      <c r="M38" s="186">
        <v>36</v>
      </c>
      <c r="N38" s="186">
        <v>17</v>
      </c>
      <c r="O38" s="128"/>
      <c r="P38" s="128"/>
      <c r="Q38" s="128"/>
      <c r="R38" s="128"/>
    </row>
    <row r="39" spans="1:18" s="140" customFormat="1" ht="9" customHeight="1">
      <c r="A39" s="148"/>
      <c r="B39" s="144"/>
      <c r="D39" s="142" t="s">
        <v>38</v>
      </c>
      <c r="E39" s="186">
        <f t="shared" si="16"/>
        <v>273</v>
      </c>
      <c r="F39" s="186">
        <v>26</v>
      </c>
      <c r="G39" s="186">
        <v>21</v>
      </c>
      <c r="H39" s="186">
        <v>19</v>
      </c>
      <c r="I39" s="186">
        <v>29</v>
      </c>
      <c r="J39" s="186">
        <v>35</v>
      </c>
      <c r="K39" s="186">
        <v>55</v>
      </c>
      <c r="L39" s="186">
        <v>40</v>
      </c>
      <c r="M39" s="186">
        <v>27</v>
      </c>
      <c r="N39" s="186">
        <v>21</v>
      </c>
      <c r="O39" s="128"/>
      <c r="P39" s="128"/>
      <c r="Q39" s="128"/>
      <c r="R39" s="128"/>
    </row>
    <row r="40" spans="1:18" s="140" customFormat="1" ht="9" customHeight="1">
      <c r="A40" s="148"/>
      <c r="B40" s="144"/>
      <c r="C40" s="141" t="s">
        <v>72</v>
      </c>
      <c r="D40" s="142" t="s">
        <v>26</v>
      </c>
      <c r="E40" s="186">
        <f t="shared" si="16"/>
        <v>596</v>
      </c>
      <c r="F40" s="186">
        <f>SUM(F41:F42)</f>
        <v>12</v>
      </c>
      <c r="G40" s="186">
        <f t="shared" ref="G40:N40" si="17">SUM(G41:G42)</f>
        <v>33</v>
      </c>
      <c r="H40" s="186">
        <f t="shared" si="17"/>
        <v>32</v>
      </c>
      <c r="I40" s="186">
        <f t="shared" si="17"/>
        <v>21</v>
      </c>
      <c r="J40" s="186">
        <f t="shared" si="17"/>
        <v>41</v>
      </c>
      <c r="K40" s="186">
        <f t="shared" si="17"/>
        <v>90</v>
      </c>
      <c r="L40" s="186">
        <f t="shared" si="17"/>
        <v>114</v>
      </c>
      <c r="M40" s="186">
        <f t="shared" si="17"/>
        <v>140</v>
      </c>
      <c r="N40" s="186">
        <f t="shared" si="17"/>
        <v>113</v>
      </c>
      <c r="O40" s="128"/>
      <c r="P40" s="128"/>
      <c r="Q40" s="128"/>
      <c r="R40" s="128"/>
    </row>
    <row r="41" spans="1:18" s="128" customFormat="1" ht="9" customHeight="1">
      <c r="A41" s="148"/>
      <c r="B41" s="144"/>
      <c r="C41" s="140"/>
      <c r="D41" s="142" t="s">
        <v>37</v>
      </c>
      <c r="E41" s="186">
        <f t="shared" si="16"/>
        <v>311</v>
      </c>
      <c r="F41" s="186">
        <v>6</v>
      </c>
      <c r="G41" s="186">
        <v>12</v>
      </c>
      <c r="H41" s="186">
        <v>16</v>
      </c>
      <c r="I41" s="186">
        <v>10</v>
      </c>
      <c r="J41" s="186">
        <v>21</v>
      </c>
      <c r="K41" s="186">
        <v>39</v>
      </c>
      <c r="L41" s="186">
        <v>64</v>
      </c>
      <c r="M41" s="186">
        <v>72</v>
      </c>
      <c r="N41" s="186">
        <v>71</v>
      </c>
    </row>
    <row r="42" spans="1:18" s="128" customFormat="1" ht="9" customHeight="1">
      <c r="A42" s="148"/>
      <c r="B42" s="144"/>
      <c r="C42" s="140"/>
      <c r="D42" s="142" t="s">
        <v>38</v>
      </c>
      <c r="E42" s="186">
        <f t="shared" si="16"/>
        <v>285</v>
      </c>
      <c r="F42" s="186">
        <v>6</v>
      </c>
      <c r="G42" s="186">
        <v>21</v>
      </c>
      <c r="H42" s="186">
        <v>16</v>
      </c>
      <c r="I42" s="186">
        <v>11</v>
      </c>
      <c r="J42" s="186">
        <v>20</v>
      </c>
      <c r="K42" s="186">
        <v>51</v>
      </c>
      <c r="L42" s="186">
        <v>50</v>
      </c>
      <c r="M42" s="186">
        <v>68</v>
      </c>
      <c r="N42" s="186">
        <v>42</v>
      </c>
    </row>
    <row r="43" spans="1:18" s="128" customFormat="1" ht="9" customHeight="1">
      <c r="A43" s="148"/>
      <c r="B43" s="144"/>
      <c r="C43" s="140" t="s">
        <v>73</v>
      </c>
      <c r="D43" s="142" t="s">
        <v>26</v>
      </c>
      <c r="E43" s="186">
        <f>E37+E40</f>
        <v>1112</v>
      </c>
      <c r="F43" s="189">
        <f>F37+F40</f>
        <v>52</v>
      </c>
      <c r="G43" s="189">
        <f t="shared" ref="G43:N43" si="18">G37+G40</f>
        <v>68</v>
      </c>
      <c r="H43" s="189">
        <f t="shared" si="18"/>
        <v>67</v>
      </c>
      <c r="I43" s="189">
        <f t="shared" si="18"/>
        <v>64</v>
      </c>
      <c r="J43" s="189">
        <f t="shared" si="18"/>
        <v>101</v>
      </c>
      <c r="K43" s="189">
        <f t="shared" si="18"/>
        <v>195</v>
      </c>
      <c r="L43" s="189">
        <f t="shared" si="18"/>
        <v>211</v>
      </c>
      <c r="M43" s="189">
        <f t="shared" si="18"/>
        <v>203</v>
      </c>
      <c r="N43" s="189">
        <f t="shared" si="18"/>
        <v>151</v>
      </c>
    </row>
    <row r="44" spans="1:18" s="128" customFormat="1" ht="9" customHeight="1">
      <c r="A44" s="148"/>
      <c r="B44" s="144"/>
      <c r="C44" s="140"/>
      <c r="D44" s="142" t="s">
        <v>37</v>
      </c>
      <c r="E44" s="186">
        <f t="shared" ref="E44:N45" si="19">E38+E41</f>
        <v>554</v>
      </c>
      <c r="F44" s="189">
        <f t="shared" si="19"/>
        <v>20</v>
      </c>
      <c r="G44" s="189">
        <f t="shared" si="19"/>
        <v>26</v>
      </c>
      <c r="H44" s="189">
        <f t="shared" si="19"/>
        <v>32</v>
      </c>
      <c r="I44" s="189">
        <f t="shared" si="19"/>
        <v>24</v>
      </c>
      <c r="J44" s="189">
        <f t="shared" si="19"/>
        <v>46</v>
      </c>
      <c r="K44" s="189">
        <f t="shared" si="19"/>
        <v>89</v>
      </c>
      <c r="L44" s="189">
        <f t="shared" si="19"/>
        <v>121</v>
      </c>
      <c r="M44" s="189">
        <f t="shared" si="19"/>
        <v>108</v>
      </c>
      <c r="N44" s="189">
        <f t="shared" si="19"/>
        <v>88</v>
      </c>
    </row>
    <row r="45" spans="1:18" s="128" customFormat="1" ht="9" customHeight="1">
      <c r="A45" s="148"/>
      <c r="B45" s="144"/>
      <c r="C45" s="144"/>
      <c r="D45" s="142" t="s">
        <v>38</v>
      </c>
      <c r="E45" s="186">
        <f t="shared" si="19"/>
        <v>558</v>
      </c>
      <c r="F45" s="189">
        <f t="shared" si="19"/>
        <v>32</v>
      </c>
      <c r="G45" s="189">
        <f t="shared" si="19"/>
        <v>42</v>
      </c>
      <c r="H45" s="189">
        <f t="shared" si="19"/>
        <v>35</v>
      </c>
      <c r="I45" s="189">
        <f t="shared" si="19"/>
        <v>40</v>
      </c>
      <c r="J45" s="189">
        <f t="shared" si="19"/>
        <v>55</v>
      </c>
      <c r="K45" s="189">
        <f t="shared" si="19"/>
        <v>106</v>
      </c>
      <c r="L45" s="189">
        <f t="shared" si="19"/>
        <v>90</v>
      </c>
      <c r="M45" s="189">
        <f t="shared" si="19"/>
        <v>95</v>
      </c>
      <c r="N45" s="189">
        <f t="shared" si="19"/>
        <v>63</v>
      </c>
    </row>
    <row r="46" spans="1:18" s="128" customFormat="1" ht="5" customHeight="1">
      <c r="A46" s="191"/>
      <c r="B46" s="144"/>
      <c r="C46" s="144"/>
      <c r="D46" s="142"/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1:18" s="128" customFormat="1" ht="9" customHeight="1">
      <c r="A47" s="185" t="s">
        <v>85</v>
      </c>
      <c r="B47" s="140"/>
      <c r="C47" s="141" t="s">
        <v>71</v>
      </c>
      <c r="D47" s="142" t="s">
        <v>26</v>
      </c>
      <c r="E47" s="186">
        <f>SUM(F47:N47)</f>
        <v>251</v>
      </c>
      <c r="F47" s="186">
        <f>SUM(F48:F49)</f>
        <v>19</v>
      </c>
      <c r="G47" s="186">
        <f t="shared" ref="G47:N47" si="20">SUM(G48:G49)</f>
        <v>25</v>
      </c>
      <c r="H47" s="186">
        <f t="shared" si="20"/>
        <v>20</v>
      </c>
      <c r="I47" s="186">
        <f t="shared" si="20"/>
        <v>21</v>
      </c>
      <c r="J47" s="186">
        <f t="shared" si="20"/>
        <v>23</v>
      </c>
      <c r="K47" s="186">
        <f t="shared" si="20"/>
        <v>53</v>
      </c>
      <c r="L47" s="186">
        <f t="shared" si="20"/>
        <v>47</v>
      </c>
      <c r="M47" s="186">
        <f t="shared" si="20"/>
        <v>23</v>
      </c>
      <c r="N47" s="186">
        <f t="shared" si="20"/>
        <v>20</v>
      </c>
    </row>
    <row r="48" spans="1:18" s="128" customFormat="1" ht="9" customHeight="1">
      <c r="A48" s="185"/>
      <c r="B48" s="140"/>
      <c r="C48" s="140"/>
      <c r="D48" s="142" t="s">
        <v>37</v>
      </c>
      <c r="E48" s="186">
        <f t="shared" ref="E48:E52" si="21">SUM(F48:N48)</f>
        <v>140</v>
      </c>
      <c r="F48" s="186">
        <v>7</v>
      </c>
      <c r="G48" s="186">
        <v>8</v>
      </c>
      <c r="H48" s="186">
        <v>12</v>
      </c>
      <c r="I48" s="186">
        <v>10</v>
      </c>
      <c r="J48" s="186">
        <v>10</v>
      </c>
      <c r="K48" s="186">
        <v>31</v>
      </c>
      <c r="L48" s="186">
        <v>33</v>
      </c>
      <c r="M48" s="186">
        <v>15</v>
      </c>
      <c r="N48" s="186">
        <v>14</v>
      </c>
    </row>
    <row r="49" spans="1:14" s="128" customFormat="1" ht="9" customHeight="1">
      <c r="A49" s="185"/>
      <c r="B49" s="140"/>
      <c r="C49" s="140"/>
      <c r="D49" s="142" t="s">
        <v>38</v>
      </c>
      <c r="E49" s="186">
        <f t="shared" si="21"/>
        <v>111</v>
      </c>
      <c r="F49" s="186">
        <v>12</v>
      </c>
      <c r="G49" s="186">
        <v>17</v>
      </c>
      <c r="H49" s="186">
        <v>8</v>
      </c>
      <c r="I49" s="186">
        <v>11</v>
      </c>
      <c r="J49" s="186">
        <v>13</v>
      </c>
      <c r="K49" s="186">
        <v>22</v>
      </c>
      <c r="L49" s="186">
        <v>14</v>
      </c>
      <c r="M49" s="186">
        <v>8</v>
      </c>
      <c r="N49" s="186">
        <v>6</v>
      </c>
    </row>
    <row r="50" spans="1:14" s="128" customFormat="1" ht="9" customHeight="1">
      <c r="A50" s="185"/>
      <c r="B50" s="140"/>
      <c r="C50" s="141" t="s">
        <v>72</v>
      </c>
      <c r="D50" s="142" t="s">
        <v>26</v>
      </c>
      <c r="E50" s="186">
        <f t="shared" si="21"/>
        <v>50</v>
      </c>
      <c r="F50" s="186">
        <f>SUM(F51:F52)</f>
        <v>0</v>
      </c>
      <c r="G50" s="186">
        <f t="shared" ref="G50:N50" si="22">SUM(G51:G52)</f>
        <v>1</v>
      </c>
      <c r="H50" s="186">
        <f t="shared" si="22"/>
        <v>1</v>
      </c>
      <c r="I50" s="186">
        <f t="shared" si="22"/>
        <v>5</v>
      </c>
      <c r="J50" s="186">
        <f t="shared" si="22"/>
        <v>2</v>
      </c>
      <c r="K50" s="186">
        <f t="shared" si="22"/>
        <v>4</v>
      </c>
      <c r="L50" s="186">
        <f t="shared" si="22"/>
        <v>7</v>
      </c>
      <c r="M50" s="186">
        <f t="shared" si="22"/>
        <v>14</v>
      </c>
      <c r="N50" s="186">
        <f t="shared" si="22"/>
        <v>16</v>
      </c>
    </row>
    <row r="51" spans="1:14" s="128" customFormat="1" ht="9" customHeight="1">
      <c r="A51" s="185"/>
      <c r="B51" s="140"/>
      <c r="C51" s="140"/>
      <c r="D51" s="142" t="s">
        <v>37</v>
      </c>
      <c r="E51" s="186">
        <f t="shared" si="21"/>
        <v>30</v>
      </c>
      <c r="F51" s="186">
        <v>0</v>
      </c>
      <c r="G51" s="186">
        <v>0</v>
      </c>
      <c r="H51" s="186">
        <v>0</v>
      </c>
      <c r="I51" s="186">
        <v>2</v>
      </c>
      <c r="J51" s="186">
        <v>1</v>
      </c>
      <c r="K51" s="186">
        <v>2</v>
      </c>
      <c r="L51" s="186">
        <v>5</v>
      </c>
      <c r="M51" s="186">
        <v>10</v>
      </c>
      <c r="N51" s="186">
        <v>10</v>
      </c>
    </row>
    <row r="52" spans="1:14" s="128" customFormat="1" ht="9" customHeight="1">
      <c r="A52" s="185"/>
      <c r="B52" s="140"/>
      <c r="C52" s="140"/>
      <c r="D52" s="142" t="s">
        <v>38</v>
      </c>
      <c r="E52" s="186">
        <f t="shared" si="21"/>
        <v>20</v>
      </c>
      <c r="F52" s="186">
        <v>0</v>
      </c>
      <c r="G52" s="186">
        <v>1</v>
      </c>
      <c r="H52" s="186">
        <v>1</v>
      </c>
      <c r="I52" s="186">
        <v>3</v>
      </c>
      <c r="J52" s="186">
        <v>1</v>
      </c>
      <c r="K52" s="186">
        <v>2</v>
      </c>
      <c r="L52" s="186">
        <v>2</v>
      </c>
      <c r="M52" s="186">
        <v>4</v>
      </c>
      <c r="N52" s="186">
        <v>6</v>
      </c>
    </row>
    <row r="53" spans="1:14" s="128" customFormat="1" ht="9" customHeight="1">
      <c r="A53" s="185"/>
      <c r="B53" s="140"/>
      <c r="C53" s="140" t="s">
        <v>73</v>
      </c>
      <c r="D53" s="142" t="s">
        <v>26</v>
      </c>
      <c r="E53" s="186">
        <f>E47+E50</f>
        <v>301</v>
      </c>
      <c r="F53" s="189">
        <f>F47+F50</f>
        <v>19</v>
      </c>
      <c r="G53" s="189">
        <f t="shared" ref="G53:N53" si="23">G47+G50</f>
        <v>26</v>
      </c>
      <c r="H53" s="189">
        <f t="shared" si="23"/>
        <v>21</v>
      </c>
      <c r="I53" s="189">
        <f t="shared" si="23"/>
        <v>26</v>
      </c>
      <c r="J53" s="189">
        <f t="shared" si="23"/>
        <v>25</v>
      </c>
      <c r="K53" s="189">
        <f t="shared" si="23"/>
        <v>57</v>
      </c>
      <c r="L53" s="189">
        <f t="shared" si="23"/>
        <v>54</v>
      </c>
      <c r="M53" s="189">
        <f t="shared" si="23"/>
        <v>37</v>
      </c>
      <c r="N53" s="189">
        <f t="shared" si="23"/>
        <v>36</v>
      </c>
    </row>
    <row r="54" spans="1:14" s="128" customFormat="1" ht="9" customHeight="1">
      <c r="A54" s="185"/>
      <c r="B54" s="140"/>
      <c r="C54" s="140"/>
      <c r="D54" s="142" t="s">
        <v>37</v>
      </c>
      <c r="E54" s="186">
        <f t="shared" ref="E54:N55" si="24">E48+E51</f>
        <v>170</v>
      </c>
      <c r="F54" s="189">
        <f t="shared" si="24"/>
        <v>7</v>
      </c>
      <c r="G54" s="189">
        <f t="shared" si="24"/>
        <v>8</v>
      </c>
      <c r="H54" s="189">
        <f t="shared" si="24"/>
        <v>12</v>
      </c>
      <c r="I54" s="189">
        <f t="shared" si="24"/>
        <v>12</v>
      </c>
      <c r="J54" s="189">
        <f t="shared" si="24"/>
        <v>11</v>
      </c>
      <c r="K54" s="189">
        <f t="shared" si="24"/>
        <v>33</v>
      </c>
      <c r="L54" s="189">
        <f t="shared" si="24"/>
        <v>38</v>
      </c>
      <c r="M54" s="189">
        <f t="shared" si="24"/>
        <v>25</v>
      </c>
      <c r="N54" s="189">
        <f t="shared" si="24"/>
        <v>24</v>
      </c>
    </row>
    <row r="55" spans="1:14" s="128" customFormat="1" ht="9" customHeight="1">
      <c r="A55" s="185"/>
      <c r="B55" s="140"/>
      <c r="C55" s="144"/>
      <c r="D55" s="142" t="s">
        <v>38</v>
      </c>
      <c r="E55" s="186">
        <f t="shared" si="24"/>
        <v>131</v>
      </c>
      <c r="F55" s="189">
        <f t="shared" si="24"/>
        <v>12</v>
      </c>
      <c r="G55" s="189">
        <f t="shared" si="24"/>
        <v>18</v>
      </c>
      <c r="H55" s="189">
        <f t="shared" si="24"/>
        <v>9</v>
      </c>
      <c r="I55" s="189">
        <f t="shared" si="24"/>
        <v>14</v>
      </c>
      <c r="J55" s="189">
        <f t="shared" si="24"/>
        <v>14</v>
      </c>
      <c r="K55" s="189">
        <f t="shared" si="24"/>
        <v>24</v>
      </c>
      <c r="L55" s="189">
        <f t="shared" si="24"/>
        <v>16</v>
      </c>
      <c r="M55" s="189">
        <f t="shared" si="24"/>
        <v>12</v>
      </c>
      <c r="N55" s="189">
        <f t="shared" si="24"/>
        <v>12</v>
      </c>
    </row>
    <row r="56" spans="1:14" s="128" customFormat="1" ht="5" customHeight="1">
      <c r="A56" s="188"/>
      <c r="B56" s="140"/>
      <c r="C56" s="140"/>
      <c r="D56" s="142"/>
      <c r="E56" s="186"/>
      <c r="F56" s="186"/>
      <c r="G56" s="186"/>
      <c r="H56" s="186"/>
      <c r="I56" s="186"/>
      <c r="J56" s="186"/>
      <c r="K56" s="186"/>
      <c r="L56" s="186"/>
      <c r="M56" s="186"/>
      <c r="N56" s="186"/>
    </row>
    <row r="57" spans="1:14" s="128" customFormat="1" ht="9" customHeight="1">
      <c r="A57" s="148" t="s">
        <v>56</v>
      </c>
      <c r="B57" s="144"/>
      <c r="C57" s="192" t="s">
        <v>71</v>
      </c>
      <c r="D57" s="142" t="s">
        <v>26</v>
      </c>
      <c r="E57" s="186">
        <f>SUM(F57:N57)</f>
        <v>60</v>
      </c>
      <c r="F57" s="186">
        <f>SUM(F58:F59)</f>
        <v>7</v>
      </c>
      <c r="G57" s="186">
        <f t="shared" ref="G57:N57" si="25">SUM(G58:G59)</f>
        <v>7</v>
      </c>
      <c r="H57" s="186">
        <f t="shared" si="25"/>
        <v>8</v>
      </c>
      <c r="I57" s="186">
        <f t="shared" si="25"/>
        <v>5</v>
      </c>
      <c r="J57" s="186">
        <f t="shared" si="25"/>
        <v>7</v>
      </c>
      <c r="K57" s="186">
        <f t="shared" si="25"/>
        <v>11</v>
      </c>
      <c r="L57" s="186">
        <f t="shared" si="25"/>
        <v>5</v>
      </c>
      <c r="M57" s="186">
        <f t="shared" si="25"/>
        <v>6</v>
      </c>
      <c r="N57" s="186">
        <f t="shared" si="25"/>
        <v>4</v>
      </c>
    </row>
    <row r="58" spans="1:14" s="128" customFormat="1" ht="9" customHeight="1">
      <c r="A58" s="148"/>
      <c r="B58" s="144"/>
      <c r="C58" s="144"/>
      <c r="D58" s="142" t="s">
        <v>37</v>
      </c>
      <c r="E58" s="186">
        <f t="shared" ref="E58:E62" si="26">SUM(F58:N58)</f>
        <v>24</v>
      </c>
      <c r="F58" s="186">
        <v>2</v>
      </c>
      <c r="G58" s="186">
        <v>2</v>
      </c>
      <c r="H58" s="186">
        <v>4</v>
      </c>
      <c r="I58" s="186">
        <v>3</v>
      </c>
      <c r="J58" s="186">
        <v>1</v>
      </c>
      <c r="K58" s="186">
        <v>5</v>
      </c>
      <c r="L58" s="186">
        <v>1</v>
      </c>
      <c r="M58" s="186">
        <v>3</v>
      </c>
      <c r="N58" s="186">
        <v>3</v>
      </c>
    </row>
    <row r="59" spans="1:14" s="128" customFormat="1" ht="9" customHeight="1">
      <c r="A59" s="148"/>
      <c r="B59" s="144"/>
      <c r="C59" s="144"/>
      <c r="D59" s="142" t="s">
        <v>38</v>
      </c>
      <c r="E59" s="186">
        <f t="shared" si="26"/>
        <v>36</v>
      </c>
      <c r="F59" s="186">
        <v>5</v>
      </c>
      <c r="G59" s="186">
        <v>5</v>
      </c>
      <c r="H59" s="186">
        <v>4</v>
      </c>
      <c r="I59" s="186">
        <v>2</v>
      </c>
      <c r="J59" s="186">
        <v>6</v>
      </c>
      <c r="K59" s="186">
        <v>6</v>
      </c>
      <c r="L59" s="186">
        <v>4</v>
      </c>
      <c r="M59" s="186">
        <v>3</v>
      </c>
      <c r="N59" s="186">
        <v>1</v>
      </c>
    </row>
    <row r="60" spans="1:14" s="128" customFormat="1" ht="9" customHeight="1">
      <c r="A60" s="148"/>
      <c r="B60" s="144"/>
      <c r="C60" s="192" t="s">
        <v>72</v>
      </c>
      <c r="D60" s="142" t="s">
        <v>26</v>
      </c>
      <c r="E60" s="186">
        <f t="shared" si="26"/>
        <v>41</v>
      </c>
      <c r="F60" s="186">
        <f>SUM(F61:F62)</f>
        <v>0</v>
      </c>
      <c r="G60" s="186">
        <f t="shared" ref="G60:N60" si="27">SUM(G61:G62)</f>
        <v>1</v>
      </c>
      <c r="H60" s="186">
        <f t="shared" si="27"/>
        <v>3</v>
      </c>
      <c r="I60" s="186">
        <f t="shared" si="27"/>
        <v>1</v>
      </c>
      <c r="J60" s="186">
        <f t="shared" si="27"/>
        <v>3</v>
      </c>
      <c r="K60" s="186">
        <f t="shared" si="27"/>
        <v>7</v>
      </c>
      <c r="L60" s="186">
        <f t="shared" si="27"/>
        <v>7</v>
      </c>
      <c r="M60" s="186">
        <f t="shared" si="27"/>
        <v>7</v>
      </c>
      <c r="N60" s="186">
        <f t="shared" si="27"/>
        <v>12</v>
      </c>
    </row>
    <row r="61" spans="1:14" s="128" customFormat="1" ht="9" customHeight="1">
      <c r="A61" s="148"/>
      <c r="B61" s="144"/>
      <c r="C61" s="144"/>
      <c r="D61" s="142" t="s">
        <v>37</v>
      </c>
      <c r="E61" s="186">
        <f t="shared" si="26"/>
        <v>23</v>
      </c>
      <c r="F61" s="186">
        <v>0</v>
      </c>
      <c r="G61" s="186">
        <v>0</v>
      </c>
      <c r="H61" s="186">
        <v>1</v>
      </c>
      <c r="I61" s="186">
        <v>0</v>
      </c>
      <c r="J61" s="186">
        <v>3</v>
      </c>
      <c r="K61" s="186">
        <v>5</v>
      </c>
      <c r="L61" s="186">
        <v>2</v>
      </c>
      <c r="M61" s="186">
        <v>4</v>
      </c>
      <c r="N61" s="186">
        <v>8</v>
      </c>
    </row>
    <row r="62" spans="1:14" s="128" customFormat="1" ht="9" customHeight="1">
      <c r="A62" s="148"/>
      <c r="B62" s="144"/>
      <c r="C62" s="144"/>
      <c r="D62" s="142" t="s">
        <v>38</v>
      </c>
      <c r="E62" s="186">
        <f t="shared" si="26"/>
        <v>18</v>
      </c>
      <c r="F62" s="186">
        <v>0</v>
      </c>
      <c r="G62" s="186">
        <v>1</v>
      </c>
      <c r="H62" s="186">
        <v>2</v>
      </c>
      <c r="I62" s="186">
        <v>1</v>
      </c>
      <c r="J62" s="186">
        <v>0</v>
      </c>
      <c r="K62" s="186">
        <v>2</v>
      </c>
      <c r="L62" s="186">
        <v>5</v>
      </c>
      <c r="M62" s="186">
        <v>3</v>
      </c>
      <c r="N62" s="186">
        <v>4</v>
      </c>
    </row>
    <row r="63" spans="1:14" s="128" customFormat="1" ht="9" customHeight="1">
      <c r="A63" s="148"/>
      <c r="B63" s="144"/>
      <c r="C63" s="144" t="s">
        <v>73</v>
      </c>
      <c r="D63" s="142" t="s">
        <v>26</v>
      </c>
      <c r="E63" s="186">
        <f>E57+E60</f>
        <v>101</v>
      </c>
      <c r="F63" s="189">
        <f>F57+F60</f>
        <v>7</v>
      </c>
      <c r="G63" s="189">
        <f t="shared" ref="G63:N63" si="28">G57+G60</f>
        <v>8</v>
      </c>
      <c r="H63" s="189">
        <f t="shared" si="28"/>
        <v>11</v>
      </c>
      <c r="I63" s="189">
        <f t="shared" si="28"/>
        <v>6</v>
      </c>
      <c r="J63" s="189">
        <f t="shared" si="28"/>
        <v>10</v>
      </c>
      <c r="K63" s="189">
        <f t="shared" si="28"/>
        <v>18</v>
      </c>
      <c r="L63" s="189">
        <f t="shared" si="28"/>
        <v>12</v>
      </c>
      <c r="M63" s="189">
        <f t="shared" si="28"/>
        <v>13</v>
      </c>
      <c r="N63" s="189">
        <f t="shared" si="28"/>
        <v>16</v>
      </c>
    </row>
    <row r="64" spans="1:14" s="128" customFormat="1" ht="9" customHeight="1">
      <c r="A64" s="148"/>
      <c r="B64" s="144"/>
      <c r="C64" s="144"/>
      <c r="D64" s="142" t="s">
        <v>37</v>
      </c>
      <c r="E64" s="186">
        <f t="shared" ref="E64:N65" si="29">E58+E61</f>
        <v>47</v>
      </c>
      <c r="F64" s="189">
        <f t="shared" si="29"/>
        <v>2</v>
      </c>
      <c r="G64" s="189">
        <f t="shared" si="29"/>
        <v>2</v>
      </c>
      <c r="H64" s="189">
        <f t="shared" si="29"/>
        <v>5</v>
      </c>
      <c r="I64" s="189">
        <f t="shared" si="29"/>
        <v>3</v>
      </c>
      <c r="J64" s="189">
        <f t="shared" si="29"/>
        <v>4</v>
      </c>
      <c r="K64" s="189">
        <f t="shared" si="29"/>
        <v>10</v>
      </c>
      <c r="L64" s="189">
        <f t="shared" si="29"/>
        <v>3</v>
      </c>
      <c r="M64" s="189">
        <f t="shared" si="29"/>
        <v>7</v>
      </c>
      <c r="N64" s="189">
        <f t="shared" si="29"/>
        <v>11</v>
      </c>
    </row>
    <row r="65" spans="1:15" s="128" customFormat="1" ht="11" customHeight="1" thickBot="1">
      <c r="A65" s="193"/>
      <c r="B65" s="194"/>
      <c r="C65" s="194"/>
      <c r="D65" s="195" t="s">
        <v>38</v>
      </c>
      <c r="E65" s="196">
        <f t="shared" si="29"/>
        <v>54</v>
      </c>
      <c r="F65" s="197">
        <f t="shared" si="29"/>
        <v>5</v>
      </c>
      <c r="G65" s="197">
        <f t="shared" si="29"/>
        <v>6</v>
      </c>
      <c r="H65" s="197">
        <f t="shared" si="29"/>
        <v>6</v>
      </c>
      <c r="I65" s="197">
        <f t="shared" si="29"/>
        <v>3</v>
      </c>
      <c r="J65" s="197">
        <f t="shared" si="29"/>
        <v>6</v>
      </c>
      <c r="K65" s="197">
        <f t="shared" si="29"/>
        <v>8</v>
      </c>
      <c r="L65" s="197">
        <f t="shared" si="29"/>
        <v>9</v>
      </c>
      <c r="M65" s="197">
        <f t="shared" si="29"/>
        <v>6</v>
      </c>
      <c r="N65" s="197">
        <f t="shared" si="29"/>
        <v>5</v>
      </c>
      <c r="O65" s="189"/>
    </row>
    <row r="66" spans="1:15" s="128" customFormat="1" ht="9" customHeight="1">
      <c r="A66" s="191"/>
      <c r="B66" s="144"/>
      <c r="C66" s="144"/>
      <c r="D66" s="144"/>
      <c r="E66" s="189"/>
      <c r="F66" s="189"/>
      <c r="G66" s="189"/>
      <c r="H66" s="189"/>
      <c r="I66" s="189"/>
      <c r="J66" s="189"/>
      <c r="K66" s="189"/>
      <c r="L66" s="189"/>
      <c r="M66" s="189"/>
      <c r="N66" s="189"/>
    </row>
    <row r="67" spans="1:15" s="128" customFormat="1" ht="9" customHeight="1" thickBot="1">
      <c r="A67" s="191"/>
      <c r="B67" s="144"/>
      <c r="C67" s="144"/>
      <c r="D67" s="144"/>
      <c r="E67" s="189"/>
      <c r="F67" s="189"/>
      <c r="G67" s="189"/>
      <c r="H67" s="189"/>
      <c r="I67" s="189"/>
      <c r="J67" s="189"/>
      <c r="K67" s="189"/>
      <c r="L67" s="189"/>
      <c r="M67" s="189"/>
      <c r="N67" s="189"/>
    </row>
    <row r="68" spans="1:15" s="140" customFormat="1" ht="11" customHeight="1" thickBot="1">
      <c r="A68" s="132"/>
      <c r="B68" s="132"/>
      <c r="C68" s="132"/>
      <c r="D68" s="133"/>
      <c r="E68" s="132" t="s">
        <v>26</v>
      </c>
      <c r="F68" s="132" t="s">
        <v>27</v>
      </c>
      <c r="G68" s="132" t="s">
        <v>28</v>
      </c>
      <c r="H68" s="132" t="s">
        <v>29</v>
      </c>
      <c r="I68" s="132" t="s">
        <v>30</v>
      </c>
      <c r="J68" s="132" t="s">
        <v>31</v>
      </c>
      <c r="K68" s="132" t="s">
        <v>32</v>
      </c>
      <c r="L68" s="132" t="s">
        <v>33</v>
      </c>
      <c r="M68" s="132" t="s">
        <v>34</v>
      </c>
      <c r="N68" s="132" t="s">
        <v>35</v>
      </c>
    </row>
    <row r="69" spans="1:15" s="128" customFormat="1" ht="12" customHeight="1">
      <c r="A69" s="198" t="s">
        <v>86</v>
      </c>
      <c r="B69" s="144"/>
      <c r="C69" s="144" t="s">
        <v>72</v>
      </c>
      <c r="D69" s="199" t="s">
        <v>26</v>
      </c>
      <c r="E69" s="190">
        <f>SUM(F69:N69)</f>
        <v>3866</v>
      </c>
      <c r="F69" s="190">
        <f>SUM(F70:F71)</f>
        <v>136</v>
      </c>
      <c r="G69" s="190">
        <f t="shared" ref="G69:N69" si="30">SUM(G70:G71)</f>
        <v>211</v>
      </c>
      <c r="H69" s="190">
        <f t="shared" si="30"/>
        <v>243</v>
      </c>
      <c r="I69" s="190">
        <f t="shared" si="30"/>
        <v>224</v>
      </c>
      <c r="J69" s="190">
        <f t="shared" si="30"/>
        <v>319</v>
      </c>
      <c r="K69" s="190">
        <f t="shared" si="30"/>
        <v>572</v>
      </c>
      <c r="L69" s="190">
        <f t="shared" si="30"/>
        <v>739</v>
      </c>
      <c r="M69" s="190">
        <f t="shared" si="30"/>
        <v>765</v>
      </c>
      <c r="N69" s="190">
        <f t="shared" si="30"/>
        <v>657</v>
      </c>
      <c r="O69" s="200"/>
    </row>
    <row r="70" spans="1:15" s="128" customFormat="1" ht="12" customHeight="1">
      <c r="A70" s="201"/>
      <c r="B70" s="144"/>
      <c r="C70" s="144"/>
      <c r="D70" s="142" t="s">
        <v>37</v>
      </c>
      <c r="E70" s="190">
        <f>SUM(F70:N70)</f>
        <v>1868</v>
      </c>
      <c r="F70" s="190">
        <v>57</v>
      </c>
      <c r="G70" s="190">
        <v>101</v>
      </c>
      <c r="H70" s="190">
        <v>114</v>
      </c>
      <c r="I70" s="190">
        <v>91</v>
      </c>
      <c r="J70" s="190">
        <v>128</v>
      </c>
      <c r="K70" s="190">
        <v>283</v>
      </c>
      <c r="L70" s="190">
        <v>362</v>
      </c>
      <c r="M70" s="190">
        <v>389</v>
      </c>
      <c r="N70" s="190">
        <v>343</v>
      </c>
      <c r="O70" s="200"/>
    </row>
    <row r="71" spans="1:15" s="128" customFormat="1" ht="12" customHeight="1">
      <c r="A71" s="201"/>
      <c r="B71" s="144"/>
      <c r="C71" s="144"/>
      <c r="D71" s="142" t="s">
        <v>38</v>
      </c>
      <c r="E71" s="190">
        <f>SUM(F71:N71)</f>
        <v>1998</v>
      </c>
      <c r="F71" s="190">
        <v>79</v>
      </c>
      <c r="G71" s="190">
        <v>110</v>
      </c>
      <c r="H71" s="190">
        <v>129</v>
      </c>
      <c r="I71" s="190">
        <v>133</v>
      </c>
      <c r="J71" s="190">
        <v>191</v>
      </c>
      <c r="K71" s="190">
        <v>289</v>
      </c>
      <c r="L71" s="190">
        <v>377</v>
      </c>
      <c r="M71" s="190">
        <v>376</v>
      </c>
      <c r="N71" s="190">
        <v>314</v>
      </c>
      <c r="O71" s="200"/>
    </row>
    <row r="72" spans="1:15" s="128" customFormat="1" ht="9" customHeight="1" thickBot="1">
      <c r="A72" s="202"/>
      <c r="B72" s="194"/>
      <c r="C72" s="194"/>
      <c r="D72" s="195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200"/>
    </row>
    <row r="73" spans="1:15" s="128" customFormat="1" ht="9" customHeight="1">
      <c r="A73" s="191"/>
      <c r="B73" s="144"/>
      <c r="C73" s="144"/>
      <c r="D73" s="144"/>
      <c r="E73" s="189"/>
      <c r="F73" s="189"/>
      <c r="G73" s="189"/>
      <c r="H73" s="189"/>
      <c r="I73" s="189"/>
      <c r="J73" s="189"/>
      <c r="K73" s="189"/>
      <c r="L73" s="189"/>
      <c r="M73" s="189"/>
      <c r="N73" s="189"/>
    </row>
    <row r="74" spans="1:15" s="128" customFormat="1" ht="9" customHeight="1">
      <c r="A74" s="191"/>
      <c r="B74" s="144"/>
      <c r="C74" s="144"/>
      <c r="D74" s="144"/>
      <c r="E74" s="189"/>
      <c r="F74" s="189"/>
      <c r="G74" s="189"/>
      <c r="H74" s="189"/>
      <c r="I74" s="189"/>
      <c r="J74" s="189"/>
      <c r="K74" s="189"/>
      <c r="L74" s="189"/>
      <c r="M74" s="189"/>
      <c r="N74" s="189"/>
    </row>
    <row r="75" spans="1:15" s="128" customFormat="1" ht="9" customHeight="1">
      <c r="A75" s="191"/>
      <c r="B75" s="144"/>
      <c r="C75" s="144"/>
      <c r="D75" s="144"/>
      <c r="E75" s="189"/>
      <c r="F75" s="189"/>
      <c r="G75" s="189"/>
      <c r="H75" s="189"/>
      <c r="I75" s="189"/>
      <c r="J75" s="189"/>
      <c r="K75" s="189"/>
      <c r="L75" s="189"/>
      <c r="M75" s="189"/>
      <c r="N75" s="189"/>
    </row>
    <row r="76" spans="1:15" s="128" customFormat="1" ht="9" customHeight="1">
      <c r="A76" s="191"/>
      <c r="B76" s="144"/>
      <c r="C76" s="144"/>
      <c r="D76" s="144"/>
      <c r="E76" s="189"/>
      <c r="F76" s="189"/>
      <c r="G76" s="189"/>
      <c r="H76" s="189"/>
      <c r="I76" s="189"/>
      <c r="J76" s="189"/>
      <c r="K76" s="189"/>
      <c r="L76" s="189"/>
      <c r="M76" s="189"/>
      <c r="N76" s="189"/>
    </row>
    <row r="77" spans="1:15" s="128" customFormat="1" ht="9" customHeight="1">
      <c r="A77" s="191"/>
      <c r="B77" s="144"/>
      <c r="C77" s="144"/>
      <c r="D77" s="144"/>
      <c r="E77" s="189"/>
      <c r="F77" s="189"/>
      <c r="G77" s="189"/>
      <c r="H77" s="189"/>
      <c r="I77" s="189"/>
      <c r="J77" s="189"/>
      <c r="K77" s="189"/>
      <c r="L77" s="189"/>
      <c r="M77" s="189"/>
      <c r="N77" s="189"/>
    </row>
    <row r="78" spans="1:15" s="128" customFormat="1" ht="9" customHeight="1">
      <c r="A78" s="191"/>
      <c r="B78" s="144"/>
      <c r="C78" s="144"/>
      <c r="D78" s="144"/>
      <c r="E78" s="189"/>
      <c r="F78" s="189"/>
      <c r="G78" s="189"/>
      <c r="H78" s="189"/>
      <c r="I78" s="189"/>
      <c r="J78" s="189"/>
      <c r="K78" s="189"/>
      <c r="L78" s="189"/>
      <c r="M78" s="189"/>
      <c r="N78" s="189"/>
    </row>
    <row r="79" spans="1:15" s="128" customFormat="1" ht="9" customHeight="1">
      <c r="A79" s="191"/>
      <c r="B79" s="144"/>
      <c r="C79" s="144"/>
      <c r="D79" s="144"/>
      <c r="E79" s="189"/>
      <c r="F79" s="189"/>
      <c r="G79" s="189"/>
      <c r="H79" s="189"/>
      <c r="I79" s="189"/>
      <c r="J79" s="189"/>
      <c r="K79" s="189"/>
      <c r="L79" s="189"/>
      <c r="M79" s="189"/>
      <c r="N79" s="189"/>
    </row>
    <row r="80" spans="1:15" s="128" customFormat="1" ht="9" customHeight="1">
      <c r="A80" s="191"/>
      <c r="B80" s="144"/>
      <c r="C80" s="144"/>
      <c r="D80" s="144"/>
      <c r="E80" s="189"/>
      <c r="F80" s="189"/>
      <c r="G80" s="189"/>
      <c r="H80" s="189"/>
      <c r="I80" s="189"/>
      <c r="J80" s="189"/>
      <c r="K80" s="189"/>
      <c r="L80" s="189"/>
      <c r="M80" s="189"/>
      <c r="N80" s="189"/>
    </row>
    <row r="81" spans="1:14" s="128" customFormat="1" ht="9" customHeight="1">
      <c r="A81" s="191"/>
      <c r="B81" s="144"/>
      <c r="C81" s="144"/>
      <c r="D81" s="144"/>
      <c r="E81" s="189"/>
      <c r="F81" s="189"/>
      <c r="G81" s="189"/>
      <c r="H81" s="189"/>
      <c r="I81" s="189"/>
      <c r="J81" s="189"/>
      <c r="K81" s="189"/>
      <c r="L81" s="189"/>
      <c r="M81" s="189"/>
      <c r="N81" s="189"/>
    </row>
    <row r="82" spans="1:14" s="128" customFormat="1" ht="9" customHeight="1">
      <c r="A82" s="191"/>
      <c r="B82" s="144"/>
      <c r="C82" s="144"/>
      <c r="D82" s="144"/>
      <c r="E82" s="189"/>
      <c r="F82" s="189"/>
      <c r="G82" s="189"/>
      <c r="H82" s="189"/>
      <c r="I82" s="189"/>
      <c r="J82" s="189"/>
      <c r="K82" s="189"/>
      <c r="L82" s="189"/>
      <c r="M82" s="189"/>
      <c r="N82" s="189"/>
    </row>
    <row r="83" spans="1:14" s="128" customFormat="1" ht="9" customHeight="1">
      <c r="A83" s="191"/>
      <c r="B83" s="144"/>
      <c r="C83" s="144"/>
      <c r="D83" s="144"/>
      <c r="E83" s="189"/>
      <c r="F83" s="189"/>
      <c r="G83" s="189"/>
      <c r="H83" s="189"/>
      <c r="I83" s="189"/>
      <c r="J83" s="189"/>
      <c r="K83" s="189"/>
      <c r="L83" s="189"/>
      <c r="M83" s="189"/>
      <c r="N83" s="189"/>
    </row>
    <row r="84" spans="1:14" s="128" customFormat="1" ht="9" customHeight="1">
      <c r="A84" s="191"/>
      <c r="B84" s="144"/>
      <c r="C84" s="144"/>
      <c r="D84" s="144"/>
      <c r="E84" s="189"/>
      <c r="F84" s="189"/>
      <c r="G84" s="189"/>
      <c r="H84" s="189"/>
      <c r="I84" s="189"/>
      <c r="J84" s="189"/>
      <c r="K84" s="189"/>
      <c r="L84" s="189"/>
      <c r="M84" s="189"/>
      <c r="N84" s="189"/>
    </row>
    <row r="85" spans="1:14" s="128" customFormat="1" ht="9" customHeight="1">
      <c r="A85" s="191"/>
      <c r="B85" s="144"/>
      <c r="C85" s="144"/>
      <c r="D85" s="144"/>
      <c r="E85" s="189"/>
      <c r="F85" s="189"/>
      <c r="G85" s="189"/>
      <c r="H85" s="189"/>
      <c r="I85" s="189"/>
      <c r="J85" s="189"/>
      <c r="K85" s="189"/>
      <c r="L85" s="189"/>
      <c r="M85" s="189"/>
      <c r="N85" s="189"/>
    </row>
    <row r="86" spans="1:14" s="128" customFormat="1" ht="1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128" customFormat="1" ht="30" customHeight="1" thickBot="1">
      <c r="A87" s="203" t="s">
        <v>87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</row>
    <row r="88" spans="1:14" s="128" customFormat="1" ht="11" customHeight="1" thickBot="1">
      <c r="A88" s="204"/>
      <c r="B88" s="204"/>
      <c r="C88" s="204"/>
      <c r="D88" s="204"/>
      <c r="E88" s="205" t="s">
        <v>26</v>
      </c>
      <c r="F88" s="204" t="s">
        <v>27</v>
      </c>
      <c r="G88" s="204" t="s">
        <v>28</v>
      </c>
      <c r="H88" s="204" t="s">
        <v>29</v>
      </c>
      <c r="I88" s="204" t="s">
        <v>30</v>
      </c>
      <c r="J88" s="204" t="s">
        <v>31</v>
      </c>
      <c r="K88" s="204" t="s">
        <v>32</v>
      </c>
      <c r="L88" s="204" t="s">
        <v>33</v>
      </c>
      <c r="M88" s="204" t="s">
        <v>34</v>
      </c>
      <c r="N88" s="204" t="s">
        <v>35</v>
      </c>
    </row>
    <row r="89" spans="1:14" s="128" customFormat="1" ht="9" customHeight="1">
      <c r="A89" s="185"/>
      <c r="B89" s="140"/>
      <c r="C89" s="141" t="s">
        <v>71</v>
      </c>
      <c r="D89" s="144" t="s">
        <v>26</v>
      </c>
      <c r="E89" s="206">
        <f>SUM(F89:N89)</f>
        <v>145</v>
      </c>
      <c r="F89" s="186">
        <f>SUM(F90:F91)</f>
        <v>16</v>
      </c>
      <c r="G89" s="186">
        <f t="shared" ref="G89:N89" si="31">SUM(G90:G91)</f>
        <v>13</v>
      </c>
      <c r="H89" s="186">
        <f t="shared" si="31"/>
        <v>13</v>
      </c>
      <c r="I89" s="186">
        <f t="shared" si="31"/>
        <v>16</v>
      </c>
      <c r="J89" s="186">
        <f t="shared" si="31"/>
        <v>18</v>
      </c>
      <c r="K89" s="186">
        <f t="shared" si="31"/>
        <v>27</v>
      </c>
      <c r="L89" s="186">
        <f t="shared" si="31"/>
        <v>16</v>
      </c>
      <c r="M89" s="186">
        <f t="shared" si="31"/>
        <v>14</v>
      </c>
      <c r="N89" s="186">
        <f t="shared" si="31"/>
        <v>12</v>
      </c>
    </row>
    <row r="90" spans="1:14" s="128" customFormat="1" ht="9" customHeight="1">
      <c r="A90" s="185"/>
      <c r="B90" s="140"/>
      <c r="C90" s="140"/>
      <c r="D90" s="144" t="s">
        <v>37</v>
      </c>
      <c r="E90" s="206">
        <f>SUM(F90:N90)</f>
        <v>49</v>
      </c>
      <c r="F90" s="186">
        <v>3</v>
      </c>
      <c r="G90" s="186">
        <v>5</v>
      </c>
      <c r="H90" s="186">
        <v>2</v>
      </c>
      <c r="I90" s="186">
        <v>3</v>
      </c>
      <c r="J90" s="186">
        <v>6</v>
      </c>
      <c r="K90" s="186">
        <v>9</v>
      </c>
      <c r="L90" s="186">
        <v>8</v>
      </c>
      <c r="M90" s="186">
        <v>7</v>
      </c>
      <c r="N90" s="186">
        <v>6</v>
      </c>
    </row>
    <row r="91" spans="1:14" s="128" customFormat="1" ht="9" customHeight="1">
      <c r="A91" s="185"/>
      <c r="B91" s="140"/>
      <c r="C91" s="140"/>
      <c r="D91" s="144" t="s">
        <v>38</v>
      </c>
      <c r="E91" s="206">
        <f t="shared" ref="E91:E94" si="32">SUM(F91:N91)</f>
        <v>96</v>
      </c>
      <c r="F91" s="186">
        <v>13</v>
      </c>
      <c r="G91" s="186">
        <v>8</v>
      </c>
      <c r="H91" s="186">
        <v>11</v>
      </c>
      <c r="I91" s="186">
        <v>13</v>
      </c>
      <c r="J91" s="186">
        <v>12</v>
      </c>
      <c r="K91" s="186">
        <v>18</v>
      </c>
      <c r="L91" s="186">
        <v>8</v>
      </c>
      <c r="M91" s="186">
        <v>7</v>
      </c>
      <c r="N91" s="186">
        <v>6</v>
      </c>
    </row>
    <row r="92" spans="1:14" s="128" customFormat="1" ht="9" customHeight="1">
      <c r="A92" s="185"/>
      <c r="B92" s="140"/>
      <c r="C92" s="141" t="s">
        <v>72</v>
      </c>
      <c r="D92" s="144" t="s">
        <v>26</v>
      </c>
      <c r="E92" s="206">
        <f t="shared" si="32"/>
        <v>105</v>
      </c>
      <c r="F92" s="186">
        <f>SUM(F93:F94)</f>
        <v>3</v>
      </c>
      <c r="G92" s="186">
        <f t="shared" ref="G92:N92" si="33">SUM(G93:G94)</f>
        <v>12</v>
      </c>
      <c r="H92" s="186">
        <f t="shared" si="33"/>
        <v>10</v>
      </c>
      <c r="I92" s="186">
        <f t="shared" si="33"/>
        <v>6</v>
      </c>
      <c r="J92" s="186">
        <f t="shared" si="33"/>
        <v>7</v>
      </c>
      <c r="K92" s="186">
        <f t="shared" si="33"/>
        <v>13</v>
      </c>
      <c r="L92" s="186">
        <f t="shared" si="33"/>
        <v>16</v>
      </c>
      <c r="M92" s="186">
        <f t="shared" si="33"/>
        <v>23</v>
      </c>
      <c r="N92" s="186">
        <f t="shared" si="33"/>
        <v>15</v>
      </c>
    </row>
    <row r="93" spans="1:14" s="128" customFormat="1" ht="9" customHeight="1">
      <c r="A93" s="185"/>
      <c r="B93" s="140"/>
      <c r="C93" s="140"/>
      <c r="D93" s="144" t="s">
        <v>37</v>
      </c>
      <c r="E93" s="206">
        <f t="shared" si="32"/>
        <v>35</v>
      </c>
      <c r="F93" s="186">
        <v>1</v>
      </c>
      <c r="G93" s="186">
        <v>2</v>
      </c>
      <c r="H93" s="186">
        <v>3</v>
      </c>
      <c r="I93" s="186">
        <v>4</v>
      </c>
      <c r="J93" s="186">
        <v>2</v>
      </c>
      <c r="K93" s="186">
        <v>2</v>
      </c>
      <c r="L93" s="186">
        <v>6</v>
      </c>
      <c r="M93" s="186">
        <v>9</v>
      </c>
      <c r="N93" s="186">
        <v>6</v>
      </c>
    </row>
    <row r="94" spans="1:14" s="128" customFormat="1" ht="9" customHeight="1">
      <c r="A94" s="185"/>
      <c r="B94" s="140"/>
      <c r="C94" s="140"/>
      <c r="D94" s="144" t="s">
        <v>38</v>
      </c>
      <c r="E94" s="206">
        <f t="shared" si="32"/>
        <v>70</v>
      </c>
      <c r="F94" s="186">
        <v>2</v>
      </c>
      <c r="G94" s="186">
        <v>10</v>
      </c>
      <c r="H94" s="186">
        <v>7</v>
      </c>
      <c r="I94" s="186">
        <v>2</v>
      </c>
      <c r="J94" s="186">
        <v>5</v>
      </c>
      <c r="K94" s="186">
        <v>11</v>
      </c>
      <c r="L94" s="186">
        <v>10</v>
      </c>
      <c r="M94" s="186">
        <v>14</v>
      </c>
      <c r="N94" s="186">
        <v>9</v>
      </c>
    </row>
    <row r="95" spans="1:14" s="128" customFormat="1" ht="9" customHeight="1">
      <c r="A95" s="185"/>
      <c r="B95" s="140"/>
      <c r="C95" s="140" t="s">
        <v>73</v>
      </c>
      <c r="D95" s="144" t="s">
        <v>26</v>
      </c>
      <c r="E95" s="206">
        <f>E89+E92</f>
        <v>250</v>
      </c>
      <c r="F95" s="186">
        <f>F89+F92</f>
        <v>19</v>
      </c>
      <c r="G95" s="186">
        <f t="shared" ref="G95:N97" si="34">G89+G92</f>
        <v>25</v>
      </c>
      <c r="H95" s="186">
        <f t="shared" si="34"/>
        <v>23</v>
      </c>
      <c r="I95" s="186">
        <f t="shared" si="34"/>
        <v>22</v>
      </c>
      <c r="J95" s="186">
        <f t="shared" si="34"/>
        <v>25</v>
      </c>
      <c r="K95" s="186">
        <f t="shared" si="34"/>
        <v>40</v>
      </c>
      <c r="L95" s="186">
        <f t="shared" si="34"/>
        <v>32</v>
      </c>
      <c r="M95" s="186">
        <f t="shared" si="34"/>
        <v>37</v>
      </c>
      <c r="N95" s="186">
        <f t="shared" si="34"/>
        <v>27</v>
      </c>
    </row>
    <row r="96" spans="1:14" s="128" customFormat="1" ht="9" customHeight="1">
      <c r="A96" s="185"/>
      <c r="B96" s="140"/>
      <c r="C96" s="140"/>
      <c r="D96" s="144" t="s">
        <v>37</v>
      </c>
      <c r="E96" s="206">
        <f t="shared" ref="E96:F97" si="35">E90+E93</f>
        <v>84</v>
      </c>
      <c r="F96" s="186">
        <f t="shared" si="35"/>
        <v>4</v>
      </c>
      <c r="G96" s="186">
        <f t="shared" si="34"/>
        <v>7</v>
      </c>
      <c r="H96" s="186">
        <f t="shared" si="34"/>
        <v>5</v>
      </c>
      <c r="I96" s="186">
        <f t="shared" si="34"/>
        <v>7</v>
      </c>
      <c r="J96" s="186">
        <f t="shared" si="34"/>
        <v>8</v>
      </c>
      <c r="K96" s="186">
        <f t="shared" si="34"/>
        <v>11</v>
      </c>
      <c r="L96" s="186">
        <f t="shared" si="34"/>
        <v>14</v>
      </c>
      <c r="M96" s="186">
        <f t="shared" si="34"/>
        <v>16</v>
      </c>
      <c r="N96" s="186">
        <f t="shared" si="34"/>
        <v>12</v>
      </c>
    </row>
    <row r="97" spans="1:14" s="128" customFormat="1" ht="9" customHeight="1">
      <c r="A97" s="185"/>
      <c r="B97" s="140"/>
      <c r="C97" s="144"/>
      <c r="D97" s="144" t="s">
        <v>38</v>
      </c>
      <c r="E97" s="206">
        <f t="shared" si="35"/>
        <v>166</v>
      </c>
      <c r="F97" s="186">
        <f t="shared" si="35"/>
        <v>15</v>
      </c>
      <c r="G97" s="186">
        <f t="shared" si="34"/>
        <v>18</v>
      </c>
      <c r="H97" s="186">
        <f t="shared" si="34"/>
        <v>18</v>
      </c>
      <c r="I97" s="186">
        <f t="shared" si="34"/>
        <v>15</v>
      </c>
      <c r="J97" s="186">
        <f t="shared" si="34"/>
        <v>17</v>
      </c>
      <c r="K97" s="186">
        <f t="shared" si="34"/>
        <v>29</v>
      </c>
      <c r="L97" s="186">
        <f t="shared" si="34"/>
        <v>18</v>
      </c>
      <c r="M97" s="186">
        <f t="shared" si="34"/>
        <v>21</v>
      </c>
      <c r="N97" s="186">
        <f t="shared" si="34"/>
        <v>15</v>
      </c>
    </row>
    <row r="98" spans="1:14" s="128" customFormat="1" ht="7" customHeight="1">
      <c r="A98" s="188"/>
      <c r="B98" s="140"/>
      <c r="C98" s="140"/>
      <c r="D98" s="144"/>
      <c r="E98" s="206"/>
      <c r="F98" s="186"/>
      <c r="G98" s="186"/>
      <c r="H98" s="186"/>
      <c r="I98" s="186"/>
      <c r="J98" s="186"/>
      <c r="K98" s="186"/>
      <c r="L98" s="186"/>
      <c r="M98" s="186"/>
      <c r="N98" s="186"/>
    </row>
    <row r="99" spans="1:14" s="128" customFormat="1" ht="9" customHeight="1">
      <c r="A99" s="185" t="s">
        <v>88</v>
      </c>
      <c r="B99" s="140"/>
      <c r="C99" s="141" t="s">
        <v>71</v>
      </c>
      <c r="D99" s="142" t="s">
        <v>26</v>
      </c>
      <c r="E99" s="206">
        <f t="shared" ref="E99:E104" si="36">SUM(F99:N99)</f>
        <v>25</v>
      </c>
      <c r="F99" s="186">
        <f>SUM(F100:F101)</f>
        <v>1</v>
      </c>
      <c r="G99" s="186">
        <f t="shared" ref="G99:N99" si="37">SUM(G100:G101)</f>
        <v>1</v>
      </c>
      <c r="H99" s="186">
        <f t="shared" si="37"/>
        <v>1</v>
      </c>
      <c r="I99" s="186">
        <f t="shared" si="37"/>
        <v>2</v>
      </c>
      <c r="J99" s="186">
        <f t="shared" si="37"/>
        <v>2</v>
      </c>
      <c r="K99" s="186">
        <f t="shared" si="37"/>
        <v>6</v>
      </c>
      <c r="L99" s="186">
        <f t="shared" si="37"/>
        <v>7</v>
      </c>
      <c r="M99" s="186">
        <f t="shared" si="37"/>
        <v>2</v>
      </c>
      <c r="N99" s="186">
        <f t="shared" si="37"/>
        <v>3</v>
      </c>
    </row>
    <row r="100" spans="1:14" s="128" customFormat="1" ht="9" customHeight="1">
      <c r="A100" s="185"/>
      <c r="B100" s="140"/>
      <c r="C100" s="140"/>
      <c r="D100" s="144" t="s">
        <v>37</v>
      </c>
      <c r="E100" s="206">
        <f t="shared" si="36"/>
        <v>18</v>
      </c>
      <c r="F100" s="186">
        <v>1</v>
      </c>
      <c r="G100" s="186">
        <v>0</v>
      </c>
      <c r="H100" s="186">
        <v>1</v>
      </c>
      <c r="I100" s="186">
        <v>1</v>
      </c>
      <c r="J100" s="186">
        <v>1</v>
      </c>
      <c r="K100" s="186">
        <v>6</v>
      </c>
      <c r="L100" s="186">
        <v>6</v>
      </c>
      <c r="M100" s="186">
        <v>1</v>
      </c>
      <c r="N100" s="186">
        <v>1</v>
      </c>
    </row>
    <row r="101" spans="1:14" s="128" customFormat="1" ht="9" customHeight="1">
      <c r="A101" s="185"/>
      <c r="B101" s="140"/>
      <c r="C101" s="140"/>
      <c r="D101" s="144" t="s">
        <v>38</v>
      </c>
      <c r="E101" s="206">
        <f t="shared" si="36"/>
        <v>7</v>
      </c>
      <c r="F101" s="186">
        <v>0</v>
      </c>
      <c r="G101" s="186">
        <v>1</v>
      </c>
      <c r="H101" s="186">
        <v>0</v>
      </c>
      <c r="I101" s="186">
        <v>1</v>
      </c>
      <c r="J101" s="186">
        <v>1</v>
      </c>
      <c r="K101" s="186">
        <v>0</v>
      </c>
      <c r="L101" s="186">
        <v>1</v>
      </c>
      <c r="M101" s="186">
        <v>1</v>
      </c>
      <c r="N101" s="186">
        <v>2</v>
      </c>
    </row>
    <row r="102" spans="1:14" s="128" customFormat="1" ht="9" customHeight="1">
      <c r="A102" s="185"/>
      <c r="B102" s="140"/>
      <c r="C102" s="141" t="s">
        <v>72</v>
      </c>
      <c r="D102" s="144" t="s">
        <v>26</v>
      </c>
      <c r="E102" s="206">
        <f t="shared" si="36"/>
        <v>44</v>
      </c>
      <c r="F102" s="186">
        <f>SUM(F103:F104)</f>
        <v>1</v>
      </c>
      <c r="G102" s="186">
        <f t="shared" ref="G102:N102" si="38">SUM(G103:G104)</f>
        <v>3</v>
      </c>
      <c r="H102" s="186">
        <f t="shared" si="38"/>
        <v>3</v>
      </c>
      <c r="I102" s="186">
        <f t="shared" si="38"/>
        <v>1</v>
      </c>
      <c r="J102" s="186">
        <f t="shared" si="38"/>
        <v>2</v>
      </c>
      <c r="K102" s="186">
        <f t="shared" si="38"/>
        <v>7</v>
      </c>
      <c r="L102" s="186">
        <f t="shared" si="38"/>
        <v>7</v>
      </c>
      <c r="M102" s="186">
        <f t="shared" si="38"/>
        <v>10</v>
      </c>
      <c r="N102" s="186">
        <f t="shared" si="38"/>
        <v>10</v>
      </c>
    </row>
    <row r="103" spans="1:14" s="128" customFormat="1" ht="9" customHeight="1">
      <c r="A103" s="185"/>
      <c r="B103" s="140"/>
      <c r="C103" s="140"/>
      <c r="D103" s="144" t="s">
        <v>37</v>
      </c>
      <c r="E103" s="206">
        <f t="shared" si="36"/>
        <v>30</v>
      </c>
      <c r="F103" s="186">
        <v>0</v>
      </c>
      <c r="G103" s="186">
        <v>3</v>
      </c>
      <c r="H103" s="186">
        <v>3</v>
      </c>
      <c r="I103" s="186">
        <v>1</v>
      </c>
      <c r="J103" s="186">
        <v>1</v>
      </c>
      <c r="K103" s="186">
        <v>3</v>
      </c>
      <c r="L103" s="186">
        <v>5</v>
      </c>
      <c r="M103" s="186">
        <v>5</v>
      </c>
      <c r="N103" s="186">
        <v>9</v>
      </c>
    </row>
    <row r="104" spans="1:14" s="128" customFormat="1" ht="9" customHeight="1">
      <c r="A104" s="185"/>
      <c r="B104" s="140"/>
      <c r="C104" s="140"/>
      <c r="D104" s="144" t="s">
        <v>38</v>
      </c>
      <c r="E104" s="206">
        <f t="shared" si="36"/>
        <v>14</v>
      </c>
      <c r="F104" s="186">
        <v>1</v>
      </c>
      <c r="G104" s="186">
        <v>0</v>
      </c>
      <c r="H104" s="186">
        <v>0</v>
      </c>
      <c r="I104" s="186">
        <v>0</v>
      </c>
      <c r="J104" s="186">
        <v>1</v>
      </c>
      <c r="K104" s="186">
        <v>4</v>
      </c>
      <c r="L104" s="186">
        <v>2</v>
      </c>
      <c r="M104" s="186">
        <v>5</v>
      </c>
      <c r="N104" s="186">
        <v>1</v>
      </c>
    </row>
    <row r="105" spans="1:14" s="128" customFormat="1" ht="9" customHeight="1">
      <c r="A105" s="185"/>
      <c r="B105" s="140"/>
      <c r="C105" s="140" t="s">
        <v>73</v>
      </c>
      <c r="D105" s="144" t="s">
        <v>26</v>
      </c>
      <c r="E105" s="206">
        <f>E99+E102</f>
        <v>69</v>
      </c>
      <c r="F105" s="186">
        <f>F99+F102</f>
        <v>2</v>
      </c>
      <c r="G105" s="186">
        <f t="shared" ref="G105:N105" si="39">G99+G102</f>
        <v>4</v>
      </c>
      <c r="H105" s="186">
        <f t="shared" si="39"/>
        <v>4</v>
      </c>
      <c r="I105" s="186">
        <f t="shared" si="39"/>
        <v>3</v>
      </c>
      <c r="J105" s="186">
        <f t="shared" si="39"/>
        <v>4</v>
      </c>
      <c r="K105" s="186">
        <f t="shared" si="39"/>
        <v>13</v>
      </c>
      <c r="L105" s="186">
        <f t="shared" si="39"/>
        <v>14</v>
      </c>
      <c r="M105" s="186">
        <f t="shared" si="39"/>
        <v>12</v>
      </c>
      <c r="N105" s="186">
        <f t="shared" si="39"/>
        <v>13</v>
      </c>
    </row>
    <row r="106" spans="1:14" s="128" customFormat="1" ht="9" customHeight="1">
      <c r="A106" s="185"/>
      <c r="B106" s="140"/>
      <c r="C106" s="140"/>
      <c r="D106" s="144" t="s">
        <v>37</v>
      </c>
      <c r="E106" s="206">
        <f t="shared" ref="E106:N107" si="40">E100+E103</f>
        <v>48</v>
      </c>
      <c r="F106" s="186">
        <f t="shared" si="40"/>
        <v>1</v>
      </c>
      <c r="G106" s="186">
        <f t="shared" si="40"/>
        <v>3</v>
      </c>
      <c r="H106" s="186">
        <f t="shared" si="40"/>
        <v>4</v>
      </c>
      <c r="I106" s="186">
        <f t="shared" si="40"/>
        <v>2</v>
      </c>
      <c r="J106" s="186">
        <f t="shared" si="40"/>
        <v>2</v>
      </c>
      <c r="K106" s="186">
        <f t="shared" si="40"/>
        <v>9</v>
      </c>
      <c r="L106" s="186">
        <f t="shared" si="40"/>
        <v>11</v>
      </c>
      <c r="M106" s="186">
        <f t="shared" si="40"/>
        <v>6</v>
      </c>
      <c r="N106" s="186">
        <f t="shared" si="40"/>
        <v>10</v>
      </c>
    </row>
    <row r="107" spans="1:14" ht="9" customHeight="1">
      <c r="A107" s="185"/>
      <c r="B107" s="140"/>
      <c r="C107" s="144"/>
      <c r="D107" s="144" t="s">
        <v>38</v>
      </c>
      <c r="E107" s="206">
        <f t="shared" si="40"/>
        <v>21</v>
      </c>
      <c r="F107" s="186">
        <f t="shared" si="40"/>
        <v>1</v>
      </c>
      <c r="G107" s="186">
        <f t="shared" si="40"/>
        <v>1</v>
      </c>
      <c r="H107" s="186">
        <f t="shared" si="40"/>
        <v>0</v>
      </c>
      <c r="I107" s="186">
        <f t="shared" si="40"/>
        <v>1</v>
      </c>
      <c r="J107" s="186">
        <f t="shared" si="40"/>
        <v>2</v>
      </c>
      <c r="K107" s="186">
        <f t="shared" si="40"/>
        <v>4</v>
      </c>
      <c r="L107" s="186">
        <f t="shared" si="40"/>
        <v>3</v>
      </c>
      <c r="M107" s="186">
        <f t="shared" si="40"/>
        <v>6</v>
      </c>
      <c r="N107" s="186">
        <f t="shared" si="40"/>
        <v>3</v>
      </c>
    </row>
    <row r="108" spans="1:14" ht="7" customHeight="1">
      <c r="A108" s="188"/>
      <c r="B108" s="140"/>
      <c r="C108" s="140"/>
      <c r="D108" s="144"/>
      <c r="E108" s="206"/>
      <c r="F108" s="186"/>
      <c r="G108" s="186"/>
      <c r="H108" s="186"/>
      <c r="I108" s="186"/>
      <c r="J108" s="186"/>
      <c r="K108" s="186"/>
      <c r="L108" s="186"/>
      <c r="M108" s="186"/>
      <c r="N108" s="186"/>
    </row>
    <row r="109" spans="1:14" ht="9" customHeight="1">
      <c r="A109" s="185" t="s">
        <v>89</v>
      </c>
      <c r="B109" s="140"/>
      <c r="C109" s="141" t="s">
        <v>71</v>
      </c>
      <c r="D109" s="144" t="s">
        <v>26</v>
      </c>
      <c r="E109" s="206">
        <f t="shared" ref="E109:E114" si="41">SUM(F109:N109)</f>
        <v>10</v>
      </c>
      <c r="F109" s="186">
        <f>SUM(F110:F111)</f>
        <v>0</v>
      </c>
      <c r="G109" s="186">
        <f t="shared" ref="G109:N109" si="42">SUM(G110:G111)</f>
        <v>1</v>
      </c>
      <c r="H109" s="186">
        <f t="shared" si="42"/>
        <v>1</v>
      </c>
      <c r="I109" s="186">
        <f t="shared" si="42"/>
        <v>1</v>
      </c>
      <c r="J109" s="186">
        <f t="shared" si="42"/>
        <v>1</v>
      </c>
      <c r="K109" s="186">
        <f t="shared" si="42"/>
        <v>2</v>
      </c>
      <c r="L109" s="186">
        <f t="shared" si="42"/>
        <v>3</v>
      </c>
      <c r="M109" s="186">
        <f t="shared" si="42"/>
        <v>0</v>
      </c>
      <c r="N109" s="186">
        <f t="shared" si="42"/>
        <v>1</v>
      </c>
    </row>
    <row r="110" spans="1:14" ht="9" customHeight="1">
      <c r="A110" s="185"/>
      <c r="B110" s="140"/>
      <c r="C110" s="140"/>
      <c r="D110" s="144" t="s">
        <v>37</v>
      </c>
      <c r="E110" s="206">
        <f t="shared" si="41"/>
        <v>6</v>
      </c>
      <c r="F110" s="186">
        <v>0</v>
      </c>
      <c r="G110" s="186">
        <v>0</v>
      </c>
      <c r="H110" s="186">
        <v>1</v>
      </c>
      <c r="I110" s="186">
        <v>1</v>
      </c>
      <c r="J110" s="186">
        <v>1</v>
      </c>
      <c r="K110" s="186">
        <v>1</v>
      </c>
      <c r="L110" s="186">
        <v>2</v>
      </c>
      <c r="M110" s="186">
        <v>0</v>
      </c>
      <c r="N110" s="186">
        <v>0</v>
      </c>
    </row>
    <row r="111" spans="1:14" ht="9" customHeight="1">
      <c r="A111" s="185"/>
      <c r="B111" s="140"/>
      <c r="C111" s="140"/>
      <c r="D111" s="144" t="s">
        <v>38</v>
      </c>
      <c r="E111" s="206">
        <f t="shared" si="41"/>
        <v>4</v>
      </c>
      <c r="F111" s="186">
        <v>0</v>
      </c>
      <c r="G111" s="186">
        <v>1</v>
      </c>
      <c r="H111" s="186">
        <v>0</v>
      </c>
      <c r="I111" s="186">
        <v>0</v>
      </c>
      <c r="J111" s="186">
        <v>0</v>
      </c>
      <c r="K111" s="186">
        <v>1</v>
      </c>
      <c r="L111" s="186">
        <v>1</v>
      </c>
      <c r="M111" s="186">
        <v>0</v>
      </c>
      <c r="N111" s="186">
        <v>1</v>
      </c>
    </row>
    <row r="112" spans="1:14" ht="9" customHeight="1">
      <c r="A112" s="185"/>
      <c r="B112" s="140"/>
      <c r="C112" s="141" t="s">
        <v>72</v>
      </c>
      <c r="D112" s="144" t="s">
        <v>26</v>
      </c>
      <c r="E112" s="206">
        <f t="shared" si="41"/>
        <v>14</v>
      </c>
      <c r="F112" s="186">
        <f>SUM(F113:F114)</f>
        <v>1</v>
      </c>
      <c r="G112" s="186">
        <f t="shared" ref="G112:N112" si="43">SUM(G113:G114)</f>
        <v>0</v>
      </c>
      <c r="H112" s="186">
        <f t="shared" si="43"/>
        <v>0</v>
      </c>
      <c r="I112" s="186">
        <f t="shared" si="43"/>
        <v>0</v>
      </c>
      <c r="J112" s="186">
        <f t="shared" si="43"/>
        <v>1</v>
      </c>
      <c r="K112" s="186">
        <f t="shared" si="43"/>
        <v>2</v>
      </c>
      <c r="L112" s="186">
        <f t="shared" si="43"/>
        <v>1</v>
      </c>
      <c r="M112" s="186">
        <f t="shared" si="43"/>
        <v>5</v>
      </c>
      <c r="N112" s="186">
        <f t="shared" si="43"/>
        <v>4</v>
      </c>
    </row>
    <row r="113" spans="1:14" ht="9" customHeight="1">
      <c r="A113" s="185"/>
      <c r="B113" s="140"/>
      <c r="C113" s="140"/>
      <c r="D113" s="144" t="s">
        <v>37</v>
      </c>
      <c r="E113" s="206">
        <f t="shared" si="41"/>
        <v>10</v>
      </c>
      <c r="F113" s="186">
        <v>0</v>
      </c>
      <c r="G113" s="186">
        <v>0</v>
      </c>
      <c r="H113" s="186">
        <v>0</v>
      </c>
      <c r="I113" s="186">
        <v>0</v>
      </c>
      <c r="J113" s="186">
        <v>0</v>
      </c>
      <c r="K113" s="186">
        <v>1</v>
      </c>
      <c r="L113" s="186">
        <v>1</v>
      </c>
      <c r="M113" s="186">
        <v>4</v>
      </c>
      <c r="N113" s="186">
        <v>4</v>
      </c>
    </row>
    <row r="114" spans="1:14" ht="9" customHeight="1">
      <c r="A114" s="185"/>
      <c r="B114" s="140"/>
      <c r="C114" s="140"/>
      <c r="D114" s="144" t="s">
        <v>38</v>
      </c>
      <c r="E114" s="206">
        <f t="shared" si="41"/>
        <v>4</v>
      </c>
      <c r="F114" s="186">
        <v>1</v>
      </c>
      <c r="G114" s="186">
        <v>0</v>
      </c>
      <c r="H114" s="186">
        <v>0</v>
      </c>
      <c r="I114" s="186">
        <v>0</v>
      </c>
      <c r="J114" s="186">
        <v>1</v>
      </c>
      <c r="K114" s="186">
        <v>1</v>
      </c>
      <c r="L114" s="186">
        <v>0</v>
      </c>
      <c r="M114" s="186">
        <v>1</v>
      </c>
      <c r="N114" s="186">
        <v>0</v>
      </c>
    </row>
    <row r="115" spans="1:14" ht="9" customHeight="1">
      <c r="A115" s="185"/>
      <c r="B115" s="140"/>
      <c r="C115" s="140" t="s">
        <v>73</v>
      </c>
      <c r="D115" s="144" t="s">
        <v>26</v>
      </c>
      <c r="E115" s="206">
        <f>E109+E112</f>
        <v>24</v>
      </c>
      <c r="F115" s="186">
        <f>F109+F112</f>
        <v>1</v>
      </c>
      <c r="G115" s="186">
        <f t="shared" ref="G115:N115" si="44">G109+G112</f>
        <v>1</v>
      </c>
      <c r="H115" s="186">
        <f t="shared" si="44"/>
        <v>1</v>
      </c>
      <c r="I115" s="186">
        <f t="shared" si="44"/>
        <v>1</v>
      </c>
      <c r="J115" s="186">
        <f t="shared" si="44"/>
        <v>2</v>
      </c>
      <c r="K115" s="186">
        <f t="shared" si="44"/>
        <v>4</v>
      </c>
      <c r="L115" s="186">
        <f t="shared" si="44"/>
        <v>4</v>
      </c>
      <c r="M115" s="186">
        <f t="shared" si="44"/>
        <v>5</v>
      </c>
      <c r="N115" s="186">
        <f t="shared" si="44"/>
        <v>5</v>
      </c>
    </row>
    <row r="116" spans="1:14" ht="9" customHeight="1">
      <c r="A116" s="185"/>
      <c r="B116" s="140"/>
      <c r="C116" s="140"/>
      <c r="D116" s="144" t="s">
        <v>37</v>
      </c>
      <c r="E116" s="206">
        <f t="shared" ref="E116:N117" si="45">E110+E113</f>
        <v>16</v>
      </c>
      <c r="F116" s="186">
        <f t="shared" si="45"/>
        <v>0</v>
      </c>
      <c r="G116" s="186">
        <f t="shared" si="45"/>
        <v>0</v>
      </c>
      <c r="H116" s="186">
        <f t="shared" si="45"/>
        <v>1</v>
      </c>
      <c r="I116" s="186">
        <f t="shared" si="45"/>
        <v>1</v>
      </c>
      <c r="J116" s="186">
        <f t="shared" si="45"/>
        <v>1</v>
      </c>
      <c r="K116" s="186">
        <f t="shared" si="45"/>
        <v>2</v>
      </c>
      <c r="L116" s="186">
        <f t="shared" si="45"/>
        <v>3</v>
      </c>
      <c r="M116" s="186">
        <f t="shared" si="45"/>
        <v>4</v>
      </c>
      <c r="N116" s="186">
        <f t="shared" si="45"/>
        <v>4</v>
      </c>
    </row>
    <row r="117" spans="1:14" ht="9" customHeight="1">
      <c r="A117" s="185"/>
      <c r="B117" s="140"/>
      <c r="C117" s="144"/>
      <c r="D117" s="144" t="s">
        <v>38</v>
      </c>
      <c r="E117" s="206">
        <f t="shared" si="45"/>
        <v>8</v>
      </c>
      <c r="F117" s="186">
        <f t="shared" si="45"/>
        <v>1</v>
      </c>
      <c r="G117" s="186">
        <f t="shared" si="45"/>
        <v>1</v>
      </c>
      <c r="H117" s="186">
        <f t="shared" si="45"/>
        <v>0</v>
      </c>
      <c r="I117" s="186">
        <f t="shared" si="45"/>
        <v>0</v>
      </c>
      <c r="J117" s="186">
        <f t="shared" si="45"/>
        <v>1</v>
      </c>
      <c r="K117" s="186">
        <f t="shared" si="45"/>
        <v>2</v>
      </c>
      <c r="L117" s="186">
        <f t="shared" si="45"/>
        <v>1</v>
      </c>
      <c r="M117" s="186">
        <f t="shared" si="45"/>
        <v>1</v>
      </c>
      <c r="N117" s="186">
        <f t="shared" si="45"/>
        <v>1</v>
      </c>
    </row>
    <row r="118" spans="1:14" ht="15" customHeight="1">
      <c r="A118" s="188"/>
      <c r="B118" s="140"/>
      <c r="C118" s="140"/>
      <c r="D118" s="144"/>
      <c r="E118" s="206"/>
      <c r="F118" s="186"/>
      <c r="G118" s="186"/>
      <c r="H118" s="186"/>
      <c r="I118" s="186"/>
      <c r="J118" s="186"/>
      <c r="K118" s="186"/>
      <c r="L118" s="186"/>
      <c r="M118" s="186"/>
      <c r="N118" s="186"/>
    </row>
    <row r="119" spans="1:14" ht="9" customHeight="1">
      <c r="A119" s="185" t="s">
        <v>90</v>
      </c>
      <c r="B119" s="140"/>
      <c r="C119" s="141" t="s">
        <v>71</v>
      </c>
      <c r="D119" s="144" t="s">
        <v>26</v>
      </c>
      <c r="E119" s="206">
        <f t="shared" ref="E119:E124" si="46">SUM(F119:N119)</f>
        <v>348</v>
      </c>
      <c r="F119" s="186">
        <f>SUM(F120:F121)</f>
        <v>22</v>
      </c>
      <c r="G119" s="186">
        <f t="shared" ref="G119:N119" si="47">SUM(G120:G121)</f>
        <v>20</v>
      </c>
      <c r="H119" s="186">
        <f t="shared" si="47"/>
        <v>24</v>
      </c>
      <c r="I119" s="186">
        <f t="shared" si="47"/>
        <v>27</v>
      </c>
      <c r="J119" s="186">
        <f t="shared" si="47"/>
        <v>39</v>
      </c>
      <c r="K119" s="186">
        <f t="shared" si="47"/>
        <v>68</v>
      </c>
      <c r="L119" s="186">
        <f t="shared" si="47"/>
        <v>69</v>
      </c>
      <c r="M119" s="186">
        <f t="shared" si="47"/>
        <v>49</v>
      </c>
      <c r="N119" s="186">
        <f t="shared" si="47"/>
        <v>30</v>
      </c>
    </row>
    <row r="120" spans="1:14" ht="9" customHeight="1">
      <c r="A120" s="185"/>
      <c r="B120" s="140"/>
      <c r="C120" s="140"/>
      <c r="D120" s="144" t="s">
        <v>37</v>
      </c>
      <c r="E120" s="206">
        <f t="shared" si="46"/>
        <v>175</v>
      </c>
      <c r="F120" s="186">
        <v>9</v>
      </c>
      <c r="G120" s="186">
        <v>8</v>
      </c>
      <c r="H120" s="186">
        <v>12</v>
      </c>
      <c r="I120" s="186">
        <v>12</v>
      </c>
      <c r="J120" s="186">
        <v>19</v>
      </c>
      <c r="K120" s="186">
        <v>29</v>
      </c>
      <c r="L120" s="186">
        <v>43</v>
      </c>
      <c r="M120" s="186">
        <v>29</v>
      </c>
      <c r="N120" s="186">
        <v>14</v>
      </c>
    </row>
    <row r="121" spans="1:14" ht="9" customHeight="1">
      <c r="A121" s="185"/>
      <c r="B121" s="140"/>
      <c r="C121" s="140"/>
      <c r="D121" s="144" t="s">
        <v>38</v>
      </c>
      <c r="E121" s="206">
        <f t="shared" si="46"/>
        <v>173</v>
      </c>
      <c r="F121" s="186">
        <v>13</v>
      </c>
      <c r="G121" s="186">
        <v>12</v>
      </c>
      <c r="H121" s="186">
        <v>12</v>
      </c>
      <c r="I121" s="186">
        <v>15</v>
      </c>
      <c r="J121" s="186">
        <v>20</v>
      </c>
      <c r="K121" s="186">
        <v>39</v>
      </c>
      <c r="L121" s="186">
        <v>26</v>
      </c>
      <c r="M121" s="186">
        <v>20</v>
      </c>
      <c r="N121" s="186">
        <v>16</v>
      </c>
    </row>
    <row r="122" spans="1:14" ht="9" customHeight="1">
      <c r="A122" s="185"/>
      <c r="B122" s="140"/>
      <c r="C122" s="141" t="s">
        <v>72</v>
      </c>
      <c r="D122" s="144" t="s">
        <v>26</v>
      </c>
      <c r="E122" s="206">
        <f t="shared" si="46"/>
        <v>361</v>
      </c>
      <c r="F122" s="186">
        <f>SUM(F123:F124)</f>
        <v>3</v>
      </c>
      <c r="G122" s="186">
        <f t="shared" ref="G122:N122" si="48">SUM(G123:G124)</f>
        <v>10</v>
      </c>
      <c r="H122" s="186">
        <f t="shared" si="48"/>
        <v>18</v>
      </c>
      <c r="I122" s="186">
        <f t="shared" si="48"/>
        <v>12</v>
      </c>
      <c r="J122" s="186">
        <f t="shared" si="48"/>
        <v>27</v>
      </c>
      <c r="K122" s="186">
        <f t="shared" si="48"/>
        <v>60</v>
      </c>
      <c r="L122" s="186">
        <f t="shared" si="48"/>
        <v>71</v>
      </c>
      <c r="M122" s="186">
        <f t="shared" si="48"/>
        <v>93</v>
      </c>
      <c r="N122" s="186">
        <f t="shared" si="48"/>
        <v>67</v>
      </c>
    </row>
    <row r="123" spans="1:14" ht="9" customHeight="1">
      <c r="A123" s="185"/>
      <c r="B123" s="140"/>
      <c r="C123" s="140"/>
      <c r="D123" s="144" t="s">
        <v>37</v>
      </c>
      <c r="E123" s="206">
        <f t="shared" si="46"/>
        <v>191</v>
      </c>
      <c r="F123" s="186">
        <v>1</v>
      </c>
      <c r="G123" s="186">
        <v>5</v>
      </c>
      <c r="H123" s="186">
        <v>7</v>
      </c>
      <c r="I123" s="186">
        <v>5</v>
      </c>
      <c r="J123" s="186">
        <v>13</v>
      </c>
      <c r="K123" s="186">
        <v>30</v>
      </c>
      <c r="L123" s="186">
        <v>38</v>
      </c>
      <c r="M123" s="186">
        <v>51</v>
      </c>
      <c r="N123" s="186">
        <v>41</v>
      </c>
    </row>
    <row r="124" spans="1:14" ht="9" customHeight="1">
      <c r="A124" s="185"/>
      <c r="B124" s="140"/>
      <c r="C124" s="140"/>
      <c r="D124" s="144" t="s">
        <v>38</v>
      </c>
      <c r="E124" s="206">
        <f t="shared" si="46"/>
        <v>170</v>
      </c>
      <c r="F124" s="186">
        <v>2</v>
      </c>
      <c r="G124" s="186">
        <v>5</v>
      </c>
      <c r="H124" s="186">
        <v>11</v>
      </c>
      <c r="I124" s="186">
        <v>7</v>
      </c>
      <c r="J124" s="186">
        <v>14</v>
      </c>
      <c r="K124" s="186">
        <v>30</v>
      </c>
      <c r="L124" s="186">
        <v>33</v>
      </c>
      <c r="M124" s="186">
        <v>42</v>
      </c>
      <c r="N124" s="186">
        <v>26</v>
      </c>
    </row>
    <row r="125" spans="1:14" ht="9" customHeight="1">
      <c r="A125" s="185"/>
      <c r="B125" s="140"/>
      <c r="C125" s="140" t="s">
        <v>73</v>
      </c>
      <c r="D125" s="144" t="s">
        <v>26</v>
      </c>
      <c r="E125" s="206">
        <f>E119+E122</f>
        <v>709</v>
      </c>
      <c r="F125" s="186">
        <f>F119+F122</f>
        <v>25</v>
      </c>
      <c r="G125" s="186">
        <f t="shared" ref="G125:N125" si="49">G119+G122</f>
        <v>30</v>
      </c>
      <c r="H125" s="186">
        <f t="shared" si="49"/>
        <v>42</v>
      </c>
      <c r="I125" s="186">
        <f t="shared" si="49"/>
        <v>39</v>
      </c>
      <c r="J125" s="186">
        <f t="shared" si="49"/>
        <v>66</v>
      </c>
      <c r="K125" s="186">
        <f t="shared" si="49"/>
        <v>128</v>
      </c>
      <c r="L125" s="186">
        <f t="shared" si="49"/>
        <v>140</v>
      </c>
      <c r="M125" s="186">
        <f t="shared" si="49"/>
        <v>142</v>
      </c>
      <c r="N125" s="186">
        <f t="shared" si="49"/>
        <v>97</v>
      </c>
    </row>
    <row r="126" spans="1:14" ht="9" customHeight="1">
      <c r="A126" s="185"/>
      <c r="B126" s="140"/>
      <c r="C126" s="140"/>
      <c r="D126" s="144" t="s">
        <v>37</v>
      </c>
      <c r="E126" s="206">
        <f t="shared" ref="E126:N127" si="50">E120+E123</f>
        <v>366</v>
      </c>
      <c r="F126" s="186">
        <f t="shared" si="50"/>
        <v>10</v>
      </c>
      <c r="G126" s="186">
        <f t="shared" si="50"/>
        <v>13</v>
      </c>
      <c r="H126" s="186">
        <f t="shared" si="50"/>
        <v>19</v>
      </c>
      <c r="I126" s="186">
        <f t="shared" si="50"/>
        <v>17</v>
      </c>
      <c r="J126" s="186">
        <f t="shared" si="50"/>
        <v>32</v>
      </c>
      <c r="K126" s="186">
        <f t="shared" si="50"/>
        <v>59</v>
      </c>
      <c r="L126" s="186">
        <f t="shared" si="50"/>
        <v>81</v>
      </c>
      <c r="M126" s="186">
        <f t="shared" si="50"/>
        <v>80</v>
      </c>
      <c r="N126" s="186">
        <f t="shared" si="50"/>
        <v>55</v>
      </c>
    </row>
    <row r="127" spans="1:14" ht="9" customHeight="1">
      <c r="A127" s="185"/>
      <c r="B127" s="140"/>
      <c r="C127" s="144"/>
      <c r="D127" s="144" t="s">
        <v>38</v>
      </c>
      <c r="E127" s="206">
        <f t="shared" si="50"/>
        <v>343</v>
      </c>
      <c r="F127" s="186">
        <f t="shared" si="50"/>
        <v>15</v>
      </c>
      <c r="G127" s="186">
        <f t="shared" si="50"/>
        <v>17</v>
      </c>
      <c r="H127" s="186">
        <f t="shared" si="50"/>
        <v>23</v>
      </c>
      <c r="I127" s="186">
        <f t="shared" si="50"/>
        <v>22</v>
      </c>
      <c r="J127" s="186">
        <f t="shared" si="50"/>
        <v>34</v>
      </c>
      <c r="K127" s="186">
        <f t="shared" si="50"/>
        <v>69</v>
      </c>
      <c r="L127" s="186">
        <f t="shared" si="50"/>
        <v>59</v>
      </c>
      <c r="M127" s="186">
        <f t="shared" si="50"/>
        <v>62</v>
      </c>
      <c r="N127" s="186">
        <f t="shared" si="50"/>
        <v>42</v>
      </c>
    </row>
    <row r="128" spans="1:14">
      <c r="A128" s="188"/>
      <c r="B128" s="140"/>
      <c r="C128" s="140"/>
      <c r="D128" s="144"/>
      <c r="E128" s="206"/>
      <c r="F128" s="186"/>
      <c r="G128" s="186"/>
      <c r="H128" s="186"/>
      <c r="I128" s="186"/>
      <c r="J128" s="186"/>
      <c r="K128" s="186"/>
      <c r="L128" s="186"/>
      <c r="M128" s="186"/>
      <c r="N128" s="186"/>
    </row>
    <row r="129" spans="1:14" ht="9" customHeight="1">
      <c r="A129" s="185" t="s">
        <v>91</v>
      </c>
      <c r="B129" s="140"/>
      <c r="C129" s="141" t="s">
        <v>71</v>
      </c>
      <c r="D129" s="144" t="s">
        <v>26</v>
      </c>
      <c r="E129" s="206">
        <f t="shared" ref="E129:E134" si="51">SUM(F129:N129)</f>
        <v>0</v>
      </c>
      <c r="F129" s="186">
        <f>SUM(F130:F131)</f>
        <v>0</v>
      </c>
      <c r="G129" s="186">
        <f t="shared" ref="G129:N129" si="52">SUM(G130:G131)</f>
        <v>0</v>
      </c>
      <c r="H129" s="186">
        <f t="shared" si="52"/>
        <v>0</v>
      </c>
      <c r="I129" s="186">
        <f t="shared" si="52"/>
        <v>0</v>
      </c>
      <c r="J129" s="186">
        <f t="shared" si="52"/>
        <v>0</v>
      </c>
      <c r="K129" s="186">
        <f t="shared" si="52"/>
        <v>0</v>
      </c>
      <c r="L129" s="186">
        <f t="shared" si="52"/>
        <v>0</v>
      </c>
      <c r="M129" s="186">
        <f t="shared" si="52"/>
        <v>0</v>
      </c>
      <c r="N129" s="186">
        <f t="shared" si="52"/>
        <v>0</v>
      </c>
    </row>
    <row r="130" spans="1:14" ht="9" customHeight="1">
      <c r="A130" s="185"/>
      <c r="B130" s="140"/>
      <c r="C130" s="140"/>
      <c r="D130" s="144" t="s">
        <v>37</v>
      </c>
      <c r="E130" s="206">
        <f t="shared" si="51"/>
        <v>0</v>
      </c>
      <c r="F130" s="186">
        <v>0</v>
      </c>
      <c r="G130" s="186">
        <v>0</v>
      </c>
      <c r="H130" s="186">
        <v>0</v>
      </c>
      <c r="I130" s="186">
        <v>0</v>
      </c>
      <c r="J130" s="186">
        <v>0</v>
      </c>
      <c r="K130" s="186">
        <v>0</v>
      </c>
      <c r="L130" s="186">
        <v>0</v>
      </c>
      <c r="M130" s="186">
        <v>0</v>
      </c>
      <c r="N130" s="186">
        <v>0</v>
      </c>
    </row>
    <row r="131" spans="1:14" ht="9" customHeight="1">
      <c r="A131" s="185"/>
      <c r="B131" s="140"/>
      <c r="C131" s="140"/>
      <c r="D131" s="144" t="s">
        <v>38</v>
      </c>
      <c r="E131" s="206">
        <f t="shared" si="51"/>
        <v>0</v>
      </c>
      <c r="F131" s="186">
        <v>0</v>
      </c>
      <c r="G131" s="186">
        <v>0</v>
      </c>
      <c r="H131" s="186">
        <v>0</v>
      </c>
      <c r="I131" s="186">
        <v>0</v>
      </c>
      <c r="J131" s="186">
        <v>0</v>
      </c>
      <c r="K131" s="186">
        <v>0</v>
      </c>
      <c r="L131" s="186">
        <v>0</v>
      </c>
      <c r="M131" s="186">
        <v>0</v>
      </c>
      <c r="N131" s="186">
        <v>0</v>
      </c>
    </row>
    <row r="132" spans="1:14" ht="9" customHeight="1">
      <c r="A132" s="185"/>
      <c r="B132" s="140"/>
      <c r="C132" s="141" t="s">
        <v>72</v>
      </c>
      <c r="D132" s="144" t="s">
        <v>26</v>
      </c>
      <c r="E132" s="206">
        <f t="shared" si="51"/>
        <v>40</v>
      </c>
      <c r="F132" s="186">
        <f>SUM(F133:F134)</f>
        <v>0</v>
      </c>
      <c r="G132" s="186">
        <f t="shared" ref="G132:N132" si="53">SUM(G133:G134)</f>
        <v>0</v>
      </c>
      <c r="H132" s="186">
        <f t="shared" si="53"/>
        <v>0</v>
      </c>
      <c r="I132" s="186">
        <f t="shared" si="53"/>
        <v>0</v>
      </c>
      <c r="J132" s="186">
        <f t="shared" si="53"/>
        <v>1</v>
      </c>
      <c r="K132" s="186">
        <f t="shared" si="53"/>
        <v>8</v>
      </c>
      <c r="L132" s="186">
        <f t="shared" si="53"/>
        <v>7</v>
      </c>
      <c r="M132" s="186">
        <f t="shared" si="53"/>
        <v>9</v>
      </c>
      <c r="N132" s="186">
        <f t="shared" si="53"/>
        <v>15</v>
      </c>
    </row>
    <row r="133" spans="1:14" ht="9" customHeight="1">
      <c r="A133" s="185"/>
      <c r="B133" s="140"/>
      <c r="C133" s="140"/>
      <c r="D133" s="144" t="s">
        <v>37</v>
      </c>
      <c r="E133" s="206">
        <f t="shared" si="51"/>
        <v>26</v>
      </c>
      <c r="F133" s="186">
        <v>0</v>
      </c>
      <c r="G133" s="186">
        <v>0</v>
      </c>
      <c r="H133" s="186">
        <v>0</v>
      </c>
      <c r="I133" s="186">
        <v>0</v>
      </c>
      <c r="J133" s="186">
        <v>1</v>
      </c>
      <c r="K133" s="186">
        <v>3</v>
      </c>
      <c r="L133" s="186">
        <v>6</v>
      </c>
      <c r="M133" s="186">
        <v>6</v>
      </c>
      <c r="N133" s="186">
        <v>10</v>
      </c>
    </row>
    <row r="134" spans="1:14" ht="9" customHeight="1">
      <c r="A134" s="185"/>
      <c r="B134" s="140"/>
      <c r="C134" s="140"/>
      <c r="D134" s="144" t="s">
        <v>38</v>
      </c>
      <c r="E134" s="206">
        <f t="shared" si="51"/>
        <v>14</v>
      </c>
      <c r="F134" s="186">
        <v>0</v>
      </c>
      <c r="G134" s="186">
        <v>0</v>
      </c>
      <c r="H134" s="186">
        <v>0</v>
      </c>
      <c r="I134" s="186">
        <v>0</v>
      </c>
      <c r="J134" s="186">
        <v>0</v>
      </c>
      <c r="K134" s="186">
        <v>5</v>
      </c>
      <c r="L134" s="186">
        <v>1</v>
      </c>
      <c r="M134" s="186">
        <v>3</v>
      </c>
      <c r="N134" s="186">
        <v>5</v>
      </c>
    </row>
    <row r="135" spans="1:14" ht="9" customHeight="1">
      <c r="A135" s="185"/>
      <c r="B135" s="140"/>
      <c r="C135" s="140" t="s">
        <v>73</v>
      </c>
      <c r="D135" s="144" t="s">
        <v>26</v>
      </c>
      <c r="E135" s="206">
        <f>E129+E132</f>
        <v>40</v>
      </c>
      <c r="F135" s="186">
        <f>F129+F132</f>
        <v>0</v>
      </c>
      <c r="G135" s="186">
        <f t="shared" ref="G135:N135" si="54">G129+G132</f>
        <v>0</v>
      </c>
      <c r="H135" s="186">
        <f t="shared" si="54"/>
        <v>0</v>
      </c>
      <c r="I135" s="186">
        <f t="shared" si="54"/>
        <v>0</v>
      </c>
      <c r="J135" s="186">
        <f t="shared" si="54"/>
        <v>1</v>
      </c>
      <c r="K135" s="186">
        <f t="shared" si="54"/>
        <v>8</v>
      </c>
      <c r="L135" s="186">
        <f t="shared" si="54"/>
        <v>7</v>
      </c>
      <c r="M135" s="186">
        <f t="shared" si="54"/>
        <v>9</v>
      </c>
      <c r="N135" s="186">
        <f t="shared" si="54"/>
        <v>15</v>
      </c>
    </row>
    <row r="136" spans="1:14" ht="9" customHeight="1">
      <c r="A136" s="185"/>
      <c r="B136" s="140"/>
      <c r="C136" s="140"/>
      <c r="D136" s="144" t="s">
        <v>37</v>
      </c>
      <c r="E136" s="206">
        <f t="shared" ref="E136:N137" si="55">E130+E133</f>
        <v>26</v>
      </c>
      <c r="F136" s="186">
        <f t="shared" si="55"/>
        <v>0</v>
      </c>
      <c r="G136" s="186">
        <f t="shared" si="55"/>
        <v>0</v>
      </c>
      <c r="H136" s="186">
        <f t="shared" si="55"/>
        <v>0</v>
      </c>
      <c r="I136" s="186">
        <f t="shared" si="55"/>
        <v>0</v>
      </c>
      <c r="J136" s="186">
        <f t="shared" si="55"/>
        <v>1</v>
      </c>
      <c r="K136" s="186">
        <f t="shared" si="55"/>
        <v>3</v>
      </c>
      <c r="L136" s="186">
        <f t="shared" si="55"/>
        <v>6</v>
      </c>
      <c r="M136" s="186">
        <f t="shared" si="55"/>
        <v>6</v>
      </c>
      <c r="N136" s="186">
        <f t="shared" si="55"/>
        <v>10</v>
      </c>
    </row>
    <row r="137" spans="1:14" ht="9" customHeight="1">
      <c r="A137" s="185"/>
      <c r="B137" s="140"/>
      <c r="C137" s="144"/>
      <c r="D137" s="144" t="s">
        <v>38</v>
      </c>
      <c r="E137" s="206">
        <f t="shared" si="55"/>
        <v>14</v>
      </c>
      <c r="F137" s="186">
        <f t="shared" si="55"/>
        <v>0</v>
      </c>
      <c r="G137" s="186">
        <f t="shared" si="55"/>
        <v>0</v>
      </c>
      <c r="H137" s="186">
        <f t="shared" si="55"/>
        <v>0</v>
      </c>
      <c r="I137" s="186">
        <f t="shared" si="55"/>
        <v>0</v>
      </c>
      <c r="J137" s="186">
        <f t="shared" si="55"/>
        <v>0</v>
      </c>
      <c r="K137" s="186">
        <f t="shared" si="55"/>
        <v>5</v>
      </c>
      <c r="L137" s="186">
        <f t="shared" si="55"/>
        <v>1</v>
      </c>
      <c r="M137" s="186">
        <f t="shared" si="55"/>
        <v>3</v>
      </c>
      <c r="N137" s="186">
        <f t="shared" si="55"/>
        <v>5</v>
      </c>
    </row>
    <row r="138" spans="1:14">
      <c r="D138" s="107"/>
      <c r="E138" s="207"/>
    </row>
    <row r="139" spans="1:14" ht="9" customHeight="1">
      <c r="A139" s="185" t="s">
        <v>92</v>
      </c>
      <c r="B139" s="140"/>
      <c r="C139" s="141" t="s">
        <v>71</v>
      </c>
      <c r="D139" s="144" t="s">
        <v>26</v>
      </c>
      <c r="E139" s="206">
        <f t="shared" ref="E139:E144" si="56">SUM(F139:N139)</f>
        <v>20</v>
      </c>
      <c r="F139" s="186">
        <f>SUM(F140:F141)</f>
        <v>1</v>
      </c>
      <c r="G139" s="186">
        <f t="shared" ref="G139:N139" si="57">SUM(G140:G141)</f>
        <v>1</v>
      </c>
      <c r="H139" s="186">
        <f t="shared" si="57"/>
        <v>1</v>
      </c>
      <c r="I139" s="186">
        <f t="shared" si="57"/>
        <v>3</v>
      </c>
      <c r="J139" s="186">
        <f t="shared" si="57"/>
        <v>2</v>
      </c>
      <c r="K139" s="186">
        <f t="shared" si="57"/>
        <v>4</v>
      </c>
      <c r="L139" s="186">
        <f t="shared" si="57"/>
        <v>5</v>
      </c>
      <c r="M139" s="186">
        <f t="shared" si="57"/>
        <v>2</v>
      </c>
      <c r="N139" s="186">
        <f t="shared" si="57"/>
        <v>1</v>
      </c>
    </row>
    <row r="140" spans="1:14" ht="9" customHeight="1">
      <c r="A140" s="185"/>
      <c r="B140" s="140"/>
      <c r="C140" s="140"/>
      <c r="D140" s="144" t="s">
        <v>37</v>
      </c>
      <c r="E140" s="206">
        <f t="shared" si="56"/>
        <v>6</v>
      </c>
      <c r="F140" s="186">
        <v>0</v>
      </c>
      <c r="G140" s="186">
        <v>0</v>
      </c>
      <c r="H140" s="186">
        <v>0</v>
      </c>
      <c r="I140" s="186">
        <v>1</v>
      </c>
      <c r="J140" s="186">
        <v>0</v>
      </c>
      <c r="K140" s="186">
        <v>2</v>
      </c>
      <c r="L140" s="186">
        <v>2</v>
      </c>
      <c r="M140" s="186">
        <v>1</v>
      </c>
      <c r="N140" s="186">
        <v>0</v>
      </c>
    </row>
    <row r="141" spans="1:14" ht="9" customHeight="1">
      <c r="A141" s="185"/>
      <c r="B141" s="140"/>
      <c r="C141" s="140"/>
      <c r="D141" s="144" t="s">
        <v>38</v>
      </c>
      <c r="E141" s="206">
        <f t="shared" si="56"/>
        <v>14</v>
      </c>
      <c r="F141" s="186">
        <v>1</v>
      </c>
      <c r="G141" s="186">
        <v>1</v>
      </c>
      <c r="H141" s="186">
        <v>1</v>
      </c>
      <c r="I141" s="186">
        <v>2</v>
      </c>
      <c r="J141" s="186">
        <v>2</v>
      </c>
      <c r="K141" s="186">
        <v>2</v>
      </c>
      <c r="L141" s="186">
        <v>3</v>
      </c>
      <c r="M141" s="186">
        <v>1</v>
      </c>
      <c r="N141" s="186">
        <v>1</v>
      </c>
    </row>
    <row r="142" spans="1:14" ht="9" customHeight="1">
      <c r="A142" s="185"/>
      <c r="B142" s="140"/>
      <c r="C142" s="141" t="s">
        <v>72</v>
      </c>
      <c r="D142" s="144" t="s">
        <v>26</v>
      </c>
      <c r="E142" s="206">
        <f t="shared" si="56"/>
        <v>33</v>
      </c>
      <c r="F142" s="186">
        <f>SUM(F143:F144)</f>
        <v>0</v>
      </c>
      <c r="G142" s="186">
        <f t="shared" ref="G142:N142" si="58">SUM(G143:G144)</f>
        <v>2</v>
      </c>
      <c r="H142" s="186">
        <f t="shared" si="58"/>
        <v>3</v>
      </c>
      <c r="I142" s="186">
        <f t="shared" si="58"/>
        <v>2</v>
      </c>
      <c r="J142" s="186">
        <f t="shared" si="58"/>
        <v>2</v>
      </c>
      <c r="K142" s="186">
        <f t="shared" si="58"/>
        <v>2</v>
      </c>
      <c r="L142" s="186">
        <f t="shared" si="58"/>
        <v>6</v>
      </c>
      <c r="M142" s="186">
        <f t="shared" si="58"/>
        <v>9</v>
      </c>
      <c r="N142" s="186">
        <f t="shared" si="58"/>
        <v>7</v>
      </c>
    </row>
    <row r="143" spans="1:14" ht="9" customHeight="1">
      <c r="A143" s="185"/>
      <c r="B143" s="140"/>
      <c r="C143" s="140"/>
      <c r="D143" s="144" t="s">
        <v>37</v>
      </c>
      <c r="E143" s="206">
        <f t="shared" si="56"/>
        <v>12</v>
      </c>
      <c r="F143" s="186">
        <v>0</v>
      </c>
      <c r="G143" s="186">
        <v>0</v>
      </c>
      <c r="H143" s="186">
        <v>1</v>
      </c>
      <c r="I143" s="186">
        <v>1</v>
      </c>
      <c r="J143" s="186">
        <v>1</v>
      </c>
      <c r="K143" s="186">
        <v>0</v>
      </c>
      <c r="L143" s="186">
        <v>2</v>
      </c>
      <c r="M143" s="186">
        <v>1</v>
      </c>
      <c r="N143" s="186">
        <v>6</v>
      </c>
    </row>
    <row r="144" spans="1:14" ht="9" customHeight="1">
      <c r="A144" s="185"/>
      <c r="B144" s="140"/>
      <c r="C144" s="140"/>
      <c r="D144" s="144" t="s">
        <v>38</v>
      </c>
      <c r="E144" s="206">
        <f t="shared" si="56"/>
        <v>21</v>
      </c>
      <c r="F144" s="186">
        <v>0</v>
      </c>
      <c r="G144" s="186">
        <v>2</v>
      </c>
      <c r="H144" s="186">
        <v>2</v>
      </c>
      <c r="I144" s="186">
        <v>1</v>
      </c>
      <c r="J144" s="186">
        <v>1</v>
      </c>
      <c r="K144" s="186">
        <v>2</v>
      </c>
      <c r="L144" s="186">
        <v>4</v>
      </c>
      <c r="M144" s="186">
        <v>8</v>
      </c>
      <c r="N144" s="186">
        <v>1</v>
      </c>
    </row>
    <row r="145" spans="1:14" ht="9" customHeight="1">
      <c r="A145" s="185"/>
      <c r="B145" s="140"/>
      <c r="C145" s="140" t="s">
        <v>73</v>
      </c>
      <c r="D145" s="144" t="s">
        <v>26</v>
      </c>
      <c r="E145" s="206">
        <f>E139+E142</f>
        <v>53</v>
      </c>
      <c r="F145" s="186">
        <f>F139+F142</f>
        <v>1</v>
      </c>
      <c r="G145" s="186">
        <f t="shared" ref="G145:N145" si="59">G139+G142</f>
        <v>3</v>
      </c>
      <c r="H145" s="186">
        <f t="shared" si="59"/>
        <v>4</v>
      </c>
      <c r="I145" s="186">
        <f t="shared" si="59"/>
        <v>5</v>
      </c>
      <c r="J145" s="186">
        <f t="shared" si="59"/>
        <v>4</v>
      </c>
      <c r="K145" s="186">
        <f t="shared" si="59"/>
        <v>6</v>
      </c>
      <c r="L145" s="186">
        <f t="shared" si="59"/>
        <v>11</v>
      </c>
      <c r="M145" s="186">
        <f t="shared" si="59"/>
        <v>11</v>
      </c>
      <c r="N145" s="186">
        <f t="shared" si="59"/>
        <v>8</v>
      </c>
    </row>
    <row r="146" spans="1:14" ht="9" customHeight="1">
      <c r="A146" s="185"/>
      <c r="B146" s="140"/>
      <c r="C146" s="140"/>
      <c r="D146" s="144" t="s">
        <v>37</v>
      </c>
      <c r="E146" s="206">
        <f t="shared" ref="E146:N147" si="60">E140+E143</f>
        <v>18</v>
      </c>
      <c r="F146" s="186">
        <f t="shared" si="60"/>
        <v>0</v>
      </c>
      <c r="G146" s="186">
        <f t="shared" si="60"/>
        <v>0</v>
      </c>
      <c r="H146" s="186">
        <f t="shared" si="60"/>
        <v>1</v>
      </c>
      <c r="I146" s="186">
        <f t="shared" si="60"/>
        <v>2</v>
      </c>
      <c r="J146" s="186">
        <f t="shared" si="60"/>
        <v>1</v>
      </c>
      <c r="K146" s="186">
        <f t="shared" si="60"/>
        <v>2</v>
      </c>
      <c r="L146" s="186">
        <f t="shared" si="60"/>
        <v>4</v>
      </c>
      <c r="M146" s="186">
        <f t="shared" si="60"/>
        <v>2</v>
      </c>
      <c r="N146" s="186">
        <f t="shared" si="60"/>
        <v>6</v>
      </c>
    </row>
    <row r="147" spans="1:14" ht="9" customHeight="1">
      <c r="A147" s="185"/>
      <c r="B147" s="140"/>
      <c r="C147" s="144"/>
      <c r="D147" s="144" t="s">
        <v>38</v>
      </c>
      <c r="E147" s="206">
        <f t="shared" si="60"/>
        <v>35</v>
      </c>
      <c r="F147" s="186">
        <f t="shared" si="60"/>
        <v>1</v>
      </c>
      <c r="G147" s="186">
        <f t="shared" si="60"/>
        <v>3</v>
      </c>
      <c r="H147" s="186">
        <f t="shared" si="60"/>
        <v>3</v>
      </c>
      <c r="I147" s="186">
        <f t="shared" si="60"/>
        <v>3</v>
      </c>
      <c r="J147" s="186">
        <f t="shared" si="60"/>
        <v>3</v>
      </c>
      <c r="K147" s="186">
        <f t="shared" si="60"/>
        <v>4</v>
      </c>
      <c r="L147" s="186">
        <f t="shared" si="60"/>
        <v>7</v>
      </c>
      <c r="M147" s="186">
        <f t="shared" si="60"/>
        <v>9</v>
      </c>
      <c r="N147" s="186">
        <f t="shared" si="60"/>
        <v>2</v>
      </c>
    </row>
    <row r="148" spans="1:14">
      <c r="D148" s="107"/>
      <c r="E148" s="207"/>
    </row>
    <row r="149" spans="1:14" ht="10" customHeight="1">
      <c r="A149" s="185" t="s">
        <v>93</v>
      </c>
      <c r="B149" s="140"/>
      <c r="C149" s="141" t="s">
        <v>71</v>
      </c>
      <c r="D149" s="144" t="s">
        <v>26</v>
      </c>
      <c r="E149" s="206">
        <f t="shared" ref="E149:E154" si="61">SUM(F149:N149)</f>
        <v>86</v>
      </c>
      <c r="F149" s="186">
        <f>SUM(F150:F151)</f>
        <v>5</v>
      </c>
      <c r="G149" s="186">
        <f t="shared" ref="G149:N149" si="62">SUM(G150:G151)</f>
        <v>6</v>
      </c>
      <c r="H149" s="186">
        <f t="shared" si="62"/>
        <v>5</v>
      </c>
      <c r="I149" s="186">
        <f t="shared" si="62"/>
        <v>5</v>
      </c>
      <c r="J149" s="186">
        <f t="shared" si="62"/>
        <v>10</v>
      </c>
      <c r="K149" s="186">
        <f t="shared" si="62"/>
        <v>25</v>
      </c>
      <c r="L149" s="186">
        <f t="shared" si="62"/>
        <v>18</v>
      </c>
      <c r="M149" s="186">
        <f t="shared" si="62"/>
        <v>6</v>
      </c>
      <c r="N149" s="186">
        <f t="shared" si="62"/>
        <v>6</v>
      </c>
    </row>
    <row r="150" spans="1:14" ht="10" customHeight="1">
      <c r="A150" s="185"/>
      <c r="B150" s="140"/>
      <c r="C150" s="140"/>
      <c r="D150" s="144" t="s">
        <v>37</v>
      </c>
      <c r="E150" s="206">
        <f t="shared" si="61"/>
        <v>47</v>
      </c>
      <c r="F150" s="186">
        <v>4</v>
      </c>
      <c r="G150" s="186">
        <v>4</v>
      </c>
      <c r="H150" s="186">
        <v>3</v>
      </c>
      <c r="I150" s="186">
        <v>2</v>
      </c>
      <c r="J150" s="186">
        <v>3</v>
      </c>
      <c r="K150" s="186">
        <v>17</v>
      </c>
      <c r="L150" s="186">
        <v>9</v>
      </c>
      <c r="M150" s="186">
        <v>4</v>
      </c>
      <c r="N150" s="186">
        <v>1</v>
      </c>
    </row>
    <row r="151" spans="1:14" ht="10" customHeight="1">
      <c r="A151" s="185"/>
      <c r="B151" s="140"/>
      <c r="C151" s="140"/>
      <c r="D151" s="144" t="s">
        <v>38</v>
      </c>
      <c r="E151" s="206">
        <f t="shared" si="61"/>
        <v>39</v>
      </c>
      <c r="F151" s="186">
        <v>1</v>
      </c>
      <c r="G151" s="186">
        <v>2</v>
      </c>
      <c r="H151" s="186">
        <v>2</v>
      </c>
      <c r="I151" s="186">
        <v>3</v>
      </c>
      <c r="J151" s="186">
        <v>7</v>
      </c>
      <c r="K151" s="186">
        <v>8</v>
      </c>
      <c r="L151" s="186">
        <v>9</v>
      </c>
      <c r="M151" s="186">
        <v>2</v>
      </c>
      <c r="N151" s="186">
        <v>5</v>
      </c>
    </row>
    <row r="152" spans="1:14" ht="10" customHeight="1">
      <c r="A152" s="185"/>
      <c r="B152" s="140"/>
      <c r="C152" s="141" t="s">
        <v>72</v>
      </c>
      <c r="D152" s="144" t="s">
        <v>26</v>
      </c>
      <c r="E152" s="206">
        <f t="shared" si="61"/>
        <v>129</v>
      </c>
      <c r="F152" s="186">
        <f>SUM(F153:F154)</f>
        <v>5</v>
      </c>
      <c r="G152" s="186">
        <f t="shared" ref="G152:N152" si="63">SUM(G153:G154)</f>
        <v>10</v>
      </c>
      <c r="H152" s="186">
        <f t="shared" si="63"/>
        <v>5</v>
      </c>
      <c r="I152" s="186">
        <f t="shared" si="63"/>
        <v>7</v>
      </c>
      <c r="J152" s="186">
        <f t="shared" si="63"/>
        <v>6</v>
      </c>
      <c r="K152" s="186">
        <f t="shared" si="63"/>
        <v>18</v>
      </c>
      <c r="L152" s="186">
        <f t="shared" si="63"/>
        <v>26</v>
      </c>
      <c r="M152" s="186">
        <f t="shared" si="63"/>
        <v>31</v>
      </c>
      <c r="N152" s="186">
        <f t="shared" si="63"/>
        <v>21</v>
      </c>
    </row>
    <row r="153" spans="1:14" ht="10" customHeight="1">
      <c r="A153" s="185"/>
      <c r="B153" s="140"/>
      <c r="C153" s="140"/>
      <c r="D153" s="144" t="s">
        <v>37</v>
      </c>
      <c r="E153" s="206">
        <f t="shared" si="61"/>
        <v>72</v>
      </c>
      <c r="F153" s="186">
        <v>5</v>
      </c>
      <c r="G153" s="186">
        <v>3</v>
      </c>
      <c r="H153" s="186">
        <v>3</v>
      </c>
      <c r="I153" s="186">
        <v>1</v>
      </c>
      <c r="J153" s="186">
        <v>5</v>
      </c>
      <c r="K153" s="186">
        <v>9</v>
      </c>
      <c r="L153" s="186">
        <v>15</v>
      </c>
      <c r="M153" s="186">
        <v>17</v>
      </c>
      <c r="N153" s="186">
        <v>14</v>
      </c>
    </row>
    <row r="154" spans="1:14" ht="10" customHeight="1">
      <c r="A154" s="185"/>
      <c r="B154" s="140"/>
      <c r="C154" s="140"/>
      <c r="D154" s="144" t="s">
        <v>38</v>
      </c>
      <c r="E154" s="206">
        <f t="shared" si="61"/>
        <v>57</v>
      </c>
      <c r="F154" s="186">
        <v>0</v>
      </c>
      <c r="G154" s="186">
        <v>7</v>
      </c>
      <c r="H154" s="186">
        <v>2</v>
      </c>
      <c r="I154" s="186">
        <v>6</v>
      </c>
      <c r="J154" s="186">
        <v>1</v>
      </c>
      <c r="K154" s="186">
        <v>9</v>
      </c>
      <c r="L154" s="186">
        <v>11</v>
      </c>
      <c r="M154" s="186">
        <v>14</v>
      </c>
      <c r="N154" s="186">
        <v>7</v>
      </c>
    </row>
    <row r="155" spans="1:14" ht="10" customHeight="1">
      <c r="A155" s="185"/>
      <c r="B155" s="140"/>
      <c r="C155" s="140" t="s">
        <v>73</v>
      </c>
      <c r="D155" s="144" t="s">
        <v>26</v>
      </c>
      <c r="E155" s="206">
        <f>E149+E152</f>
        <v>215</v>
      </c>
      <c r="F155" s="186">
        <f>F149+F152</f>
        <v>10</v>
      </c>
      <c r="G155" s="186">
        <f t="shared" ref="G155:N155" si="64">G149+G152</f>
        <v>16</v>
      </c>
      <c r="H155" s="186">
        <f t="shared" si="64"/>
        <v>10</v>
      </c>
      <c r="I155" s="186">
        <f t="shared" si="64"/>
        <v>12</v>
      </c>
      <c r="J155" s="186">
        <f t="shared" si="64"/>
        <v>16</v>
      </c>
      <c r="K155" s="186">
        <f t="shared" si="64"/>
        <v>43</v>
      </c>
      <c r="L155" s="186">
        <f t="shared" si="64"/>
        <v>44</v>
      </c>
      <c r="M155" s="186">
        <f t="shared" si="64"/>
        <v>37</v>
      </c>
      <c r="N155" s="186">
        <f t="shared" si="64"/>
        <v>27</v>
      </c>
    </row>
    <row r="156" spans="1:14" ht="10" customHeight="1">
      <c r="A156" s="185"/>
      <c r="B156" s="140"/>
      <c r="C156" s="140"/>
      <c r="D156" s="144" t="s">
        <v>37</v>
      </c>
      <c r="E156" s="206">
        <f t="shared" ref="E156:N157" si="65">E150+E153</f>
        <v>119</v>
      </c>
      <c r="F156" s="186">
        <f t="shared" si="65"/>
        <v>9</v>
      </c>
      <c r="G156" s="186">
        <f t="shared" si="65"/>
        <v>7</v>
      </c>
      <c r="H156" s="186">
        <f t="shared" si="65"/>
        <v>6</v>
      </c>
      <c r="I156" s="186">
        <f t="shared" si="65"/>
        <v>3</v>
      </c>
      <c r="J156" s="186">
        <f t="shared" si="65"/>
        <v>8</v>
      </c>
      <c r="K156" s="186">
        <f t="shared" si="65"/>
        <v>26</v>
      </c>
      <c r="L156" s="186">
        <f t="shared" si="65"/>
        <v>24</v>
      </c>
      <c r="M156" s="186">
        <f t="shared" si="65"/>
        <v>21</v>
      </c>
      <c r="N156" s="186">
        <f t="shared" si="65"/>
        <v>15</v>
      </c>
    </row>
    <row r="157" spans="1:14" ht="12" customHeight="1" thickBot="1">
      <c r="A157" s="185"/>
      <c r="B157" s="140"/>
      <c r="C157" s="144"/>
      <c r="D157" s="194" t="s">
        <v>38</v>
      </c>
      <c r="E157" s="206">
        <f t="shared" si="65"/>
        <v>96</v>
      </c>
      <c r="F157" s="186">
        <f t="shared" si="65"/>
        <v>1</v>
      </c>
      <c r="G157" s="186">
        <f t="shared" si="65"/>
        <v>9</v>
      </c>
      <c r="H157" s="186">
        <f t="shared" si="65"/>
        <v>4</v>
      </c>
      <c r="I157" s="186">
        <f t="shared" si="65"/>
        <v>9</v>
      </c>
      <c r="J157" s="186">
        <f t="shared" si="65"/>
        <v>8</v>
      </c>
      <c r="K157" s="186">
        <f t="shared" si="65"/>
        <v>17</v>
      </c>
      <c r="L157" s="186">
        <f t="shared" si="65"/>
        <v>20</v>
      </c>
      <c r="M157" s="186">
        <f t="shared" si="65"/>
        <v>16</v>
      </c>
      <c r="N157" s="186">
        <f t="shared" si="65"/>
        <v>12</v>
      </c>
    </row>
    <row r="158" spans="1:14">
      <c r="A158" s="208" t="s">
        <v>94</v>
      </c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</row>
    <row r="159" spans="1:14">
      <c r="A159" s="140" t="s">
        <v>95</v>
      </c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1:14">
      <c r="A160" s="140" t="s">
        <v>96</v>
      </c>
    </row>
    <row r="161" spans="1:1">
      <c r="A161" s="140" t="s">
        <v>97</v>
      </c>
    </row>
  </sheetData>
  <mergeCells count="15">
    <mergeCell ref="A139:A147"/>
    <mergeCell ref="A149:A157"/>
    <mergeCell ref="A158:N158"/>
    <mergeCell ref="A69:A72"/>
    <mergeCell ref="A89:A97"/>
    <mergeCell ref="A99:A107"/>
    <mergeCell ref="A109:A117"/>
    <mergeCell ref="A119:A127"/>
    <mergeCell ref="A129:A137"/>
    <mergeCell ref="A4:A12"/>
    <mergeCell ref="A15:A23"/>
    <mergeCell ref="A26:A34"/>
    <mergeCell ref="A37:A45"/>
    <mergeCell ref="A47:A55"/>
    <mergeCell ref="A57:A65"/>
  </mergeCells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3745-7B73-334C-B234-0C218FFD3179}">
  <dimension ref="A1:AJ131"/>
  <sheetViews>
    <sheetView showGridLines="0" workbookViewId="0"/>
  </sheetViews>
  <sheetFormatPr baseColWidth="10" defaultColWidth="8.83203125" defaultRowHeight="14"/>
  <cols>
    <col min="1" max="2" width="2" style="2" customWidth="1"/>
    <col min="3" max="3" width="10" style="2" customWidth="1"/>
    <col min="4" max="4" width="6.5" style="2" customWidth="1"/>
    <col min="5" max="17" width="5.83203125" style="2" customWidth="1"/>
    <col min="18" max="18" width="8.83203125" style="2"/>
    <col min="19" max="19" width="0.1640625" style="2" customWidth="1"/>
    <col min="20" max="16384" width="8.83203125" style="2"/>
  </cols>
  <sheetData>
    <row r="1" spans="1:36" s="7" customFormat="1" ht="18" customHeight="1">
      <c r="A1" s="97" t="s">
        <v>98</v>
      </c>
      <c r="R1" s="209"/>
      <c r="S1" s="209"/>
      <c r="T1" s="209"/>
    </row>
    <row r="2" spans="1:36" s="210" customFormat="1" ht="15" customHeight="1" thickBot="1">
      <c r="A2" s="25" t="s">
        <v>99</v>
      </c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</row>
    <row r="3" spans="1:36" s="60" customFormat="1" ht="16" customHeight="1" thickBot="1">
      <c r="A3" s="28"/>
      <c r="B3" s="28"/>
      <c r="C3" s="58"/>
      <c r="D3" s="28" t="s">
        <v>26</v>
      </c>
      <c r="E3" s="28" t="s">
        <v>100</v>
      </c>
      <c r="F3" s="28" t="s">
        <v>101</v>
      </c>
      <c r="G3" s="28" t="s">
        <v>102</v>
      </c>
      <c r="H3" s="28" t="s">
        <v>103</v>
      </c>
      <c r="I3" s="28" t="s">
        <v>27</v>
      </c>
      <c r="J3" s="28" t="s">
        <v>28</v>
      </c>
      <c r="K3" s="28" t="s">
        <v>29</v>
      </c>
      <c r="L3" s="28" t="s">
        <v>30</v>
      </c>
      <c r="M3" s="28" t="s">
        <v>31</v>
      </c>
      <c r="N3" s="28" t="s">
        <v>32</v>
      </c>
      <c r="O3" s="28" t="s">
        <v>33</v>
      </c>
      <c r="P3" s="28" t="s">
        <v>34</v>
      </c>
      <c r="Q3" s="28" t="s">
        <v>35</v>
      </c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s="60" customFormat="1" ht="12" customHeight="1">
      <c r="A4" s="61"/>
      <c r="B4" s="25" t="s">
        <v>104</v>
      </c>
      <c r="C4" s="63"/>
      <c r="D4" s="64">
        <v>39674</v>
      </c>
      <c r="E4" s="101">
        <v>2069</v>
      </c>
      <c r="F4" s="101">
        <v>3512</v>
      </c>
      <c r="G4" s="64">
        <v>4965</v>
      </c>
      <c r="H4" s="64">
        <v>4584</v>
      </c>
      <c r="I4" s="64">
        <v>4520</v>
      </c>
      <c r="J4" s="64">
        <v>4811</v>
      </c>
      <c r="K4" s="64">
        <v>3848</v>
      </c>
      <c r="L4" s="64">
        <v>2816</v>
      </c>
      <c r="M4" s="64">
        <v>2301</v>
      </c>
      <c r="N4" s="64">
        <v>2320</v>
      </c>
      <c r="O4" s="64">
        <v>2081</v>
      </c>
      <c r="P4" s="64">
        <v>1223</v>
      </c>
      <c r="Q4" s="64">
        <v>624</v>
      </c>
      <c r="R4" s="69"/>
      <c r="S4" s="47"/>
      <c r="T4" s="12"/>
      <c r="U4" s="12"/>
      <c r="V4" s="111"/>
      <c r="W4" s="212"/>
      <c r="X4" s="212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69"/>
    </row>
    <row r="5" spans="1:36" s="60" customFormat="1" ht="12" customHeight="1">
      <c r="A5" s="47"/>
      <c r="B5" s="25" t="s">
        <v>39</v>
      </c>
      <c r="C5" s="63"/>
      <c r="D5" s="72">
        <v>0.24099999999999999</v>
      </c>
      <c r="E5" s="72">
        <v>0.217</v>
      </c>
      <c r="F5" s="72">
        <v>0.44309999999999999</v>
      </c>
      <c r="G5" s="72">
        <v>0.4199</v>
      </c>
      <c r="H5" s="72">
        <v>0.33710000000000001</v>
      </c>
      <c r="I5" s="72">
        <v>0.32629999999999998</v>
      </c>
      <c r="J5" s="72">
        <v>0.4335</v>
      </c>
      <c r="K5" s="72">
        <v>0.4194</v>
      </c>
      <c r="L5" s="72">
        <v>0.34839999999999999</v>
      </c>
      <c r="M5" s="72">
        <v>0.21210000000000001</v>
      </c>
      <c r="N5" s="72">
        <v>0.15579999999999999</v>
      </c>
      <c r="O5" s="72">
        <v>0.13439999999999999</v>
      </c>
      <c r="P5" s="72">
        <v>0.09</v>
      </c>
      <c r="Q5" s="72">
        <v>2.5899999999999999E-2</v>
      </c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36" s="25" customFormat="1" ht="12" customHeight="1">
      <c r="A6" s="213"/>
      <c r="B6" s="25" t="s">
        <v>40</v>
      </c>
      <c r="C6" s="63"/>
      <c r="D6" s="64">
        <v>34987</v>
      </c>
      <c r="E6" s="101">
        <v>1900</v>
      </c>
      <c r="F6" s="101">
        <v>3813</v>
      </c>
      <c r="G6" s="64">
        <v>4503</v>
      </c>
      <c r="H6" s="64">
        <v>3937</v>
      </c>
      <c r="I6" s="64">
        <v>3902</v>
      </c>
      <c r="J6" s="64">
        <v>4183</v>
      </c>
      <c r="K6" s="64">
        <v>2976</v>
      </c>
      <c r="L6" s="64">
        <v>2286</v>
      </c>
      <c r="M6" s="64">
        <v>1814</v>
      </c>
      <c r="N6" s="64">
        <v>2157</v>
      </c>
      <c r="O6" s="64">
        <v>1790</v>
      </c>
      <c r="P6" s="64">
        <v>1145</v>
      </c>
      <c r="Q6" s="64">
        <v>581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44" customFormat="1" ht="12" customHeight="1">
      <c r="A7" s="121"/>
      <c r="B7" s="44" t="s">
        <v>105</v>
      </c>
      <c r="C7" s="78"/>
      <c r="D7" s="100">
        <v>881</v>
      </c>
      <c r="E7" s="100">
        <v>81</v>
      </c>
      <c r="F7" s="100">
        <v>145</v>
      </c>
      <c r="G7" s="100">
        <v>146</v>
      </c>
      <c r="H7" s="100">
        <v>103</v>
      </c>
      <c r="I7" s="100">
        <v>124</v>
      </c>
      <c r="J7" s="100">
        <v>106</v>
      </c>
      <c r="K7" s="100">
        <v>64</v>
      </c>
      <c r="L7" s="100">
        <v>29</v>
      </c>
      <c r="M7" s="100">
        <v>21</v>
      </c>
      <c r="N7" s="100">
        <v>25</v>
      </c>
      <c r="O7" s="100">
        <v>16</v>
      </c>
      <c r="P7" s="100">
        <v>15</v>
      </c>
      <c r="Q7" s="100">
        <v>6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44" customFormat="1" ht="12" customHeight="1">
      <c r="A8" s="121"/>
      <c r="B8" s="44" t="s">
        <v>106</v>
      </c>
      <c r="C8" s="78"/>
      <c r="D8" s="114">
        <v>2.5180781433103726E-2</v>
      </c>
      <c r="E8" s="114">
        <v>4.2631578947368423E-2</v>
      </c>
      <c r="F8" s="114">
        <v>3.8027799632835035E-2</v>
      </c>
      <c r="G8" s="114">
        <v>3.242282922496114E-2</v>
      </c>
      <c r="H8" s="114">
        <v>2.6162052324104648E-2</v>
      </c>
      <c r="I8" s="114">
        <v>3.1778575089697593E-2</v>
      </c>
      <c r="J8" s="114">
        <v>2.5340664594788429E-2</v>
      </c>
      <c r="K8" s="114">
        <v>2.1505376344086023E-2</v>
      </c>
      <c r="L8" s="114">
        <v>1.2685914260717411E-2</v>
      </c>
      <c r="M8" s="114">
        <v>1.1576626240352812E-2</v>
      </c>
      <c r="N8" s="114">
        <v>1.1590171534538712E-2</v>
      </c>
      <c r="O8" s="114">
        <v>8.9385474860335188E-3</v>
      </c>
      <c r="P8" s="114">
        <v>1.3100436681222707E-2</v>
      </c>
      <c r="Q8" s="114">
        <v>1.0327022375215147E-2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44" customFormat="1" ht="12" customHeight="1">
      <c r="A9" s="121"/>
      <c r="B9" s="44" t="s">
        <v>107</v>
      </c>
      <c r="C9" s="78"/>
      <c r="D9" s="100">
        <v>707</v>
      </c>
      <c r="E9" s="100">
        <v>65</v>
      </c>
      <c r="F9" s="100">
        <v>120</v>
      </c>
      <c r="G9" s="100">
        <v>111</v>
      </c>
      <c r="H9" s="100">
        <v>89</v>
      </c>
      <c r="I9" s="100">
        <v>101</v>
      </c>
      <c r="J9" s="100">
        <v>85</v>
      </c>
      <c r="K9" s="100">
        <v>47</v>
      </c>
      <c r="L9" s="100">
        <v>22</v>
      </c>
      <c r="M9" s="100">
        <v>17</v>
      </c>
      <c r="N9" s="100">
        <v>24</v>
      </c>
      <c r="O9" s="100">
        <v>11</v>
      </c>
      <c r="P9" s="100">
        <v>12</v>
      </c>
      <c r="Q9" s="100">
        <v>3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44" customFormat="1" ht="12" customHeight="1">
      <c r="A10" s="85"/>
      <c r="B10" s="17" t="s">
        <v>108</v>
      </c>
      <c r="C10" s="78"/>
      <c r="D10" s="81">
        <v>0.80249716231555046</v>
      </c>
      <c r="E10" s="81">
        <v>0.80246913580246915</v>
      </c>
      <c r="F10" s="81">
        <v>0.82758620689655171</v>
      </c>
      <c r="G10" s="81">
        <v>0.76027397260273977</v>
      </c>
      <c r="H10" s="81">
        <v>0.86407766990291257</v>
      </c>
      <c r="I10" s="81">
        <v>0.81451612903225812</v>
      </c>
      <c r="J10" s="81">
        <v>0.80188679245283023</v>
      </c>
      <c r="K10" s="81">
        <v>0.734375</v>
      </c>
      <c r="L10" s="81">
        <v>0.75862068965517238</v>
      </c>
      <c r="M10" s="81">
        <v>0.80952380952380953</v>
      </c>
      <c r="N10" s="81">
        <v>0.96</v>
      </c>
      <c r="O10" s="81">
        <v>0.6875</v>
      </c>
      <c r="P10" s="81">
        <v>0.8</v>
      </c>
      <c r="Q10" s="81">
        <v>0.5</v>
      </c>
      <c r="R10" s="17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7"/>
    </row>
    <row r="11" spans="1:36" s="25" customFormat="1" ht="12" customHeight="1">
      <c r="A11" s="110"/>
      <c r="B11" s="12" t="s">
        <v>77</v>
      </c>
      <c r="C11" s="63"/>
      <c r="D11" s="86">
        <v>2.2700000000000001E-2</v>
      </c>
      <c r="E11" s="86">
        <v>0</v>
      </c>
      <c r="F11" s="86">
        <v>0</v>
      </c>
      <c r="G11" s="86">
        <v>1.37E-2</v>
      </c>
      <c r="H11" s="86">
        <v>3.8800000000000001E-2</v>
      </c>
      <c r="I11" s="86">
        <v>8.0999999999999996E-3</v>
      </c>
      <c r="J11" s="86">
        <v>4.7199999999999999E-2</v>
      </c>
      <c r="K11" s="86">
        <v>1.5599999999999999E-2</v>
      </c>
      <c r="L11" s="86">
        <v>0</v>
      </c>
      <c r="M11" s="86">
        <v>9.5200000000000007E-2</v>
      </c>
      <c r="N11" s="86">
        <v>0.04</v>
      </c>
      <c r="O11" s="86">
        <v>0</v>
      </c>
      <c r="P11" s="86">
        <v>0.2</v>
      </c>
      <c r="Q11" s="86">
        <v>0.16669999999999999</v>
      </c>
      <c r="T11" s="12"/>
      <c r="U11" s="12"/>
      <c r="V11" s="111"/>
      <c r="W11" s="212"/>
      <c r="X11" s="212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2"/>
    </row>
    <row r="12" spans="1:36" s="25" customFormat="1" ht="12" customHeight="1" thickBot="1">
      <c r="A12" s="214"/>
      <c r="B12" s="21" t="s">
        <v>78</v>
      </c>
      <c r="C12" s="34"/>
      <c r="D12" s="94">
        <v>5.9999999999999995E-4</v>
      </c>
      <c r="E12" s="94">
        <v>0</v>
      </c>
      <c r="F12" s="94">
        <v>0</v>
      </c>
      <c r="G12" s="94">
        <v>4.0000000000000002E-4</v>
      </c>
      <c r="H12" s="94">
        <v>1E-3</v>
      </c>
      <c r="I12" s="94">
        <v>2.9999999999999997E-4</v>
      </c>
      <c r="J12" s="94">
        <v>1.1999999999999999E-3</v>
      </c>
      <c r="K12" s="94">
        <v>2.9999999999999997E-4</v>
      </c>
      <c r="L12" s="94">
        <v>0</v>
      </c>
      <c r="M12" s="94">
        <v>1.1000000000000001E-3</v>
      </c>
      <c r="N12" s="94">
        <v>5.0000000000000001E-4</v>
      </c>
      <c r="O12" s="94">
        <v>0</v>
      </c>
      <c r="P12" s="94">
        <v>2.5999999999999999E-3</v>
      </c>
      <c r="Q12" s="94">
        <v>1.6999999999999999E-3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s="25" customFormat="1" ht="14" customHeight="1">
      <c r="A13" s="215" t="s">
        <v>109</v>
      </c>
      <c r="B13" s="12"/>
      <c r="C13" s="12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s="25" customFormat="1" ht="14" customHeight="1">
      <c r="A14" s="12" t="s">
        <v>110</v>
      </c>
      <c r="D14" s="12"/>
      <c r="P14" s="12"/>
    </row>
    <row r="15" spans="1:36" s="210" customFormat="1" ht="15" customHeight="1" thickBot="1">
      <c r="A15" s="25" t="s">
        <v>111</v>
      </c>
    </row>
    <row r="16" spans="1:36" s="60" customFormat="1" ht="16" customHeight="1" thickBot="1">
      <c r="A16" s="28"/>
      <c r="B16" s="28"/>
      <c r="C16" s="58"/>
      <c r="D16" s="28" t="s">
        <v>26</v>
      </c>
      <c r="E16" s="217" t="s">
        <v>100</v>
      </c>
      <c r="F16" s="217" t="s">
        <v>101</v>
      </c>
      <c r="G16" s="217" t="s">
        <v>102</v>
      </c>
      <c r="H16" s="217" t="s">
        <v>103</v>
      </c>
      <c r="I16" s="217" t="s">
        <v>27</v>
      </c>
      <c r="J16" s="217" t="s">
        <v>28</v>
      </c>
      <c r="K16" s="217" t="s">
        <v>29</v>
      </c>
      <c r="L16" s="217" t="s">
        <v>30</v>
      </c>
      <c r="M16" s="217" t="s">
        <v>31</v>
      </c>
      <c r="N16" s="217" t="s">
        <v>32</v>
      </c>
      <c r="O16" s="217" t="s">
        <v>33</v>
      </c>
      <c r="P16" s="217" t="s">
        <v>34</v>
      </c>
      <c r="Q16" s="217" t="s">
        <v>35</v>
      </c>
    </row>
    <row r="17" spans="1:18" s="25" customFormat="1" ht="12" customHeight="1">
      <c r="A17" s="61"/>
      <c r="B17" s="25" t="s">
        <v>36</v>
      </c>
      <c r="C17" s="63"/>
      <c r="D17" s="100">
        <v>5475</v>
      </c>
      <c r="E17" s="100">
        <v>32</v>
      </c>
      <c r="F17" s="100">
        <v>142</v>
      </c>
      <c r="G17" s="100">
        <v>217</v>
      </c>
      <c r="H17" s="100">
        <v>422</v>
      </c>
      <c r="I17" s="100">
        <v>759</v>
      </c>
      <c r="J17" s="100">
        <v>1301</v>
      </c>
      <c r="K17" s="100">
        <v>977</v>
      </c>
      <c r="L17" s="100">
        <v>534</v>
      </c>
      <c r="M17" s="100">
        <v>298</v>
      </c>
      <c r="N17" s="100">
        <v>302</v>
      </c>
      <c r="O17" s="100">
        <v>273</v>
      </c>
      <c r="P17" s="100">
        <v>149</v>
      </c>
      <c r="Q17" s="100">
        <v>69</v>
      </c>
      <c r="R17" s="44"/>
    </row>
    <row r="18" spans="1:18" s="25" customFormat="1" ht="12" customHeight="1" thickBot="1">
      <c r="A18" s="218"/>
      <c r="B18" s="21" t="s">
        <v>112</v>
      </c>
      <c r="C18" s="34"/>
      <c r="D18" s="219">
        <v>0.15648669505816445</v>
      </c>
      <c r="E18" s="219">
        <v>1.6842105263157894E-2</v>
      </c>
      <c r="F18" s="219">
        <v>3.7241017571466035E-2</v>
      </c>
      <c r="G18" s="219">
        <v>4.8190095491894291E-2</v>
      </c>
      <c r="H18" s="219">
        <v>0.10718821437642875</v>
      </c>
      <c r="I18" s="219">
        <v>0.19451563300871347</v>
      </c>
      <c r="J18" s="219">
        <v>0.31102079846999758</v>
      </c>
      <c r="K18" s="219">
        <v>0.32829301075268819</v>
      </c>
      <c r="L18" s="219">
        <v>0.23359580052493439</v>
      </c>
      <c r="M18" s="219">
        <v>0.16427783902976847</v>
      </c>
      <c r="N18" s="219">
        <v>0.14000927213722764</v>
      </c>
      <c r="O18" s="219">
        <v>0.15251396648044693</v>
      </c>
      <c r="P18" s="219">
        <v>0.13013100436681221</v>
      </c>
      <c r="Q18" s="219">
        <v>0.11876075731497418</v>
      </c>
      <c r="R18" s="44"/>
    </row>
    <row r="19" spans="1:18" s="25" customFormat="1" ht="17.25" customHeight="1">
      <c r="A19" s="220" t="s">
        <v>113</v>
      </c>
      <c r="B19" s="61"/>
      <c r="D19" s="61"/>
      <c r="E19" s="61"/>
      <c r="F19" s="61"/>
      <c r="G19" s="61"/>
      <c r="H19" s="61"/>
      <c r="I19" s="61"/>
      <c r="J19" s="61"/>
      <c r="K19" s="61"/>
      <c r="L19" s="61"/>
      <c r="M19" s="39"/>
      <c r="N19" s="221"/>
      <c r="O19" s="221"/>
      <c r="P19" s="221"/>
      <c r="Q19" s="221"/>
    </row>
    <row r="20" spans="1:18" ht="17.25" customHeight="1"/>
    <row r="21" spans="1:18" ht="17.25" customHeight="1"/>
    <row r="22" spans="1:18" ht="17.25" customHeight="1"/>
    <row r="23" spans="1:18" ht="17.25" customHeight="1"/>
    <row r="24" spans="1:18" ht="17.25" customHeight="1"/>
    <row r="25" spans="1:18" ht="17.25" customHeight="1"/>
    <row r="26" spans="1:18" ht="17.25" customHeight="1"/>
    <row r="27" spans="1:18" ht="17.25" customHeight="1"/>
    <row r="28" spans="1:18" ht="17.25" customHeight="1"/>
    <row r="29" spans="1:18" ht="17.25" customHeight="1"/>
    <row r="30" spans="1:18" ht="17.25" customHeight="1"/>
    <row r="31" spans="1:18" ht="17.25" customHeight="1"/>
    <row r="32" spans="1:18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1041-BD34-7B4E-8F10-B9C0AE4BA522}">
  <dimension ref="A1:AL160"/>
  <sheetViews>
    <sheetView showGridLines="0" workbookViewId="0">
      <selection activeCell="B1" sqref="B1"/>
    </sheetView>
  </sheetViews>
  <sheetFormatPr baseColWidth="10" defaultColWidth="8.83203125" defaultRowHeight="14"/>
  <cols>
    <col min="1" max="1" width="1.33203125" style="2" customWidth="1"/>
    <col min="2" max="2" width="1.5" style="2" customWidth="1"/>
    <col min="3" max="3" width="9.1640625" style="2" customWidth="1"/>
    <col min="4" max="18" width="5" style="2" customWidth="1"/>
    <col min="19" max="19" width="9.6640625" style="2" customWidth="1"/>
    <col min="20" max="20" width="0.6640625" style="2" customWidth="1"/>
    <col min="21" max="21" width="8.83203125" style="2"/>
    <col min="22" max="22" width="1.1640625" style="2" customWidth="1"/>
    <col min="23" max="23" width="2.1640625" style="2" customWidth="1"/>
    <col min="24" max="16384" width="8.83203125" style="2"/>
  </cols>
  <sheetData>
    <row r="1" spans="1:38" s="7" customFormat="1" ht="18" customHeight="1" thickBot="1">
      <c r="A1" s="97" t="s">
        <v>114</v>
      </c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</row>
    <row r="2" spans="1:38" s="60" customFormat="1" ht="15" customHeight="1" thickBot="1">
      <c r="A2" s="28"/>
      <c r="B2" s="28"/>
      <c r="C2" s="28"/>
      <c r="D2" s="58"/>
      <c r="E2" s="132" t="s">
        <v>26</v>
      </c>
      <c r="F2" s="222" t="s">
        <v>100</v>
      </c>
      <c r="G2" s="222" t="s">
        <v>101</v>
      </c>
      <c r="H2" s="222" t="s">
        <v>102</v>
      </c>
      <c r="I2" s="222" t="s">
        <v>103</v>
      </c>
      <c r="J2" s="222" t="s">
        <v>27</v>
      </c>
      <c r="K2" s="222" t="s">
        <v>28</v>
      </c>
      <c r="L2" s="222" t="s">
        <v>29</v>
      </c>
      <c r="M2" s="222" t="s">
        <v>30</v>
      </c>
      <c r="N2" s="222" t="s">
        <v>31</v>
      </c>
      <c r="O2" s="222" t="s">
        <v>32</v>
      </c>
      <c r="P2" s="222" t="s">
        <v>33</v>
      </c>
      <c r="Q2" s="222" t="s">
        <v>34</v>
      </c>
      <c r="R2" s="222" t="s">
        <v>35</v>
      </c>
      <c r="S2" s="69"/>
      <c r="T2" s="69"/>
      <c r="U2" s="69"/>
      <c r="V2" s="69"/>
      <c r="W2" s="69"/>
      <c r="X2" s="136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69"/>
    </row>
    <row r="3" spans="1:38" s="44" customFormat="1" ht="15" customHeight="1">
      <c r="A3" s="121"/>
      <c r="B3" s="44" t="s">
        <v>49</v>
      </c>
      <c r="D3" s="78"/>
      <c r="E3" s="100">
        <f>SUM(F3:R3)</f>
        <v>232</v>
      </c>
      <c r="F3" s="100">
        <v>16</v>
      </c>
      <c r="G3" s="100">
        <v>35</v>
      </c>
      <c r="H3" s="100">
        <v>29</v>
      </c>
      <c r="I3" s="100">
        <v>24</v>
      </c>
      <c r="J3" s="100">
        <v>44</v>
      </c>
      <c r="K3" s="100">
        <v>24</v>
      </c>
      <c r="L3" s="100">
        <v>21</v>
      </c>
      <c r="M3" s="100">
        <v>11</v>
      </c>
      <c r="N3" s="100">
        <v>7</v>
      </c>
      <c r="O3" s="100">
        <v>9</v>
      </c>
      <c r="P3" s="100">
        <v>8</v>
      </c>
      <c r="Q3" s="100">
        <v>4</v>
      </c>
      <c r="R3" s="100">
        <v>0</v>
      </c>
      <c r="S3" s="17"/>
      <c r="T3" s="85"/>
      <c r="U3" s="17"/>
      <c r="V3" s="17"/>
      <c r="W3" s="17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17"/>
    </row>
    <row r="4" spans="1:38" s="44" customFormat="1" ht="15" customHeight="1">
      <c r="A4" s="121"/>
      <c r="B4" s="224" t="s">
        <v>115</v>
      </c>
      <c r="D4" s="78"/>
      <c r="E4" s="100">
        <f t="shared" ref="E4:E13" si="0">SUM(F4:R4)</f>
        <v>20</v>
      </c>
      <c r="F4" s="100">
        <v>0</v>
      </c>
      <c r="G4" s="100">
        <v>0</v>
      </c>
      <c r="H4" s="100">
        <v>2</v>
      </c>
      <c r="I4" s="100">
        <v>4</v>
      </c>
      <c r="J4" s="100">
        <v>1</v>
      </c>
      <c r="K4" s="100">
        <v>5</v>
      </c>
      <c r="L4" s="100">
        <v>1</v>
      </c>
      <c r="M4" s="100">
        <v>0</v>
      </c>
      <c r="N4" s="100">
        <v>2</v>
      </c>
      <c r="O4" s="100">
        <v>1</v>
      </c>
      <c r="P4" s="100">
        <v>0</v>
      </c>
      <c r="Q4" s="100">
        <v>3</v>
      </c>
      <c r="R4" s="100">
        <v>1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44" customFormat="1" ht="15" customHeight="1">
      <c r="A5" s="85"/>
      <c r="B5" s="17" t="s">
        <v>116</v>
      </c>
      <c r="C5" s="17"/>
      <c r="D5" s="78"/>
      <c r="E5" s="100">
        <f t="shared" si="0"/>
        <v>1</v>
      </c>
      <c r="F5" s="100">
        <v>0</v>
      </c>
      <c r="G5" s="100">
        <v>0</v>
      </c>
      <c r="H5" s="100">
        <v>0</v>
      </c>
      <c r="I5" s="100">
        <v>0</v>
      </c>
      <c r="J5" s="100">
        <v>0</v>
      </c>
      <c r="K5" s="100">
        <v>0</v>
      </c>
      <c r="L5" s="100">
        <v>0</v>
      </c>
      <c r="M5" s="100">
        <v>0</v>
      </c>
      <c r="N5" s="100">
        <v>0</v>
      </c>
      <c r="O5" s="100">
        <v>1</v>
      </c>
      <c r="P5" s="100">
        <v>0</v>
      </c>
      <c r="Q5" s="100">
        <v>0</v>
      </c>
      <c r="R5" s="100">
        <v>0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44" customFormat="1" ht="25.5" customHeight="1">
      <c r="A6" s="121"/>
      <c r="B6" s="225" t="s">
        <v>117</v>
      </c>
      <c r="C6" s="77"/>
      <c r="D6" s="226"/>
      <c r="E6" s="100">
        <f>SUM(F6:R6)</f>
        <v>73</v>
      </c>
      <c r="F6" s="100">
        <v>9</v>
      </c>
      <c r="G6" s="100">
        <v>14</v>
      </c>
      <c r="H6" s="100">
        <v>9</v>
      </c>
      <c r="I6" s="100">
        <v>11</v>
      </c>
      <c r="J6" s="100">
        <v>10</v>
      </c>
      <c r="K6" s="100">
        <v>7</v>
      </c>
      <c r="L6" s="100">
        <v>6</v>
      </c>
      <c r="M6" s="100">
        <v>2</v>
      </c>
      <c r="N6" s="100">
        <v>2</v>
      </c>
      <c r="O6" s="100">
        <v>2</v>
      </c>
      <c r="P6" s="100">
        <v>0</v>
      </c>
      <c r="Q6" s="100">
        <v>1</v>
      </c>
      <c r="R6" s="100">
        <v>0</v>
      </c>
    </row>
    <row r="7" spans="1:38" s="44" customFormat="1" ht="15" customHeight="1">
      <c r="A7" s="85"/>
      <c r="B7" s="17" t="s">
        <v>118</v>
      </c>
      <c r="C7" s="17"/>
      <c r="D7" s="78"/>
      <c r="E7" s="100">
        <f t="shared" si="0"/>
        <v>3</v>
      </c>
      <c r="F7" s="100">
        <v>0</v>
      </c>
      <c r="G7" s="100">
        <v>0</v>
      </c>
      <c r="H7" s="100">
        <v>1</v>
      </c>
      <c r="I7" s="100">
        <v>0</v>
      </c>
      <c r="J7" s="100">
        <v>1</v>
      </c>
      <c r="K7" s="100">
        <v>0</v>
      </c>
      <c r="L7" s="100">
        <v>0</v>
      </c>
      <c r="M7" s="100">
        <v>1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</row>
    <row r="8" spans="1:38" s="44" customFormat="1" ht="15" customHeight="1">
      <c r="A8" s="85"/>
      <c r="B8" s="17" t="s">
        <v>119</v>
      </c>
      <c r="C8" s="17"/>
      <c r="D8" s="78"/>
      <c r="E8" s="100">
        <f t="shared" si="0"/>
        <v>45</v>
      </c>
      <c r="F8" s="100">
        <v>0</v>
      </c>
      <c r="G8" s="100">
        <v>5</v>
      </c>
      <c r="H8" s="100">
        <v>8</v>
      </c>
      <c r="I8" s="100">
        <v>8</v>
      </c>
      <c r="J8" s="100">
        <v>11</v>
      </c>
      <c r="K8" s="100">
        <v>5</v>
      </c>
      <c r="L8" s="100">
        <v>2</v>
      </c>
      <c r="M8" s="100">
        <v>1</v>
      </c>
      <c r="N8" s="100">
        <v>1</v>
      </c>
      <c r="O8" s="100">
        <v>1</v>
      </c>
      <c r="P8" s="100">
        <v>0</v>
      </c>
      <c r="Q8" s="100">
        <v>1</v>
      </c>
      <c r="R8" s="100">
        <v>2</v>
      </c>
    </row>
    <row r="9" spans="1:38" s="44" customFormat="1" ht="15" customHeight="1">
      <c r="A9" s="85"/>
      <c r="B9" s="17" t="s">
        <v>120</v>
      </c>
      <c r="C9" s="17"/>
      <c r="D9" s="78"/>
      <c r="E9" s="100">
        <f>SUM(F9:R9)</f>
        <v>57</v>
      </c>
      <c r="F9" s="100">
        <v>2</v>
      </c>
      <c r="G9" s="100">
        <v>9</v>
      </c>
      <c r="H9" s="100">
        <v>13</v>
      </c>
      <c r="I9" s="100">
        <v>9</v>
      </c>
      <c r="J9" s="100">
        <v>8</v>
      </c>
      <c r="K9" s="100">
        <v>7</v>
      </c>
      <c r="L9" s="100">
        <v>4</v>
      </c>
      <c r="M9" s="100">
        <v>2</v>
      </c>
      <c r="N9" s="100">
        <v>0</v>
      </c>
      <c r="O9" s="100">
        <v>2</v>
      </c>
      <c r="P9" s="100">
        <v>1</v>
      </c>
      <c r="Q9" s="100">
        <v>0</v>
      </c>
      <c r="R9" s="100">
        <v>0</v>
      </c>
    </row>
    <row r="10" spans="1:38" s="44" customFormat="1" ht="15" customHeight="1">
      <c r="A10" s="85"/>
      <c r="B10" s="17" t="s">
        <v>121</v>
      </c>
      <c r="C10" s="17"/>
      <c r="D10" s="78"/>
      <c r="E10" s="100">
        <f t="shared" si="0"/>
        <v>259</v>
      </c>
      <c r="F10" s="100">
        <v>38</v>
      </c>
      <c r="G10" s="100">
        <v>57</v>
      </c>
      <c r="H10" s="100">
        <v>46</v>
      </c>
      <c r="I10" s="100">
        <v>32</v>
      </c>
      <c r="J10" s="100">
        <v>23</v>
      </c>
      <c r="K10" s="100">
        <v>32</v>
      </c>
      <c r="L10" s="100">
        <v>12</v>
      </c>
      <c r="M10" s="100">
        <v>3</v>
      </c>
      <c r="N10" s="100">
        <v>4</v>
      </c>
      <c r="O10" s="100">
        <v>7</v>
      </c>
      <c r="P10" s="100">
        <v>2</v>
      </c>
      <c r="Q10" s="100">
        <v>3</v>
      </c>
      <c r="R10" s="100">
        <v>0</v>
      </c>
    </row>
    <row r="11" spans="1:38" s="25" customFormat="1" ht="15" customHeight="1">
      <c r="A11" s="85"/>
      <c r="B11" s="17" t="s">
        <v>54</v>
      </c>
      <c r="C11" s="17"/>
      <c r="D11" s="78"/>
      <c r="E11" s="100">
        <f>SUM(F11:R11)</f>
        <v>17</v>
      </c>
      <c r="F11" s="79">
        <v>0</v>
      </c>
      <c r="G11" s="79">
        <v>0</v>
      </c>
      <c r="H11" s="79">
        <v>3</v>
      </c>
      <c r="I11" s="79">
        <v>1</v>
      </c>
      <c r="J11" s="79">
        <v>3</v>
      </c>
      <c r="K11" s="79">
        <v>5</v>
      </c>
      <c r="L11" s="79">
        <v>1</v>
      </c>
      <c r="M11" s="79">
        <v>2</v>
      </c>
      <c r="N11" s="79">
        <v>1</v>
      </c>
      <c r="O11" s="79">
        <v>1</v>
      </c>
      <c r="P11" s="79">
        <v>0</v>
      </c>
      <c r="Q11" s="79">
        <v>0</v>
      </c>
      <c r="R11" s="79">
        <v>0</v>
      </c>
      <c r="S11" s="44"/>
    </row>
    <row r="12" spans="1:38" s="25" customFormat="1" ht="15" customHeight="1">
      <c r="A12" s="110"/>
      <c r="B12" s="12" t="s">
        <v>55</v>
      </c>
      <c r="C12" s="12"/>
      <c r="D12" s="63"/>
      <c r="E12" s="100">
        <f t="shared" si="0"/>
        <v>88</v>
      </c>
      <c r="F12" s="79">
        <v>9</v>
      </c>
      <c r="G12" s="79">
        <v>16</v>
      </c>
      <c r="H12" s="79">
        <v>19</v>
      </c>
      <c r="I12" s="79">
        <v>7</v>
      </c>
      <c r="J12" s="79">
        <v>11</v>
      </c>
      <c r="K12" s="79">
        <v>13</v>
      </c>
      <c r="L12" s="79">
        <v>7</v>
      </c>
      <c r="M12" s="79">
        <v>1</v>
      </c>
      <c r="N12" s="79">
        <v>2</v>
      </c>
      <c r="O12" s="79">
        <v>0</v>
      </c>
      <c r="P12" s="79">
        <v>1</v>
      </c>
      <c r="Q12" s="79">
        <v>0</v>
      </c>
      <c r="R12" s="79">
        <v>2</v>
      </c>
      <c r="S12" s="44"/>
    </row>
    <row r="13" spans="1:38" s="25" customFormat="1" ht="15" customHeight="1" thickBot="1">
      <c r="A13" s="214"/>
      <c r="B13" s="21" t="s">
        <v>56</v>
      </c>
      <c r="C13" s="21"/>
      <c r="D13" s="34"/>
      <c r="E13" s="22">
        <f t="shared" si="0"/>
        <v>86</v>
      </c>
      <c r="F13" s="103">
        <v>7</v>
      </c>
      <c r="G13" s="103">
        <v>9</v>
      </c>
      <c r="H13" s="103">
        <v>16</v>
      </c>
      <c r="I13" s="103">
        <v>7</v>
      </c>
      <c r="J13" s="103">
        <v>12</v>
      </c>
      <c r="K13" s="103">
        <v>8</v>
      </c>
      <c r="L13" s="103">
        <v>10</v>
      </c>
      <c r="M13" s="103">
        <v>6</v>
      </c>
      <c r="N13" s="103">
        <v>2</v>
      </c>
      <c r="O13" s="103">
        <v>1</v>
      </c>
      <c r="P13" s="103">
        <v>4</v>
      </c>
      <c r="Q13" s="103">
        <v>3</v>
      </c>
      <c r="R13" s="103">
        <v>1</v>
      </c>
      <c r="S13" s="44"/>
    </row>
    <row r="14" spans="1:38" s="25" customFormat="1" ht="15" customHeight="1">
      <c r="A14" s="95" t="s">
        <v>46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5"/>
      <c r="O14" s="8"/>
      <c r="P14" s="8"/>
      <c r="Q14" s="8"/>
      <c r="R14" s="8"/>
      <c r="S14" s="44"/>
    </row>
    <row r="15" spans="1:38" s="25" customFormat="1" ht="15" customHeight="1">
      <c r="A15" s="25" t="s">
        <v>47</v>
      </c>
      <c r="D15" s="12"/>
      <c r="E15" s="12"/>
      <c r="O15" s="8"/>
      <c r="P15" s="8"/>
      <c r="Q15" s="8"/>
      <c r="R15" s="8"/>
      <c r="S15" s="44"/>
    </row>
    <row r="16" spans="1:38" s="117" customFormat="1" ht="15" customHeight="1">
      <c r="D16" s="227"/>
      <c r="E16" s="12"/>
      <c r="O16" s="2"/>
      <c r="P16" s="2"/>
      <c r="Q16" s="2"/>
      <c r="R16" s="2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2">
    <mergeCell ref="B6:D6"/>
    <mergeCell ref="A14:M14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7E99-0142-9943-A6C9-CE5AD98073EC}">
  <dimension ref="A1:R164"/>
  <sheetViews>
    <sheetView showGridLines="0" workbookViewId="0"/>
  </sheetViews>
  <sheetFormatPr baseColWidth="10" defaultColWidth="8.83203125" defaultRowHeight="14"/>
  <cols>
    <col min="1" max="1" width="1.33203125" style="2" customWidth="1"/>
    <col min="2" max="2" width="1.6640625" style="2" customWidth="1"/>
    <col min="3" max="3" width="9.83203125" style="2" customWidth="1"/>
    <col min="4" max="4" width="2.5" style="2" customWidth="1"/>
    <col min="5" max="18" width="5.1640625" style="2" customWidth="1"/>
    <col min="19" max="20" width="9.6640625" style="2" customWidth="1"/>
    <col min="21" max="16384" width="8.83203125" style="2"/>
  </cols>
  <sheetData>
    <row r="1" spans="1:18" s="229" customFormat="1" ht="18" thickBot="1">
      <c r="A1" s="97" t="s">
        <v>122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18" s="25" customFormat="1" ht="15" customHeight="1" thickBot="1">
      <c r="A2" s="28"/>
      <c r="B2" s="28"/>
      <c r="C2" s="28"/>
      <c r="D2" s="58"/>
      <c r="E2" s="28" t="s">
        <v>26</v>
      </c>
      <c r="F2" s="222" t="s">
        <v>100</v>
      </c>
      <c r="G2" s="222" t="s">
        <v>101</v>
      </c>
      <c r="H2" s="222" t="s">
        <v>102</v>
      </c>
      <c r="I2" s="222" t="s">
        <v>103</v>
      </c>
      <c r="J2" s="222" t="s">
        <v>27</v>
      </c>
      <c r="K2" s="222" t="s">
        <v>28</v>
      </c>
      <c r="L2" s="222" t="s">
        <v>29</v>
      </c>
      <c r="M2" s="222" t="s">
        <v>30</v>
      </c>
      <c r="N2" s="222" t="s">
        <v>31</v>
      </c>
      <c r="O2" s="222" t="s">
        <v>32</v>
      </c>
      <c r="P2" s="222" t="s">
        <v>33</v>
      </c>
      <c r="Q2" s="222" t="s">
        <v>34</v>
      </c>
      <c r="R2" s="222" t="s">
        <v>35</v>
      </c>
    </row>
    <row r="3" spans="1:18" s="44" customFormat="1" ht="15" customHeight="1">
      <c r="A3" s="121"/>
      <c r="B3" s="44" t="s">
        <v>49</v>
      </c>
      <c r="D3" s="78"/>
      <c r="E3" s="100">
        <f>SUM(F3:R3)</f>
        <v>15</v>
      </c>
      <c r="F3" s="100">
        <v>0</v>
      </c>
      <c r="G3" s="100">
        <v>0</v>
      </c>
      <c r="H3" s="100">
        <v>2</v>
      </c>
      <c r="I3" s="100">
        <v>1</v>
      </c>
      <c r="J3" s="100">
        <v>2</v>
      </c>
      <c r="K3" s="100">
        <v>6</v>
      </c>
      <c r="L3" s="100">
        <v>1</v>
      </c>
      <c r="M3" s="100">
        <v>2</v>
      </c>
      <c r="N3" s="100">
        <v>0</v>
      </c>
      <c r="O3" s="100">
        <v>0</v>
      </c>
      <c r="P3" s="100">
        <v>0</v>
      </c>
      <c r="Q3" s="100">
        <v>0</v>
      </c>
      <c r="R3" s="100">
        <v>1</v>
      </c>
    </row>
    <row r="4" spans="1:18" s="44" customFormat="1" ht="15" customHeight="1">
      <c r="A4" s="121"/>
      <c r="B4" s="44" t="s">
        <v>123</v>
      </c>
      <c r="D4" s="78"/>
      <c r="E4" s="100">
        <f t="shared" ref="E4:E8" si="0">SUM(F4:R4)</f>
        <v>7</v>
      </c>
      <c r="F4" s="100">
        <v>0</v>
      </c>
      <c r="G4" s="100">
        <v>0</v>
      </c>
      <c r="H4" s="100">
        <v>0</v>
      </c>
      <c r="I4" s="100">
        <v>0</v>
      </c>
      <c r="J4" s="100">
        <v>0</v>
      </c>
      <c r="K4" s="100">
        <v>0</v>
      </c>
      <c r="L4" s="100">
        <v>2</v>
      </c>
      <c r="M4" s="100">
        <v>2</v>
      </c>
      <c r="N4" s="100">
        <v>1</v>
      </c>
      <c r="O4" s="100">
        <v>1</v>
      </c>
      <c r="P4" s="100">
        <v>0</v>
      </c>
      <c r="Q4" s="100">
        <v>0</v>
      </c>
      <c r="R4" s="100">
        <v>1</v>
      </c>
    </row>
    <row r="5" spans="1:18" s="44" customFormat="1" ht="15" customHeight="1">
      <c r="A5" s="85"/>
      <c r="B5" s="17" t="s">
        <v>116</v>
      </c>
      <c r="C5" s="17"/>
      <c r="D5" s="78"/>
      <c r="E5" s="100">
        <f t="shared" si="0"/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79">
        <v>0</v>
      </c>
      <c r="M5" s="79">
        <v>0</v>
      </c>
      <c r="N5" s="79">
        <v>0</v>
      </c>
      <c r="O5" s="79">
        <v>0</v>
      </c>
      <c r="P5" s="79">
        <v>0</v>
      </c>
      <c r="Q5" s="79">
        <v>0</v>
      </c>
      <c r="R5" s="79">
        <v>0</v>
      </c>
    </row>
    <row r="6" spans="1:18" s="44" customFormat="1" ht="27" customHeight="1">
      <c r="A6" s="85" t="s">
        <v>124</v>
      </c>
      <c r="B6" s="230" t="s">
        <v>125</v>
      </c>
      <c r="C6" s="230"/>
      <c r="D6" s="231"/>
      <c r="E6" s="100">
        <f t="shared" si="0"/>
        <v>7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2</v>
      </c>
      <c r="L6" s="100">
        <v>3</v>
      </c>
      <c r="M6" s="100">
        <v>2</v>
      </c>
      <c r="N6" s="100">
        <v>0</v>
      </c>
      <c r="O6" s="100">
        <v>0</v>
      </c>
      <c r="P6" s="100">
        <v>0</v>
      </c>
      <c r="Q6" s="100">
        <v>0</v>
      </c>
      <c r="R6" s="100">
        <v>0</v>
      </c>
    </row>
    <row r="7" spans="1:18" s="44" customFormat="1" ht="15" customHeight="1">
      <c r="A7" s="85"/>
      <c r="B7" s="17" t="s">
        <v>126</v>
      </c>
      <c r="C7" s="17"/>
      <c r="D7" s="78"/>
      <c r="E7" s="100">
        <f t="shared" si="0"/>
        <v>5</v>
      </c>
      <c r="F7" s="100">
        <v>0</v>
      </c>
      <c r="G7" s="100">
        <v>0</v>
      </c>
      <c r="H7" s="100">
        <v>0</v>
      </c>
      <c r="I7" s="100">
        <v>0</v>
      </c>
      <c r="J7" s="100">
        <v>1</v>
      </c>
      <c r="K7" s="100">
        <v>2</v>
      </c>
      <c r="L7" s="100">
        <v>1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1</v>
      </c>
    </row>
    <row r="8" spans="1:18" s="44" customFormat="1" ht="15" customHeight="1">
      <c r="A8" s="85"/>
      <c r="B8" s="17" t="s">
        <v>54</v>
      </c>
      <c r="C8" s="17"/>
      <c r="D8" s="78"/>
      <c r="E8" s="100">
        <f t="shared" si="0"/>
        <v>3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1</v>
      </c>
      <c r="L8" s="79">
        <v>0</v>
      </c>
      <c r="M8" s="79">
        <v>1</v>
      </c>
      <c r="N8" s="79">
        <v>0</v>
      </c>
      <c r="O8" s="79">
        <v>0</v>
      </c>
      <c r="P8" s="79">
        <v>0</v>
      </c>
      <c r="Q8" s="79">
        <v>1</v>
      </c>
      <c r="R8" s="79">
        <v>0</v>
      </c>
    </row>
    <row r="9" spans="1:18" s="44" customFormat="1" ht="15" customHeight="1" thickBot="1">
      <c r="A9" s="232"/>
      <c r="B9" s="92" t="s">
        <v>127</v>
      </c>
      <c r="C9" s="92"/>
      <c r="D9" s="102"/>
      <c r="E9" s="22">
        <f>SUM(F9:R9)</f>
        <v>46</v>
      </c>
      <c r="F9" s="103">
        <v>0</v>
      </c>
      <c r="G9" s="103">
        <v>3</v>
      </c>
      <c r="H9" s="103">
        <v>0</v>
      </c>
      <c r="I9" s="103">
        <v>2</v>
      </c>
      <c r="J9" s="103">
        <v>2</v>
      </c>
      <c r="K9" s="103">
        <v>10</v>
      </c>
      <c r="L9" s="103">
        <v>15</v>
      </c>
      <c r="M9" s="103">
        <v>6</v>
      </c>
      <c r="N9" s="103">
        <v>3</v>
      </c>
      <c r="O9" s="103">
        <v>4</v>
      </c>
      <c r="P9" s="103">
        <v>1</v>
      </c>
      <c r="Q9" s="103">
        <v>0</v>
      </c>
      <c r="R9" s="103">
        <v>0</v>
      </c>
    </row>
    <row r="10" spans="1:18" s="105" customFormat="1" ht="15" customHeight="1">
      <c r="A10" s="95" t="s">
        <v>46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104"/>
      <c r="O10" s="233"/>
      <c r="P10" s="233"/>
      <c r="Q10" s="233"/>
      <c r="R10" s="233"/>
    </row>
    <row r="11" spans="1:18" s="105" customFormat="1" ht="15" customHeight="1">
      <c r="A11" s="105" t="s">
        <v>47</v>
      </c>
      <c r="D11" s="106"/>
      <c r="E11" s="106"/>
      <c r="O11" s="233"/>
      <c r="P11" s="233"/>
      <c r="Q11" s="233"/>
      <c r="R11" s="233"/>
    </row>
    <row r="12" spans="1:18" ht="15" customHeight="1"/>
    <row r="13" spans="1:18" ht="15" customHeight="1"/>
    <row r="14" spans="1:18" ht="15" customHeight="1"/>
    <row r="15" spans="1:18" ht="15" customHeight="1"/>
    <row r="16" spans="1:1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</sheetData>
  <mergeCells count="2">
    <mergeCell ref="B6:D6"/>
    <mergeCell ref="A10:M10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3F07-B400-524A-8AAD-6DC4D16A60F8}">
  <dimension ref="A1:AB168"/>
  <sheetViews>
    <sheetView showGridLines="0" workbookViewId="0"/>
  </sheetViews>
  <sheetFormatPr baseColWidth="10" defaultColWidth="8.83203125" defaultRowHeight="14"/>
  <cols>
    <col min="1" max="1" width="2.6640625" style="2" customWidth="1"/>
    <col min="2" max="2" width="2.5" style="2" customWidth="1"/>
    <col min="3" max="3" width="17.5" style="107" customWidth="1"/>
    <col min="4" max="13" width="6.5" style="2" customWidth="1"/>
    <col min="14" max="14" width="7.6640625" style="2" customWidth="1"/>
    <col min="15" max="15" width="2" style="2" customWidth="1"/>
    <col min="16" max="16" width="3.1640625" style="2" customWidth="1"/>
    <col min="17" max="17" width="7.6640625" style="2" customWidth="1"/>
    <col min="18" max="16384" width="8.83203125" style="2"/>
  </cols>
  <sheetData>
    <row r="1" spans="1:28" s="7" customFormat="1" ht="15">
      <c r="A1" s="4" t="s">
        <v>128</v>
      </c>
      <c r="C1" s="209"/>
    </row>
    <row r="2" spans="1:28" s="7" customFormat="1" ht="5" customHeight="1" thickBot="1">
      <c r="C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</row>
    <row r="3" spans="1:28" s="60" customFormat="1" ht="17.25" customHeight="1" thickBot="1">
      <c r="A3" s="28"/>
      <c r="B3" s="28"/>
      <c r="C3" s="58"/>
      <c r="D3" s="28" t="s">
        <v>26</v>
      </c>
      <c r="E3" s="28" t="s">
        <v>27</v>
      </c>
      <c r="F3" s="28" t="s">
        <v>28</v>
      </c>
      <c r="G3" s="28" t="s">
        <v>29</v>
      </c>
      <c r="H3" s="28" t="s">
        <v>30</v>
      </c>
      <c r="I3" s="28" t="s">
        <v>31</v>
      </c>
      <c r="J3" s="28" t="s">
        <v>32</v>
      </c>
      <c r="K3" s="28" t="s">
        <v>33</v>
      </c>
      <c r="L3" s="28" t="s">
        <v>34</v>
      </c>
      <c r="M3" s="28" t="s">
        <v>35</v>
      </c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s="60" customFormat="1" ht="13" customHeight="1">
      <c r="A4" s="61"/>
      <c r="B4" s="25" t="s">
        <v>104</v>
      </c>
      <c r="C4" s="63"/>
      <c r="D4" s="64">
        <f>SUM(E4:M4)</f>
        <v>24095</v>
      </c>
      <c r="E4" s="64">
        <v>4333</v>
      </c>
      <c r="F4" s="64">
        <v>4084</v>
      </c>
      <c r="G4" s="64">
        <v>3377</v>
      </c>
      <c r="H4" s="64">
        <v>2744</v>
      </c>
      <c r="I4" s="64">
        <v>2378</v>
      </c>
      <c r="J4" s="64">
        <v>2624</v>
      </c>
      <c r="K4" s="64">
        <v>2398</v>
      </c>
      <c r="L4" s="64">
        <v>1395</v>
      </c>
      <c r="M4" s="64">
        <v>762</v>
      </c>
      <c r="O4" s="47"/>
      <c r="P4" s="12"/>
      <c r="Q4" s="12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69"/>
    </row>
    <row r="5" spans="1:28" s="60" customFormat="1" ht="4" customHeight="1">
      <c r="A5" s="25"/>
      <c r="B5" s="25"/>
      <c r="C5" s="63"/>
      <c r="D5" s="44"/>
      <c r="E5" s="44"/>
      <c r="F5" s="44"/>
      <c r="G5" s="44"/>
      <c r="H5" s="44"/>
      <c r="I5" s="44"/>
      <c r="J5" s="44"/>
      <c r="K5" s="44"/>
      <c r="L5" s="44"/>
      <c r="M5" s="44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s="60" customFormat="1" ht="13" customHeight="1">
      <c r="A6" s="25"/>
      <c r="B6" s="25" t="s">
        <v>39</v>
      </c>
      <c r="C6" s="63"/>
      <c r="D6" s="114">
        <v>0.19500000000000001</v>
      </c>
      <c r="E6" s="114">
        <v>0.31900000000000001</v>
      </c>
      <c r="F6" s="114">
        <v>0.35499999999999998</v>
      </c>
      <c r="G6" s="114">
        <v>0.36399999999999999</v>
      </c>
      <c r="H6" s="114">
        <v>0.33600000000000002</v>
      </c>
      <c r="I6" s="114">
        <v>0.22600000000000001</v>
      </c>
      <c r="J6" s="114">
        <v>0.17399999999999999</v>
      </c>
      <c r="K6" s="114">
        <v>0.154</v>
      </c>
      <c r="L6" s="114">
        <v>0.10299999999999999</v>
      </c>
      <c r="M6" s="114">
        <v>0.03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60" customFormat="1" ht="4" customHeight="1">
      <c r="A7" s="25"/>
      <c r="B7" s="25"/>
      <c r="C7" s="63"/>
      <c r="D7" s="44"/>
      <c r="E7" s="44"/>
      <c r="F7" s="44"/>
      <c r="G7" s="44"/>
      <c r="H7" s="44"/>
      <c r="I7" s="44"/>
      <c r="J7" s="44"/>
      <c r="K7" s="44"/>
      <c r="L7" s="44"/>
      <c r="M7" s="44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44" customFormat="1" ht="13" customHeight="1">
      <c r="A8" s="121"/>
      <c r="B8" s="44" t="s">
        <v>40</v>
      </c>
      <c r="C8" s="78"/>
      <c r="D8" s="64">
        <f>SUM(E8:M8)</f>
        <v>20292</v>
      </c>
      <c r="E8" s="64">
        <v>3911</v>
      </c>
      <c r="F8" s="64">
        <v>3287</v>
      </c>
      <c r="G8" s="64">
        <v>2549</v>
      </c>
      <c r="H8" s="64">
        <v>2169</v>
      </c>
      <c r="I8" s="64">
        <v>2006</v>
      </c>
      <c r="J8" s="64">
        <v>2375</v>
      </c>
      <c r="K8" s="64">
        <v>2032</v>
      </c>
      <c r="L8" s="64">
        <v>1318</v>
      </c>
      <c r="M8" s="64">
        <v>645</v>
      </c>
    </row>
    <row r="9" spans="1:28" s="44" customFormat="1" ht="4" customHeight="1">
      <c r="C9" s="78"/>
    </row>
    <row r="10" spans="1:28" s="44" customFormat="1" ht="13" customHeight="1">
      <c r="A10" s="121"/>
      <c r="B10" s="44" t="s">
        <v>105</v>
      </c>
      <c r="C10" s="78"/>
      <c r="D10" s="100">
        <f>SUM(E10:M10)</f>
        <v>1520</v>
      </c>
      <c r="E10" s="100">
        <v>278</v>
      </c>
      <c r="F10" s="100">
        <v>263</v>
      </c>
      <c r="G10" s="100">
        <v>251</v>
      </c>
      <c r="H10" s="100">
        <v>149</v>
      </c>
      <c r="I10" s="100">
        <v>152</v>
      </c>
      <c r="J10" s="100">
        <v>148</v>
      </c>
      <c r="K10" s="100">
        <v>136</v>
      </c>
      <c r="L10" s="100">
        <v>100</v>
      </c>
      <c r="M10" s="100">
        <v>43</v>
      </c>
    </row>
    <row r="11" spans="1:28" s="44" customFormat="1" ht="4" customHeight="1">
      <c r="C11" s="78"/>
    </row>
    <row r="12" spans="1:28" s="44" customFormat="1" ht="13" customHeight="1">
      <c r="A12" s="121"/>
      <c r="B12" s="44" t="s">
        <v>129</v>
      </c>
      <c r="C12" s="78"/>
      <c r="D12" s="114">
        <f>D10/D8</f>
        <v>7.4906367041198504E-2</v>
      </c>
      <c r="E12" s="114">
        <f t="shared" ref="E12:M12" si="0">E10/E8</f>
        <v>7.1081564817182308E-2</v>
      </c>
      <c r="F12" s="114">
        <f t="shared" si="0"/>
        <v>8.0012169151201698E-2</v>
      </c>
      <c r="G12" s="114">
        <f t="shared" si="0"/>
        <v>9.8469988230678693E-2</v>
      </c>
      <c r="H12" s="114">
        <f t="shared" si="0"/>
        <v>6.8695251267865381E-2</v>
      </c>
      <c r="I12" s="114">
        <f t="shared" si="0"/>
        <v>7.5772681954137583E-2</v>
      </c>
      <c r="J12" s="114">
        <f t="shared" si="0"/>
        <v>6.2315789473684213E-2</v>
      </c>
      <c r="K12" s="114">
        <f t="shared" si="0"/>
        <v>6.6929133858267723E-2</v>
      </c>
      <c r="L12" s="114">
        <f t="shared" si="0"/>
        <v>7.5872534142640363E-2</v>
      </c>
      <c r="M12" s="114">
        <f t="shared" si="0"/>
        <v>6.6666666666666666E-2</v>
      </c>
    </row>
    <row r="13" spans="1:28" s="44" customFormat="1" ht="4" customHeight="1">
      <c r="C13" s="78"/>
    </row>
    <row r="14" spans="1:28" s="44" customFormat="1" ht="13" customHeight="1">
      <c r="A14" s="85"/>
      <c r="B14" s="17" t="s">
        <v>107</v>
      </c>
      <c r="C14" s="78"/>
      <c r="D14" s="79">
        <f>SUM(E14:M14)</f>
        <v>1318</v>
      </c>
      <c r="E14" s="79">
        <v>240</v>
      </c>
      <c r="F14" s="79">
        <v>222</v>
      </c>
      <c r="G14" s="79">
        <v>227</v>
      </c>
      <c r="H14" s="79">
        <v>128</v>
      </c>
      <c r="I14" s="79">
        <v>130</v>
      </c>
      <c r="J14" s="79">
        <v>128</v>
      </c>
      <c r="K14" s="79">
        <v>117</v>
      </c>
      <c r="L14" s="79">
        <v>89</v>
      </c>
      <c r="M14" s="79">
        <v>37</v>
      </c>
      <c r="N14" s="17"/>
    </row>
    <row r="15" spans="1:28" s="44" customFormat="1" ht="4" customHeight="1">
      <c r="A15" s="17"/>
      <c r="B15" s="17"/>
      <c r="C15" s="7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28" s="44" customFormat="1" ht="13" customHeight="1">
      <c r="A16" s="85"/>
      <c r="B16" s="17" t="s">
        <v>108</v>
      </c>
      <c r="C16" s="78"/>
      <c r="D16" s="81">
        <f>D14/D10</f>
        <v>0.86710526315789471</v>
      </c>
      <c r="E16" s="81">
        <f t="shared" ref="E16:M16" si="1">E14/E10</f>
        <v>0.86330935251798557</v>
      </c>
      <c r="F16" s="81">
        <f t="shared" si="1"/>
        <v>0.844106463878327</v>
      </c>
      <c r="G16" s="81">
        <f t="shared" si="1"/>
        <v>0.90438247011952189</v>
      </c>
      <c r="H16" s="81">
        <f t="shared" si="1"/>
        <v>0.85906040268456374</v>
      </c>
      <c r="I16" s="81">
        <f t="shared" si="1"/>
        <v>0.85526315789473684</v>
      </c>
      <c r="J16" s="81">
        <f t="shared" si="1"/>
        <v>0.86486486486486491</v>
      </c>
      <c r="K16" s="81">
        <f t="shared" si="1"/>
        <v>0.86029411764705888</v>
      </c>
      <c r="L16" s="81">
        <f t="shared" si="1"/>
        <v>0.89</v>
      </c>
      <c r="M16" s="81">
        <f t="shared" si="1"/>
        <v>0.86046511627906974</v>
      </c>
      <c r="N16" s="17"/>
    </row>
    <row r="17" spans="1:18" s="25" customFormat="1" ht="3.75" customHeight="1">
      <c r="A17" s="110"/>
      <c r="B17" s="12"/>
      <c r="C17" s="63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18" s="25" customFormat="1" ht="13" customHeight="1">
      <c r="A18" s="110"/>
      <c r="B18" s="12" t="s">
        <v>77</v>
      </c>
      <c r="C18" s="63"/>
      <c r="D18" s="86">
        <v>6.7100000000000007E-2</v>
      </c>
      <c r="E18" s="86">
        <v>2.1600000000000001E-2</v>
      </c>
      <c r="F18" s="86">
        <v>4.1799999999999997E-2</v>
      </c>
      <c r="G18" s="86">
        <v>4.3799999999999999E-2</v>
      </c>
      <c r="H18" s="86">
        <v>6.7100000000000007E-2</v>
      </c>
      <c r="I18" s="86">
        <v>9.8699999999999996E-2</v>
      </c>
      <c r="J18" s="86">
        <v>0.1014</v>
      </c>
      <c r="K18" s="86">
        <v>9.5600000000000004E-2</v>
      </c>
      <c r="L18" s="86">
        <v>0.14000000000000001</v>
      </c>
      <c r="M18" s="86">
        <v>0.1628</v>
      </c>
    </row>
    <row r="19" spans="1:18" s="25" customFormat="1" ht="4" customHeight="1">
      <c r="A19" s="110"/>
      <c r="B19" s="12"/>
      <c r="C19" s="63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1:18" s="25" customFormat="1" ht="13" customHeight="1" thickBot="1">
      <c r="A20" s="214"/>
      <c r="B20" s="21" t="s">
        <v>78</v>
      </c>
      <c r="C20" s="34"/>
      <c r="D20" s="94">
        <v>5.0000000000000001E-3</v>
      </c>
      <c r="E20" s="94">
        <v>1.5E-3</v>
      </c>
      <c r="F20" s="94">
        <v>3.3E-3</v>
      </c>
      <c r="G20" s="94">
        <v>4.3E-3</v>
      </c>
      <c r="H20" s="94">
        <v>4.5999999999999999E-3</v>
      </c>
      <c r="I20" s="94">
        <v>7.4999999999999997E-3</v>
      </c>
      <c r="J20" s="94">
        <v>6.3E-3</v>
      </c>
      <c r="K20" s="94">
        <v>6.4000000000000003E-3</v>
      </c>
      <c r="L20" s="94">
        <v>1.06E-2</v>
      </c>
      <c r="M20" s="94">
        <v>1.09E-2</v>
      </c>
    </row>
    <row r="21" spans="1:18" s="25" customFormat="1" ht="13" customHeight="1">
      <c r="A21" s="95" t="s">
        <v>46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15"/>
      <c r="O21" s="8"/>
      <c r="P21" s="8"/>
      <c r="Q21" s="8"/>
      <c r="R21" s="8"/>
    </row>
    <row r="22" spans="1:18" s="25" customFormat="1" ht="13" customHeight="1">
      <c r="A22" s="215" t="s">
        <v>130</v>
      </c>
      <c r="B22" s="12"/>
      <c r="C22" s="12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8" s="234" customFormat="1" ht="13" customHeight="1">
      <c r="A23" s="234" t="s">
        <v>131</v>
      </c>
      <c r="D23" s="235"/>
      <c r="E23" s="235"/>
      <c r="O23" s="236"/>
      <c r="P23" s="236"/>
      <c r="Q23" s="236"/>
      <c r="R23" s="236"/>
    </row>
    <row r="24" spans="1:18" ht="17.25" customHeight="1"/>
    <row r="25" spans="1:18" ht="17.25" customHeight="1"/>
    <row r="26" spans="1:18" ht="17.25" customHeight="1"/>
    <row r="27" spans="1:18" ht="17.25" customHeight="1"/>
    <row r="28" spans="1:18" ht="17.25" customHeight="1"/>
    <row r="29" spans="1:18" ht="17.25" customHeight="1"/>
    <row r="30" spans="1:18" ht="17.25" customHeight="1"/>
    <row r="31" spans="1:18" ht="17.25" customHeight="1"/>
    <row r="32" spans="1:18" ht="17.25" customHeight="1"/>
    <row r="33" s="2" customFormat="1" ht="17.25" customHeight="1"/>
    <row r="34" s="2" customFormat="1" ht="17.25" customHeight="1"/>
    <row r="35" s="2" customFormat="1" ht="17.25" customHeight="1"/>
    <row r="36" s="2" customFormat="1" ht="17.25" customHeight="1"/>
    <row r="37" s="2" customFormat="1" ht="17.25" customHeight="1"/>
    <row r="38" s="2" customFormat="1" ht="17.25" customHeight="1"/>
    <row r="39" s="2" customFormat="1" ht="17.25" customHeight="1"/>
    <row r="40" s="2" customFormat="1" ht="17.25" customHeight="1"/>
    <row r="41" s="2" customFormat="1" ht="17.25" customHeight="1"/>
    <row r="42" s="2" customFormat="1" ht="17.25" customHeight="1"/>
    <row r="43" s="2" customFormat="1" ht="17.25" customHeight="1"/>
    <row r="44" s="2" customFormat="1" ht="17.25" customHeight="1"/>
    <row r="45" s="2" customFormat="1" ht="17.25" customHeight="1"/>
    <row r="46" s="2" customFormat="1" ht="17.25" customHeight="1"/>
    <row r="47" s="2" customFormat="1" ht="17.25" customHeight="1"/>
    <row r="48" s="2" customFormat="1" ht="17.25" customHeight="1"/>
    <row r="49" s="2" customFormat="1" ht="17.25" customHeight="1"/>
    <row r="50" s="2" customFormat="1" ht="17.25" customHeight="1"/>
    <row r="51" s="2" customFormat="1" ht="17.25" customHeight="1"/>
    <row r="52" s="2" customFormat="1" ht="17.25" customHeight="1"/>
    <row r="53" s="2" customFormat="1" ht="17.25" customHeight="1"/>
    <row r="54" s="2" customFormat="1" ht="17.25" customHeight="1"/>
    <row r="55" s="2" customFormat="1" ht="17.25" customHeight="1"/>
    <row r="56" s="2" customFormat="1" ht="17.25" customHeight="1"/>
    <row r="57" s="2" customFormat="1" ht="17.25" customHeight="1"/>
    <row r="58" s="2" customFormat="1" ht="17.25" customHeight="1"/>
    <row r="59" s="2" customFormat="1" ht="17.25" customHeight="1"/>
    <row r="60" s="2" customFormat="1" ht="17.25" customHeight="1"/>
    <row r="61" s="2" customFormat="1" ht="17.25" customHeight="1"/>
    <row r="62" s="2" customFormat="1" ht="17.25" customHeight="1"/>
    <row r="63" s="2" customFormat="1" ht="17.25" customHeight="1"/>
    <row r="64" s="2" customFormat="1" ht="17.25" customHeight="1"/>
    <row r="65" s="2" customFormat="1" ht="17.25" customHeight="1"/>
    <row r="66" s="2" customFormat="1" ht="17.25" customHeight="1"/>
    <row r="67" s="2" customFormat="1" ht="17.25" customHeight="1"/>
    <row r="68" s="2" customFormat="1" ht="17.25" customHeight="1"/>
    <row r="69" s="2" customFormat="1" ht="17.25" customHeight="1"/>
    <row r="70" s="2" customFormat="1" ht="17.25" customHeight="1"/>
    <row r="71" s="2" customFormat="1" ht="17.25" customHeight="1"/>
    <row r="72" s="2" customFormat="1" ht="17.25" customHeight="1"/>
    <row r="73" s="2" customFormat="1" ht="17.25" customHeight="1"/>
    <row r="74" s="2" customFormat="1" ht="17.25" customHeight="1"/>
    <row r="75" s="2" customFormat="1" ht="17.25" customHeight="1"/>
    <row r="76" s="2" customFormat="1" ht="17.25" customHeight="1"/>
    <row r="77" s="2" customFormat="1" ht="17.25" customHeight="1"/>
    <row r="78" s="2" customFormat="1" ht="17.25" customHeight="1"/>
    <row r="79" s="2" customFormat="1" ht="17.25" customHeight="1"/>
    <row r="80" s="2" customFormat="1" ht="17.25" customHeight="1"/>
    <row r="81" s="2" customFormat="1" ht="17.25" customHeight="1"/>
    <row r="82" s="2" customFormat="1" ht="17.25" customHeight="1"/>
    <row r="83" s="2" customFormat="1" ht="17.25" customHeight="1"/>
    <row r="84" s="2" customFormat="1" ht="17.25" customHeight="1"/>
    <row r="85" s="2" customFormat="1" ht="17.25" customHeight="1"/>
    <row r="86" s="2" customFormat="1" ht="17.25" customHeight="1"/>
    <row r="87" s="2" customFormat="1" ht="17.25" customHeight="1"/>
    <row r="88" s="2" customFormat="1" ht="17.25" customHeight="1"/>
    <row r="89" s="2" customFormat="1" ht="15" customHeight="1"/>
    <row r="90" s="2" customFormat="1" ht="15" customHeight="1"/>
    <row r="91" s="2" customFormat="1" ht="15" customHeight="1"/>
    <row r="92" s="2" customFormat="1" ht="15" customHeight="1"/>
    <row r="93" s="2" customFormat="1" ht="15" customHeight="1"/>
    <row r="94" s="2" customFormat="1" ht="15" customHeight="1"/>
    <row r="95" s="2" customFormat="1" ht="15" customHeight="1"/>
    <row r="96" s="2" customFormat="1" ht="15" customHeight="1"/>
    <row r="97" s="2" customFormat="1" ht="15" customHeight="1"/>
    <row r="98" s="2" customFormat="1" ht="15" customHeight="1"/>
    <row r="99" s="2" customFormat="1" ht="15" customHeight="1"/>
    <row r="100" s="2" customFormat="1" ht="15" customHeight="1"/>
    <row r="101" s="2" customFormat="1" ht="15" customHeight="1"/>
    <row r="102" s="2" customFormat="1" ht="15" customHeight="1"/>
    <row r="103" s="2" customFormat="1" ht="15" customHeight="1"/>
    <row r="104" s="2" customFormat="1" ht="15" customHeight="1"/>
    <row r="105" s="2" customFormat="1" ht="15" customHeight="1"/>
    <row r="106" s="2" customFormat="1" ht="15" customHeight="1"/>
    <row r="107" s="2" customFormat="1" ht="15" customHeight="1"/>
    <row r="108" s="2" customFormat="1" ht="15" customHeight="1"/>
    <row r="109" s="2" customFormat="1" ht="15" customHeight="1"/>
    <row r="110" s="2" customFormat="1" ht="15" customHeight="1"/>
    <row r="111" s="2" customFormat="1" ht="15" customHeight="1"/>
    <row r="112" s="2" customFormat="1" ht="15" customHeight="1"/>
    <row r="113" s="2" customFormat="1" ht="15" customHeight="1"/>
    <row r="114" s="2" customFormat="1" ht="15" customHeight="1"/>
    <row r="115" s="2" customFormat="1" ht="15" customHeight="1"/>
    <row r="116" s="2" customFormat="1" ht="15" customHeight="1"/>
    <row r="117" s="2" customFormat="1" ht="15" customHeight="1"/>
    <row r="118" s="2" customFormat="1" ht="15" customHeight="1"/>
    <row r="119" s="2" customFormat="1" ht="15" customHeight="1"/>
    <row r="120" s="2" customFormat="1" ht="15" customHeight="1"/>
    <row r="121" s="2" customFormat="1" ht="15" customHeight="1"/>
    <row r="122" s="2" customFormat="1" ht="15" customHeight="1"/>
    <row r="123" s="2" customFormat="1" ht="15" customHeight="1"/>
    <row r="124" s="2" customFormat="1" ht="15" customHeight="1"/>
    <row r="125" s="2" customFormat="1" ht="15" customHeight="1"/>
    <row r="126" s="2" customFormat="1" ht="15" customHeight="1"/>
    <row r="127" s="2" customFormat="1" ht="15" customHeight="1"/>
    <row r="128" s="2" customFormat="1" ht="15" customHeight="1"/>
    <row r="129" s="2" customFormat="1" ht="15" customHeight="1"/>
    <row r="130" s="2" customFormat="1" ht="15" customHeight="1"/>
    <row r="131" s="2" customFormat="1" ht="15" customHeight="1"/>
    <row r="132" s="2" customFormat="1" ht="15" customHeight="1"/>
    <row r="133" s="2" customFormat="1" ht="15" customHeight="1"/>
    <row r="134" s="2" customFormat="1" ht="15" customHeight="1"/>
    <row r="135" s="2" customFormat="1" ht="15" customHeight="1"/>
    <row r="136" s="2" customFormat="1" ht="15" customHeight="1"/>
    <row r="137" s="2" customFormat="1" ht="15" customHeight="1"/>
    <row r="138" s="2" customFormat="1" ht="15" customHeight="1"/>
    <row r="139" s="2" customFormat="1" ht="15" customHeight="1"/>
    <row r="140" s="2" customFormat="1" ht="15" customHeight="1"/>
    <row r="141" s="2" customFormat="1" ht="15" customHeight="1"/>
    <row r="142" s="2" customFormat="1" ht="15" customHeight="1"/>
    <row r="143" s="2" customFormat="1" ht="15" customHeight="1"/>
    <row r="144" s="2" customFormat="1" ht="15" customHeight="1"/>
    <row r="145" s="2" customFormat="1" ht="15" customHeight="1"/>
    <row r="146" s="2" customFormat="1" ht="15" customHeight="1"/>
    <row r="147" s="2" customFormat="1" ht="15" customHeight="1"/>
    <row r="148" s="2" customFormat="1" ht="15" customHeight="1"/>
    <row r="149" s="2" customFormat="1" ht="15" customHeight="1"/>
    <row r="150" s="2" customFormat="1" ht="15" customHeight="1"/>
    <row r="151" s="2" customFormat="1" ht="15" customHeight="1"/>
    <row r="152" s="2" customFormat="1" ht="15" customHeight="1"/>
    <row r="153" s="2" customFormat="1" ht="15" customHeight="1"/>
    <row r="154" s="2" customFormat="1" ht="15" customHeight="1"/>
    <row r="155" s="2" customFormat="1" ht="15" customHeight="1"/>
    <row r="156" s="2" customFormat="1" ht="15" customHeight="1"/>
    <row r="157" s="2" customFormat="1" ht="15" customHeight="1"/>
    <row r="158" s="2" customFormat="1" ht="15" customHeight="1"/>
    <row r="159" s="2" customFormat="1" ht="15" customHeight="1"/>
    <row r="160" s="2" customFormat="1" ht="15" customHeight="1"/>
    <row r="161" s="2" customFormat="1" ht="15" customHeight="1"/>
    <row r="162" s="2" customFormat="1" ht="15" customHeight="1"/>
    <row r="163" s="2" customFormat="1"/>
    <row r="164" s="2" customFormat="1"/>
    <row r="165" s="2" customFormat="1"/>
    <row r="166" s="2" customFormat="1"/>
    <row r="167" s="2" customFormat="1"/>
    <row r="168" s="2" customFormat="1"/>
  </sheetData>
  <mergeCells count="1">
    <mergeCell ref="A21:M21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D23E-4FB3-AE4E-95ED-460E64C661B4}">
  <dimension ref="A1:R162"/>
  <sheetViews>
    <sheetView showGridLines="0" workbookViewId="0"/>
  </sheetViews>
  <sheetFormatPr baseColWidth="10" defaultColWidth="8.83203125" defaultRowHeight="14"/>
  <cols>
    <col min="1" max="1" width="2.33203125" style="2" customWidth="1"/>
    <col min="2" max="2" width="1.6640625" style="2" customWidth="1"/>
    <col min="3" max="3" width="9.1640625" style="2" customWidth="1"/>
    <col min="4" max="4" width="2.83203125" style="2" customWidth="1"/>
    <col min="5" max="14" width="7.1640625" style="2" customWidth="1"/>
    <col min="15" max="16" width="7.6640625" style="2" customWidth="1"/>
    <col min="17" max="16384" width="8.83203125" style="2"/>
  </cols>
  <sheetData>
    <row r="1" spans="1:14" s="7" customFormat="1" ht="15">
      <c r="A1" s="4" t="s">
        <v>132</v>
      </c>
    </row>
    <row r="2" spans="1:14" s="7" customFormat="1" ht="5" customHeight="1" thickBot="1"/>
    <row r="3" spans="1:14" s="60" customFormat="1" ht="15" customHeight="1" thickBot="1">
      <c r="A3" s="28"/>
      <c r="B3" s="28"/>
      <c r="C3" s="28"/>
      <c r="D3" s="58"/>
      <c r="E3" s="28" t="s">
        <v>26</v>
      </c>
      <c r="F3" s="28" t="s">
        <v>27</v>
      </c>
      <c r="G3" s="28" t="s">
        <v>28</v>
      </c>
      <c r="H3" s="28" t="s">
        <v>29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</row>
    <row r="4" spans="1:14" s="25" customFormat="1" ht="12" customHeight="1">
      <c r="A4" s="237"/>
      <c r="B4" s="25" t="s">
        <v>49</v>
      </c>
      <c r="D4" s="63"/>
      <c r="E4" s="99">
        <f>SUM(F4:N4)</f>
        <v>495</v>
      </c>
      <c r="F4" s="99">
        <v>96</v>
      </c>
      <c r="G4" s="99">
        <v>72</v>
      </c>
      <c r="H4" s="99">
        <v>79</v>
      </c>
      <c r="I4" s="99">
        <v>48</v>
      </c>
      <c r="J4" s="99">
        <v>47</v>
      </c>
      <c r="K4" s="99">
        <v>55</v>
      </c>
      <c r="L4" s="99">
        <v>51</v>
      </c>
      <c r="M4" s="99">
        <v>32</v>
      </c>
      <c r="N4" s="99">
        <v>15</v>
      </c>
    </row>
    <row r="5" spans="1:14" s="25" customFormat="1" ht="4" customHeight="1">
      <c r="D5" s="63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s="25" customFormat="1" ht="12" customHeight="1">
      <c r="A6" s="237"/>
      <c r="B6" s="25" t="s">
        <v>133</v>
      </c>
      <c r="D6" s="63"/>
      <c r="E6" s="99">
        <f>SUM(F6:N6)</f>
        <v>102</v>
      </c>
      <c r="F6" s="99">
        <v>6</v>
      </c>
      <c r="G6" s="99">
        <v>11</v>
      </c>
      <c r="H6" s="99">
        <v>11</v>
      </c>
      <c r="I6" s="99">
        <v>10</v>
      </c>
      <c r="J6" s="99">
        <v>15</v>
      </c>
      <c r="K6" s="99">
        <v>15</v>
      </c>
      <c r="L6" s="99">
        <v>13</v>
      </c>
      <c r="M6" s="99">
        <v>14</v>
      </c>
      <c r="N6" s="99">
        <v>7</v>
      </c>
    </row>
    <row r="7" spans="1:14" s="25" customFormat="1" ht="4" customHeight="1">
      <c r="A7" s="237"/>
      <c r="D7" s="63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s="25" customFormat="1" ht="25.5" customHeight="1">
      <c r="A8" s="237"/>
      <c r="B8" s="57" t="s">
        <v>134</v>
      </c>
      <c r="C8" s="57"/>
      <c r="D8" s="63"/>
      <c r="E8" s="99">
        <f>SUM(F8:N8)</f>
        <v>26</v>
      </c>
      <c r="F8" s="99">
        <v>5</v>
      </c>
      <c r="G8" s="99">
        <v>5</v>
      </c>
      <c r="H8" s="99">
        <v>6</v>
      </c>
      <c r="I8" s="99">
        <v>1</v>
      </c>
      <c r="J8" s="99">
        <v>1</v>
      </c>
      <c r="K8" s="99">
        <v>3</v>
      </c>
      <c r="L8" s="99">
        <v>2</v>
      </c>
      <c r="M8" s="99">
        <v>3</v>
      </c>
      <c r="N8" s="99">
        <v>0</v>
      </c>
    </row>
    <row r="9" spans="1:14" s="25" customFormat="1" ht="4" customHeight="1">
      <c r="A9" s="12"/>
      <c r="B9" s="12"/>
      <c r="C9" s="12"/>
      <c r="D9" s="12"/>
      <c r="E9" s="13"/>
      <c r="F9" s="122"/>
      <c r="G9" s="122"/>
      <c r="H9" s="122"/>
      <c r="I9" s="122"/>
      <c r="J9" s="122"/>
      <c r="K9" s="122"/>
      <c r="L9" s="122"/>
      <c r="M9" s="122"/>
      <c r="N9" s="122"/>
    </row>
    <row r="10" spans="1:14" s="25" customFormat="1" ht="12" customHeight="1">
      <c r="A10" s="12"/>
      <c r="B10" s="12" t="s">
        <v>84</v>
      </c>
      <c r="C10" s="12"/>
      <c r="D10" s="12"/>
      <c r="E10" s="13">
        <f>SUM(F10:N10)</f>
        <v>695</v>
      </c>
      <c r="F10" s="122">
        <v>133</v>
      </c>
      <c r="G10" s="122">
        <v>134</v>
      </c>
      <c r="H10" s="122">
        <v>131</v>
      </c>
      <c r="I10" s="122">
        <v>69</v>
      </c>
      <c r="J10" s="122">
        <v>67</v>
      </c>
      <c r="K10" s="122">
        <v>55</v>
      </c>
      <c r="L10" s="122">
        <v>51</v>
      </c>
      <c r="M10" s="122">
        <v>40</v>
      </c>
      <c r="N10" s="122">
        <v>15</v>
      </c>
    </row>
    <row r="11" spans="1:14" s="25" customFormat="1" ht="4" customHeight="1">
      <c r="A11" s="12"/>
      <c r="B11" s="12"/>
      <c r="C11" s="12"/>
      <c r="D11" s="12"/>
      <c r="E11" s="13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s="25" customFormat="1" ht="12" customHeight="1">
      <c r="A12" s="110"/>
      <c r="B12" s="12" t="s">
        <v>55</v>
      </c>
      <c r="C12" s="12"/>
      <c r="D12" s="12"/>
      <c r="E12" s="13">
        <f>SUM(F12:N12)</f>
        <v>95</v>
      </c>
      <c r="F12" s="122">
        <v>21</v>
      </c>
      <c r="G12" s="122">
        <v>15</v>
      </c>
      <c r="H12" s="122">
        <v>16</v>
      </c>
      <c r="I12" s="122">
        <v>9</v>
      </c>
      <c r="J12" s="122">
        <v>10</v>
      </c>
      <c r="K12" s="122">
        <v>10</v>
      </c>
      <c r="L12" s="122">
        <v>8</v>
      </c>
      <c r="M12" s="122">
        <v>4</v>
      </c>
      <c r="N12" s="122">
        <v>2</v>
      </c>
    </row>
    <row r="13" spans="1:14" s="25" customFormat="1" ht="4" customHeight="1">
      <c r="A13" s="12"/>
      <c r="B13" s="12"/>
      <c r="C13" s="12"/>
      <c r="D13" s="12"/>
      <c r="E13" s="13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s="25" customFormat="1" ht="12" customHeight="1">
      <c r="A14" s="110"/>
      <c r="B14" s="12" t="s">
        <v>56</v>
      </c>
      <c r="C14" s="12"/>
      <c r="D14" s="12"/>
      <c r="E14" s="13">
        <f>SUM(F14:N14)</f>
        <v>107</v>
      </c>
      <c r="F14" s="122">
        <v>17</v>
      </c>
      <c r="G14" s="122">
        <v>26</v>
      </c>
      <c r="H14" s="122">
        <v>8</v>
      </c>
      <c r="I14" s="122">
        <v>12</v>
      </c>
      <c r="J14" s="122">
        <v>12</v>
      </c>
      <c r="K14" s="122">
        <v>10</v>
      </c>
      <c r="L14" s="122">
        <v>11</v>
      </c>
      <c r="M14" s="122">
        <v>7</v>
      </c>
      <c r="N14" s="122">
        <v>4</v>
      </c>
    </row>
    <row r="15" spans="1:14" s="25" customFormat="1" ht="3.75" customHeight="1" thickBot="1">
      <c r="A15" s="214"/>
      <c r="B15" s="21"/>
      <c r="C15" s="21"/>
      <c r="D15" s="21"/>
      <c r="E15" s="238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s="25" customFormat="1" ht="12" customHeight="1">
      <c r="A16" s="110"/>
      <c r="B16" s="12"/>
      <c r="C16" s="12"/>
      <c r="D16" s="1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8" s="25" customFormat="1" ht="12" customHeight="1" thickBot="1">
      <c r="A17" s="215" t="s">
        <v>63</v>
      </c>
      <c r="B17" s="215"/>
      <c r="C17" s="215"/>
      <c r="D17" s="215"/>
      <c r="E17" s="239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8" s="60" customFormat="1" ht="15" customHeight="1" thickBot="1">
      <c r="A18" s="28"/>
      <c r="B18" s="28"/>
      <c r="C18" s="28"/>
      <c r="D18" s="58"/>
      <c r="E18" s="28" t="s">
        <v>26</v>
      </c>
      <c r="F18" s="28" t="s">
        <v>27</v>
      </c>
      <c r="G18" s="28" t="s">
        <v>28</v>
      </c>
      <c r="H18" s="28" t="s">
        <v>29</v>
      </c>
      <c r="I18" s="28" t="s">
        <v>30</v>
      </c>
      <c r="J18" s="28" t="s">
        <v>31</v>
      </c>
      <c r="K18" s="28" t="s">
        <v>32</v>
      </c>
      <c r="L18" s="28" t="s">
        <v>33</v>
      </c>
      <c r="M18" s="28" t="s">
        <v>34</v>
      </c>
      <c r="N18" s="28" t="s">
        <v>35</v>
      </c>
    </row>
    <row r="19" spans="1:18" s="25" customFormat="1" ht="12" customHeight="1">
      <c r="A19" s="237"/>
      <c r="B19" s="25" t="s">
        <v>135</v>
      </c>
      <c r="D19" s="63"/>
      <c r="E19" s="100">
        <f>SUM(F19:N19)</f>
        <v>201</v>
      </c>
      <c r="F19" s="100">
        <v>46</v>
      </c>
      <c r="G19" s="100">
        <v>40</v>
      </c>
      <c r="H19" s="100">
        <v>34</v>
      </c>
      <c r="I19" s="100">
        <v>22</v>
      </c>
      <c r="J19" s="100">
        <v>16</v>
      </c>
      <c r="K19" s="100">
        <v>11</v>
      </c>
      <c r="L19" s="100">
        <v>22</v>
      </c>
      <c r="M19" s="100">
        <v>7</v>
      </c>
      <c r="N19" s="100">
        <v>3</v>
      </c>
    </row>
    <row r="20" spans="1:18" s="25" customFormat="1" ht="4" customHeight="1">
      <c r="D20" s="63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8" s="25" customFormat="1" ht="12" customHeight="1">
      <c r="A21" s="110"/>
      <c r="B21" s="12" t="s">
        <v>136</v>
      </c>
      <c r="C21" s="12"/>
      <c r="D21" s="63"/>
      <c r="E21" s="100">
        <f>SUM(F21:N21)</f>
        <v>166</v>
      </c>
      <c r="F21" s="100">
        <v>31</v>
      </c>
      <c r="G21" s="100">
        <v>35</v>
      </c>
      <c r="H21" s="100">
        <v>32</v>
      </c>
      <c r="I21" s="100">
        <v>16</v>
      </c>
      <c r="J21" s="100">
        <v>17</v>
      </c>
      <c r="K21" s="100">
        <v>10</v>
      </c>
      <c r="L21" s="100">
        <v>9</v>
      </c>
      <c r="M21" s="100">
        <v>10</v>
      </c>
      <c r="N21" s="100">
        <v>6</v>
      </c>
    </row>
    <row r="22" spans="1:18" s="25" customFormat="1" ht="4" customHeight="1">
      <c r="C22" s="12"/>
      <c r="D22" s="63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18" s="25" customFormat="1" ht="12" customHeight="1">
      <c r="A23" s="110"/>
      <c r="B23" s="12" t="s">
        <v>137</v>
      </c>
      <c r="C23" s="12"/>
      <c r="D23" s="63"/>
      <c r="E23" s="100">
        <f>SUM(F23:N23)</f>
        <v>360</v>
      </c>
      <c r="F23" s="79">
        <v>76</v>
      </c>
      <c r="G23" s="79">
        <v>75</v>
      </c>
      <c r="H23" s="79">
        <v>74</v>
      </c>
      <c r="I23" s="79">
        <v>28</v>
      </c>
      <c r="J23" s="79">
        <v>33</v>
      </c>
      <c r="K23" s="79">
        <v>30</v>
      </c>
      <c r="L23" s="79">
        <v>17</v>
      </c>
      <c r="M23" s="79">
        <v>23</v>
      </c>
      <c r="N23" s="79">
        <v>4</v>
      </c>
    </row>
    <row r="24" spans="1:18" s="25" customFormat="1" ht="4" customHeight="1">
      <c r="A24" s="12"/>
      <c r="B24" s="12"/>
      <c r="C24" s="12"/>
      <c r="D24" s="63"/>
      <c r="E24" s="100"/>
      <c r="F24" s="79"/>
      <c r="G24" s="79"/>
      <c r="H24" s="79"/>
      <c r="I24" s="79"/>
      <c r="J24" s="79"/>
      <c r="K24" s="79"/>
      <c r="L24" s="79"/>
      <c r="M24" s="79"/>
      <c r="N24" s="79"/>
    </row>
    <row r="25" spans="1:18" s="25" customFormat="1" ht="12" customHeight="1">
      <c r="A25" s="110"/>
      <c r="B25" s="12" t="s">
        <v>67</v>
      </c>
      <c r="C25" s="12"/>
      <c r="D25" s="63"/>
      <c r="E25" s="100">
        <f>SUM(F25:N25)</f>
        <v>82</v>
      </c>
      <c r="F25" s="79">
        <v>12</v>
      </c>
      <c r="G25" s="79">
        <v>17</v>
      </c>
      <c r="H25" s="79">
        <v>13</v>
      </c>
      <c r="I25" s="79">
        <v>7</v>
      </c>
      <c r="J25" s="79">
        <v>12</v>
      </c>
      <c r="K25" s="79">
        <v>5</v>
      </c>
      <c r="L25" s="79">
        <v>8</v>
      </c>
      <c r="M25" s="79">
        <v>5</v>
      </c>
      <c r="N25" s="79">
        <v>3</v>
      </c>
    </row>
    <row r="26" spans="1:18" s="25" customFormat="1" ht="3.75" customHeight="1" thickBot="1">
      <c r="A26" s="214"/>
      <c r="B26" s="21"/>
      <c r="C26" s="21"/>
      <c r="D26" s="21"/>
      <c r="E26" s="22"/>
      <c r="F26" s="103"/>
      <c r="G26" s="103"/>
      <c r="H26" s="103"/>
      <c r="I26" s="103"/>
      <c r="J26" s="103"/>
      <c r="K26" s="103"/>
      <c r="L26" s="103"/>
      <c r="M26" s="103"/>
      <c r="N26" s="103"/>
    </row>
    <row r="27" spans="1:18" s="25" customFormat="1" ht="12" customHeight="1">
      <c r="A27" s="95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15"/>
      <c r="O27" s="8"/>
      <c r="P27" s="8"/>
      <c r="Q27" s="8"/>
      <c r="R27" s="8"/>
    </row>
    <row r="28" spans="1:18" s="25" customFormat="1" ht="12" customHeight="1">
      <c r="A28" s="112" t="s">
        <v>138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8"/>
      <c r="P28" s="8"/>
      <c r="Q28" s="8"/>
      <c r="R28" s="8"/>
    </row>
    <row r="29" spans="1:18" s="44" customFormat="1" ht="15" customHeight="1">
      <c r="A29" s="44" t="s">
        <v>139</v>
      </c>
    </row>
    <row r="30" spans="1:18" s="44" customFormat="1" ht="15" customHeight="1">
      <c r="A30" s="44" t="s">
        <v>140</v>
      </c>
    </row>
    <row r="31" spans="1:18" ht="15" hidden="1" customHeight="1">
      <c r="A31" s="240" t="s">
        <v>141</v>
      </c>
      <c r="B31" s="240"/>
      <c r="C31" s="241" t="s">
        <v>142</v>
      </c>
      <c r="D31" s="242"/>
      <c r="E31" s="243">
        <f>SUM(F31:N31)</f>
        <v>0</v>
      </c>
      <c r="F31" s="243"/>
      <c r="G31" s="243"/>
      <c r="H31" s="243"/>
      <c r="I31" s="243"/>
      <c r="J31" s="243"/>
      <c r="K31" s="243"/>
      <c r="L31" s="243"/>
      <c r="M31" s="243"/>
      <c r="N31" s="243"/>
    </row>
    <row r="32" spans="1:18" ht="15" hidden="1" customHeight="1">
      <c r="A32" s="240"/>
      <c r="B32" s="240"/>
      <c r="C32" s="241" t="s">
        <v>143</v>
      </c>
      <c r="D32" s="242"/>
      <c r="E32" s="243">
        <f>SUM(F32:N32)</f>
        <v>0</v>
      </c>
      <c r="F32" s="243"/>
      <c r="G32" s="243"/>
      <c r="H32" s="243"/>
      <c r="I32" s="243"/>
      <c r="J32" s="243"/>
      <c r="K32" s="243"/>
      <c r="L32" s="243"/>
      <c r="M32" s="243"/>
      <c r="N32" s="243"/>
    </row>
    <row r="33" spans="1:14" ht="15" hidden="1" customHeight="1">
      <c r="A33" s="240"/>
      <c r="B33" s="240"/>
      <c r="C33" s="241" t="s">
        <v>144</v>
      </c>
      <c r="D33" s="242"/>
      <c r="E33" s="243">
        <f>SUM(F33:N33)</f>
        <v>0</v>
      </c>
      <c r="F33" s="243"/>
      <c r="G33" s="243"/>
      <c r="H33" s="243"/>
      <c r="I33" s="243"/>
      <c r="J33" s="243"/>
      <c r="K33" s="243"/>
      <c r="L33" s="243"/>
      <c r="M33" s="243"/>
      <c r="N33" s="243"/>
    </row>
    <row r="34" spans="1:14" ht="15" hidden="1" customHeight="1">
      <c r="E34" s="107"/>
    </row>
    <row r="35" spans="1:14" ht="15" hidden="1" customHeight="1">
      <c r="A35" s="109" t="s">
        <v>84</v>
      </c>
      <c r="B35" s="227"/>
      <c r="C35" s="12" t="s">
        <v>145</v>
      </c>
      <c r="D35" s="63"/>
      <c r="E35" s="244">
        <f>SUM(F35:N35)</f>
        <v>-1350</v>
      </c>
      <c r="F35" s="244">
        <f t="shared" ref="F35:N35" si="0">F31-F4-F6-F8-F19-F21-F23</f>
        <v>-260</v>
      </c>
      <c r="G35" s="244">
        <f t="shared" si="0"/>
        <v>-238</v>
      </c>
      <c r="H35" s="244">
        <f t="shared" si="0"/>
        <v>-236</v>
      </c>
      <c r="I35" s="244">
        <f t="shared" si="0"/>
        <v>-125</v>
      </c>
      <c r="J35" s="244">
        <f t="shared" si="0"/>
        <v>-129</v>
      </c>
      <c r="K35" s="244">
        <f t="shared" si="0"/>
        <v>-124</v>
      </c>
      <c r="L35" s="244">
        <f t="shared" si="0"/>
        <v>-114</v>
      </c>
      <c r="M35" s="244">
        <f t="shared" si="0"/>
        <v>-89</v>
      </c>
      <c r="N35" s="244">
        <f t="shared" si="0"/>
        <v>-35</v>
      </c>
    </row>
    <row r="36" spans="1:14" ht="15" hidden="1" customHeight="1">
      <c r="A36" s="109"/>
      <c r="B36" s="227"/>
      <c r="C36" s="12" t="s">
        <v>146</v>
      </c>
      <c r="D36" s="63"/>
      <c r="E36" s="244" t="e">
        <f>SUM(F36:N36)</f>
        <v>#REF!</v>
      </c>
      <c r="F36" s="244" t="e">
        <f>F32-#REF!-#REF!-#REF!-#REF!-#REF!-#REF!</f>
        <v>#REF!</v>
      </c>
      <c r="G36" s="244" t="e">
        <f>G32-#REF!-#REF!-#REF!-#REF!-#REF!-#REF!</f>
        <v>#REF!</v>
      </c>
      <c r="H36" s="244" t="e">
        <f>H32-#REF!-#REF!-#REF!-#REF!-#REF!-#REF!</f>
        <v>#REF!</v>
      </c>
      <c r="I36" s="244" t="e">
        <f>I32-#REF!-#REF!-#REF!-#REF!-#REF!-#REF!</f>
        <v>#REF!</v>
      </c>
      <c r="J36" s="244" t="e">
        <f>J32-#REF!-#REF!-#REF!-#REF!-#REF!-#REF!</f>
        <v>#REF!</v>
      </c>
      <c r="K36" s="244" t="e">
        <f>K32-#REF!-#REF!-#REF!-#REF!-#REF!-#REF!</f>
        <v>#REF!</v>
      </c>
      <c r="L36" s="244" t="e">
        <f>L32-#REF!-#REF!-#REF!-#REF!-#REF!-#REF!</f>
        <v>#REF!</v>
      </c>
      <c r="M36" s="244" t="e">
        <f>M32-#REF!-#REF!-#REF!-#REF!-#REF!-#REF!</f>
        <v>#REF!</v>
      </c>
      <c r="N36" s="244" t="e">
        <f>N32-#REF!-#REF!-#REF!-#REF!-#REF!-#REF!</f>
        <v>#REF!</v>
      </c>
    </row>
    <row r="37" spans="1:14" ht="15" hidden="1" customHeight="1">
      <c r="A37" s="116"/>
      <c r="B37" s="245"/>
      <c r="C37" s="21" t="s">
        <v>147</v>
      </c>
      <c r="D37" s="34"/>
      <c r="E37" s="246" t="e">
        <f>SUM(F37:N37)</f>
        <v>#REF!</v>
      </c>
      <c r="F37" s="246" t="e">
        <f t="shared" ref="F37:N37" si="1">F35+F36</f>
        <v>#REF!</v>
      </c>
      <c r="G37" s="246" t="e">
        <f t="shared" si="1"/>
        <v>#REF!</v>
      </c>
      <c r="H37" s="246" t="e">
        <f t="shared" si="1"/>
        <v>#REF!</v>
      </c>
      <c r="I37" s="246" t="e">
        <f t="shared" si="1"/>
        <v>#REF!</v>
      </c>
      <c r="J37" s="246" t="e">
        <f t="shared" si="1"/>
        <v>#REF!</v>
      </c>
      <c r="K37" s="246" t="e">
        <f t="shared" si="1"/>
        <v>#REF!</v>
      </c>
      <c r="L37" s="246" t="e">
        <f t="shared" si="1"/>
        <v>#REF!</v>
      </c>
      <c r="M37" s="246" t="e">
        <f t="shared" si="1"/>
        <v>#REF!</v>
      </c>
      <c r="N37" s="246" t="e">
        <f t="shared" si="1"/>
        <v>#REF!</v>
      </c>
    </row>
    <row r="38" spans="1:14" ht="15" customHeight="1">
      <c r="E38" s="107"/>
    </row>
    <row r="39" spans="1:14" ht="15" customHeight="1">
      <c r="E39" s="247"/>
      <c r="F39" s="248"/>
    </row>
    <row r="40" spans="1:14" ht="15" customHeight="1">
      <c r="E40" s="247"/>
    </row>
    <row r="41" spans="1:14" ht="15" customHeight="1">
      <c r="E41" s="107"/>
    </row>
    <row r="42" spans="1:14" ht="15" customHeight="1">
      <c r="E42" s="107"/>
    </row>
    <row r="43" spans="1:14" ht="15" customHeight="1">
      <c r="E43" s="107"/>
    </row>
    <row r="44" spans="1:14" ht="15" customHeight="1">
      <c r="E44" s="107"/>
    </row>
    <row r="45" spans="1:14" ht="15" customHeight="1">
      <c r="E45" s="107"/>
    </row>
    <row r="46" spans="1:14" ht="15" customHeight="1">
      <c r="E46" s="107"/>
    </row>
    <row r="47" spans="1:14" ht="15" customHeight="1"/>
    <row r="48" spans="1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</sheetData>
  <mergeCells count="8">
    <mergeCell ref="A35:A37"/>
    <mergeCell ref="B8:C8"/>
    <mergeCell ref="A27:M27"/>
    <mergeCell ref="A28:N28"/>
    <mergeCell ref="A31:B33"/>
    <mergeCell ref="C31:D31"/>
    <mergeCell ref="C32:D32"/>
    <mergeCell ref="C33:D33"/>
  </mergeCells>
  <phoneticPr fontId="2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BDFB-39CB-2847-A3AF-0E402B6633C8}">
  <dimension ref="A1:K153"/>
  <sheetViews>
    <sheetView showGridLines="0" workbookViewId="0"/>
  </sheetViews>
  <sheetFormatPr baseColWidth="10" defaultColWidth="8.83203125" defaultRowHeight="14"/>
  <cols>
    <col min="1" max="1" width="2.6640625" style="272" customWidth="1"/>
    <col min="2" max="2" width="2.5" style="272" customWidth="1"/>
    <col min="3" max="3" width="7.6640625" style="273" customWidth="1"/>
    <col min="4" max="11" width="7.33203125" style="272" customWidth="1"/>
    <col min="12" max="13" width="7.6640625" style="272" customWidth="1"/>
    <col min="14" max="16384" width="8.83203125" style="272"/>
  </cols>
  <sheetData>
    <row r="1" spans="1:11" s="250" customFormat="1" ht="15">
      <c r="A1" s="249" t="s">
        <v>148</v>
      </c>
      <c r="C1" s="251"/>
    </row>
    <row r="2" spans="1:11" s="250" customFormat="1" ht="15" thickBot="1">
      <c r="C2" s="251"/>
      <c r="K2" s="252" t="s">
        <v>20</v>
      </c>
    </row>
    <row r="3" spans="1:11" s="255" customFormat="1" ht="18" customHeight="1" thickBot="1">
      <c r="A3" s="253"/>
      <c r="B3" s="253"/>
      <c r="C3" s="254"/>
      <c r="D3" s="253" t="s">
        <v>26</v>
      </c>
      <c r="E3" s="253" t="s">
        <v>149</v>
      </c>
      <c r="F3" s="253" t="s">
        <v>150</v>
      </c>
      <c r="G3" s="253" t="s">
        <v>151</v>
      </c>
      <c r="H3" s="253" t="s">
        <v>152</v>
      </c>
      <c r="I3" s="253" t="s">
        <v>153</v>
      </c>
      <c r="J3" s="253" t="s">
        <v>154</v>
      </c>
      <c r="K3" s="253" t="s">
        <v>155</v>
      </c>
    </row>
    <row r="4" spans="1:11" s="261" customFormat="1" ht="20" customHeight="1">
      <c r="A4" s="256" t="s">
        <v>156</v>
      </c>
      <c r="B4" s="257"/>
      <c r="C4" s="258"/>
      <c r="D4" s="259">
        <f>SUM(E4:K4)</f>
        <v>3198</v>
      </c>
      <c r="E4" s="260">
        <f>SUM(E5:E7)</f>
        <v>203</v>
      </c>
      <c r="F4" s="260">
        <f t="shared" ref="F4:K4" si="0">SUM(F5:F7)</f>
        <v>248</v>
      </c>
      <c r="G4" s="260">
        <f t="shared" si="0"/>
        <v>375</v>
      </c>
      <c r="H4" s="260">
        <f t="shared" si="0"/>
        <v>399</v>
      </c>
      <c r="I4" s="260">
        <f t="shared" si="0"/>
        <v>448</v>
      </c>
      <c r="J4" s="260">
        <f t="shared" si="0"/>
        <v>509</v>
      </c>
      <c r="K4" s="260">
        <f t="shared" si="0"/>
        <v>1016</v>
      </c>
    </row>
    <row r="5" spans="1:11" s="261" customFormat="1" ht="20" customHeight="1">
      <c r="A5" s="262" t="s">
        <v>157</v>
      </c>
      <c r="B5" s="263"/>
      <c r="C5" s="264" t="s">
        <v>81</v>
      </c>
      <c r="D5" s="265">
        <f>SUM(E5:K5)</f>
        <v>2029</v>
      </c>
      <c r="E5" s="265">
        <v>166</v>
      </c>
      <c r="F5" s="265">
        <v>217</v>
      </c>
      <c r="G5" s="265">
        <v>329</v>
      </c>
      <c r="H5" s="265">
        <v>295</v>
      </c>
      <c r="I5" s="265">
        <v>279</v>
      </c>
      <c r="J5" s="265">
        <v>275</v>
      </c>
      <c r="K5" s="265">
        <v>468</v>
      </c>
    </row>
    <row r="6" spans="1:11" s="261" customFormat="1" ht="20" customHeight="1">
      <c r="A6" s="262"/>
      <c r="B6" s="263"/>
      <c r="C6" s="264" t="s">
        <v>158</v>
      </c>
      <c r="D6" s="266">
        <f t="shared" ref="D6" si="1">SUM(E6:K6)</f>
        <v>770</v>
      </c>
      <c r="E6" s="265">
        <v>31</v>
      </c>
      <c r="F6" s="265">
        <v>27</v>
      </c>
      <c r="G6" s="265">
        <v>39</v>
      </c>
      <c r="H6" s="265">
        <v>75</v>
      </c>
      <c r="I6" s="265">
        <v>119</v>
      </c>
      <c r="J6" s="265">
        <v>158</v>
      </c>
      <c r="K6" s="265">
        <v>321</v>
      </c>
    </row>
    <row r="7" spans="1:11" s="261" customFormat="1" ht="20" customHeight="1" thickBot="1">
      <c r="A7" s="267"/>
      <c r="B7" s="268"/>
      <c r="C7" s="269" t="s">
        <v>159</v>
      </c>
      <c r="D7" s="270">
        <f>SUM(E7:K7)</f>
        <v>399</v>
      </c>
      <c r="E7" s="271">
        <v>6</v>
      </c>
      <c r="F7" s="271">
        <v>4</v>
      </c>
      <c r="G7" s="271">
        <v>7</v>
      </c>
      <c r="H7" s="271">
        <v>29</v>
      </c>
      <c r="I7" s="271">
        <v>50</v>
      </c>
      <c r="J7" s="271">
        <v>76</v>
      </c>
      <c r="K7" s="271">
        <v>227</v>
      </c>
    </row>
    <row r="8" spans="1:11" s="261" customFormat="1" ht="17.25" customHeight="1">
      <c r="A8" s="261" t="s">
        <v>160</v>
      </c>
      <c r="C8" s="263"/>
    </row>
    <row r="9" spans="1:11" ht="17.25" customHeight="1"/>
    <row r="10" spans="1:11" ht="17.25" customHeight="1"/>
    <row r="11" spans="1:11" ht="17.25" customHeight="1"/>
    <row r="12" spans="1:11" ht="17.25" customHeight="1"/>
    <row r="13" spans="1:11" ht="17.25" customHeight="1"/>
    <row r="14" spans="1:11" ht="17.25" customHeight="1"/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</sheetData>
  <mergeCells count="2">
    <mergeCell ref="A4:C4"/>
    <mergeCell ref="A5:A7"/>
  </mergeCells>
  <phoneticPr fontId="2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9A00-BB0A-D646-AC00-809E85274C89}">
  <dimension ref="A1:J155"/>
  <sheetViews>
    <sheetView showGridLines="0" workbookViewId="0"/>
  </sheetViews>
  <sheetFormatPr baseColWidth="10" defaultColWidth="8.83203125" defaultRowHeight="14"/>
  <cols>
    <col min="1" max="1" width="2.6640625" style="272" customWidth="1"/>
    <col min="2" max="2" width="2.5" style="272" customWidth="1"/>
    <col min="3" max="3" width="7.83203125" style="272" customWidth="1"/>
    <col min="4" max="4" width="5.1640625" style="272" customWidth="1"/>
    <col min="5" max="9" width="9.6640625" style="272" customWidth="1"/>
    <col min="10" max="11" width="7.6640625" style="272" customWidth="1"/>
    <col min="12" max="16384" width="8.83203125" style="272"/>
  </cols>
  <sheetData>
    <row r="1" spans="1:10" s="250" customFormat="1" ht="18" customHeight="1">
      <c r="A1" s="274" t="s">
        <v>161</v>
      </c>
    </row>
    <row r="2" spans="1:10" s="250" customFormat="1" ht="15" thickBot="1">
      <c r="I2" s="252" t="s">
        <v>162</v>
      </c>
    </row>
    <row r="3" spans="1:10" s="255" customFormat="1" ht="17.25" customHeight="1" thickBot="1">
      <c r="A3" s="253"/>
      <c r="B3" s="253"/>
      <c r="C3" s="253"/>
      <c r="D3" s="254"/>
      <c r="E3" s="253" t="s">
        <v>26</v>
      </c>
      <c r="F3" s="253" t="s">
        <v>149</v>
      </c>
      <c r="G3" s="253" t="s">
        <v>151</v>
      </c>
      <c r="H3" s="253" t="s">
        <v>153</v>
      </c>
      <c r="I3" s="253" t="s">
        <v>155</v>
      </c>
    </row>
    <row r="4" spans="1:10" s="261" customFormat="1" ht="17.25" customHeight="1">
      <c r="A4" s="275" t="s">
        <v>163</v>
      </c>
      <c r="B4" s="276"/>
      <c r="C4" s="276"/>
      <c r="D4" s="264" t="s">
        <v>26</v>
      </c>
      <c r="E4" s="260">
        <v>2448</v>
      </c>
      <c r="F4" s="265">
        <v>652</v>
      </c>
      <c r="G4" s="265">
        <v>567</v>
      </c>
      <c r="H4" s="265">
        <v>455</v>
      </c>
      <c r="I4" s="265">
        <v>774</v>
      </c>
    </row>
    <row r="5" spans="1:10" s="261" customFormat="1" ht="17.25" customHeight="1">
      <c r="C5" s="263"/>
      <c r="D5" s="264" t="s">
        <v>37</v>
      </c>
      <c r="E5" s="260">
        <v>860</v>
      </c>
      <c r="F5" s="260">
        <v>231</v>
      </c>
      <c r="G5" s="260">
        <v>183</v>
      </c>
      <c r="H5" s="260">
        <v>153</v>
      </c>
      <c r="I5" s="260">
        <v>293</v>
      </c>
    </row>
    <row r="6" spans="1:10" s="261" customFormat="1" ht="17.25" customHeight="1">
      <c r="C6" s="263"/>
      <c r="D6" s="264" t="s">
        <v>38</v>
      </c>
      <c r="E6" s="260">
        <v>1588</v>
      </c>
      <c r="F6" s="260">
        <v>421</v>
      </c>
      <c r="G6" s="260">
        <v>384</v>
      </c>
      <c r="H6" s="260">
        <v>302</v>
      </c>
      <c r="I6" s="260">
        <v>481</v>
      </c>
    </row>
    <row r="7" spans="1:10" s="261" customFormat="1" ht="17.25" customHeight="1">
      <c r="C7" s="263"/>
      <c r="D7" s="264"/>
      <c r="E7" s="260"/>
      <c r="F7" s="260"/>
      <c r="G7" s="260"/>
      <c r="H7" s="260"/>
      <c r="I7" s="260"/>
    </row>
    <row r="8" spans="1:10" s="261" customFormat="1" ht="17.25" customHeight="1">
      <c r="A8" s="277" t="s">
        <v>157</v>
      </c>
      <c r="B8" s="263"/>
      <c r="C8" s="263" t="s">
        <v>81</v>
      </c>
      <c r="D8" s="278" t="s">
        <v>26</v>
      </c>
      <c r="E8" s="279">
        <v>342</v>
      </c>
      <c r="F8" s="279">
        <v>77</v>
      </c>
      <c r="G8" s="279">
        <v>80</v>
      </c>
      <c r="H8" s="279">
        <v>62</v>
      </c>
      <c r="I8" s="279">
        <v>123</v>
      </c>
      <c r="J8" s="280"/>
    </row>
    <row r="9" spans="1:10" s="261" customFormat="1" ht="17.25" customHeight="1">
      <c r="A9" s="277"/>
      <c r="B9" s="263"/>
      <c r="C9" s="263"/>
      <c r="D9" s="278" t="s">
        <v>37</v>
      </c>
      <c r="E9" s="279">
        <v>112</v>
      </c>
      <c r="F9" s="279">
        <v>26</v>
      </c>
      <c r="G9" s="279">
        <v>20</v>
      </c>
      <c r="H9" s="279">
        <v>13</v>
      </c>
      <c r="I9" s="279">
        <v>53</v>
      </c>
      <c r="J9" s="280"/>
    </row>
    <row r="10" spans="1:10" s="261" customFormat="1" ht="17.25" customHeight="1">
      <c r="A10" s="277"/>
      <c r="B10" s="263"/>
      <c r="C10" s="263"/>
      <c r="D10" s="278" t="s">
        <v>38</v>
      </c>
      <c r="E10" s="279">
        <v>230</v>
      </c>
      <c r="F10" s="279">
        <v>51</v>
      </c>
      <c r="G10" s="279">
        <v>60</v>
      </c>
      <c r="H10" s="279">
        <v>49</v>
      </c>
      <c r="I10" s="279">
        <v>70</v>
      </c>
      <c r="J10" s="280"/>
    </row>
    <row r="11" spans="1:10" s="261" customFormat="1" ht="17.25" customHeight="1">
      <c r="A11" s="277"/>
      <c r="B11" s="263"/>
      <c r="C11" s="263" t="s">
        <v>164</v>
      </c>
      <c r="D11" s="278" t="s">
        <v>26</v>
      </c>
      <c r="E11" s="279">
        <v>235</v>
      </c>
      <c r="F11" s="279">
        <v>66</v>
      </c>
      <c r="G11" s="279">
        <v>59</v>
      </c>
      <c r="H11" s="279">
        <v>36</v>
      </c>
      <c r="I11" s="279">
        <v>74</v>
      </c>
      <c r="J11" s="280"/>
    </row>
    <row r="12" spans="1:10" s="261" customFormat="1" ht="17.25" customHeight="1">
      <c r="A12" s="277"/>
      <c r="B12" s="263"/>
      <c r="C12" s="263"/>
      <c r="D12" s="278" t="s">
        <v>37</v>
      </c>
      <c r="E12" s="279">
        <v>90</v>
      </c>
      <c r="F12" s="279">
        <v>17</v>
      </c>
      <c r="G12" s="279">
        <v>21</v>
      </c>
      <c r="H12" s="279">
        <v>25</v>
      </c>
      <c r="I12" s="279">
        <v>27</v>
      </c>
      <c r="J12" s="280"/>
    </row>
    <row r="13" spans="1:10" s="261" customFormat="1" ht="17.25" customHeight="1">
      <c r="A13" s="277"/>
      <c r="B13" s="263"/>
      <c r="C13" s="263"/>
      <c r="D13" s="278" t="s">
        <v>38</v>
      </c>
      <c r="E13" s="279">
        <v>145</v>
      </c>
      <c r="F13" s="279">
        <v>49</v>
      </c>
      <c r="G13" s="279">
        <v>38</v>
      </c>
      <c r="H13" s="279">
        <v>11</v>
      </c>
      <c r="I13" s="279">
        <v>47</v>
      </c>
      <c r="J13" s="280"/>
    </row>
    <row r="14" spans="1:10" s="261" customFormat="1" ht="17.25" customHeight="1">
      <c r="A14" s="277"/>
      <c r="B14" s="263"/>
      <c r="C14" s="263" t="s">
        <v>159</v>
      </c>
      <c r="D14" s="278" t="s">
        <v>26</v>
      </c>
      <c r="E14" s="279">
        <v>1871</v>
      </c>
      <c r="F14" s="279">
        <v>509</v>
      </c>
      <c r="G14" s="279">
        <v>428</v>
      </c>
      <c r="H14" s="279">
        <v>357</v>
      </c>
      <c r="I14" s="279">
        <v>577</v>
      </c>
      <c r="J14" s="280"/>
    </row>
    <row r="15" spans="1:10" s="261" customFormat="1" ht="17.25" customHeight="1">
      <c r="A15" s="277"/>
      <c r="B15" s="263"/>
      <c r="C15" s="263"/>
      <c r="D15" s="278" t="s">
        <v>37</v>
      </c>
      <c r="E15" s="281">
        <v>658</v>
      </c>
      <c r="F15" s="279">
        <v>188</v>
      </c>
      <c r="G15" s="279">
        <v>142</v>
      </c>
      <c r="H15" s="279">
        <v>115</v>
      </c>
      <c r="I15" s="279">
        <v>213</v>
      </c>
      <c r="J15" s="280"/>
    </row>
    <row r="16" spans="1:10" s="261" customFormat="1" ht="17.25" customHeight="1" thickBot="1">
      <c r="A16" s="282"/>
      <c r="B16" s="268"/>
      <c r="C16" s="268"/>
      <c r="D16" s="283" t="s">
        <v>38</v>
      </c>
      <c r="E16" s="284">
        <v>1213</v>
      </c>
      <c r="F16" s="284">
        <v>321</v>
      </c>
      <c r="G16" s="284">
        <v>286</v>
      </c>
      <c r="H16" s="284">
        <v>242</v>
      </c>
      <c r="I16" s="284">
        <v>364</v>
      </c>
      <c r="J16" s="280"/>
    </row>
    <row r="17" spans="1:1" s="261" customFormat="1" ht="17.25" customHeight="1">
      <c r="A17" s="261" t="s">
        <v>160</v>
      </c>
    </row>
    <row r="18" spans="1:1" ht="17.25" customHeight="1"/>
    <row r="19" spans="1:1" ht="17.25" customHeight="1"/>
    <row r="20" spans="1:1" ht="17.25" customHeight="1"/>
    <row r="21" spans="1:1" ht="17.25" customHeight="1"/>
    <row r="22" spans="1:1" ht="17.25" customHeight="1"/>
    <row r="23" spans="1:1" ht="17.25" customHeight="1"/>
    <row r="24" spans="1:1" ht="17.25" customHeight="1"/>
    <row r="25" spans="1:1" ht="17.25" customHeight="1"/>
    <row r="26" spans="1:1" ht="17.25" customHeight="1"/>
    <row r="27" spans="1:1" ht="17.25" customHeight="1"/>
    <row r="28" spans="1:1" ht="17.25" customHeight="1"/>
    <row r="29" spans="1:1" ht="17.25" customHeight="1"/>
    <row r="30" spans="1:1" ht="17.25" customHeight="1"/>
    <row r="31" spans="1:1" ht="17.25" customHeight="1"/>
    <row r="32" spans="1:1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2">
    <mergeCell ref="A4:C4"/>
    <mergeCell ref="A8:A16"/>
  </mergeCells>
  <phoneticPr fontId="2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B1C4-2607-C34B-BE07-8EA83320FE98}">
  <dimension ref="A1:F17"/>
  <sheetViews>
    <sheetView showGridLines="0" workbookViewId="0"/>
  </sheetViews>
  <sheetFormatPr baseColWidth="10" defaultColWidth="8.83203125" defaultRowHeight="14"/>
  <cols>
    <col min="1" max="1" width="8.83203125" style="323"/>
    <col min="2" max="2" width="24.1640625" style="323" bestFit="1" customWidth="1"/>
    <col min="3" max="4" width="12.5" style="323" customWidth="1"/>
    <col min="5" max="16384" width="8.83203125" style="323"/>
  </cols>
  <sheetData>
    <row r="1" spans="1:6" s="286" customFormat="1" ht="17">
      <c r="A1" s="285" t="s">
        <v>165</v>
      </c>
      <c r="C1" s="287"/>
      <c r="D1" s="287"/>
    </row>
    <row r="2" spans="1:6" s="286" customFormat="1" ht="18" thickBot="1">
      <c r="A2" s="287"/>
      <c r="C2" s="287"/>
      <c r="D2" s="287"/>
      <c r="E2" s="288" t="s">
        <v>166</v>
      </c>
    </row>
    <row r="3" spans="1:6" s="294" customFormat="1" ht="29" thickBot="1">
      <c r="A3" s="289"/>
      <c r="B3" s="290"/>
      <c r="C3" s="291" t="s">
        <v>167</v>
      </c>
      <c r="D3" s="292" t="s">
        <v>168</v>
      </c>
      <c r="E3" s="293" t="s">
        <v>147</v>
      </c>
    </row>
    <row r="4" spans="1:6" s="294" customFormat="1" ht="13">
      <c r="A4" s="295" t="s">
        <v>169</v>
      </c>
      <c r="B4" s="296"/>
      <c r="C4" s="297">
        <v>3701</v>
      </c>
      <c r="D4" s="297">
        <v>4772</v>
      </c>
      <c r="E4" s="298">
        <v>8473</v>
      </c>
    </row>
    <row r="5" spans="1:6" s="294" customFormat="1" ht="13">
      <c r="A5" s="299" t="s">
        <v>170</v>
      </c>
      <c r="B5" s="300"/>
      <c r="C5" s="301">
        <v>3700</v>
      </c>
      <c r="D5" s="302">
        <v>4757</v>
      </c>
      <c r="E5" s="298">
        <v>8457</v>
      </c>
    </row>
    <row r="6" spans="1:6" s="294" customFormat="1" ht="13">
      <c r="A6" s="299" t="s">
        <v>171</v>
      </c>
      <c r="B6" s="300"/>
      <c r="C6" s="301">
        <v>0</v>
      </c>
      <c r="D6" s="302">
        <v>11</v>
      </c>
      <c r="E6" s="298">
        <v>11</v>
      </c>
      <c r="F6" s="303"/>
    </row>
    <row r="7" spans="1:6" s="294" customFormat="1" ht="13">
      <c r="A7" s="304" t="s">
        <v>172</v>
      </c>
      <c r="B7" s="305"/>
      <c r="C7" s="306">
        <v>1</v>
      </c>
      <c r="D7" s="307">
        <v>4</v>
      </c>
      <c r="E7" s="308">
        <v>5</v>
      </c>
    </row>
    <row r="8" spans="1:6" s="294" customFormat="1" ht="13">
      <c r="A8" s="309" t="s">
        <v>173</v>
      </c>
      <c r="B8" s="296"/>
      <c r="C8" s="310"/>
      <c r="D8" s="311"/>
      <c r="E8" s="312"/>
    </row>
    <row r="9" spans="1:6" s="294" customFormat="1" ht="13">
      <c r="A9" s="313" t="s">
        <v>174</v>
      </c>
      <c r="B9" s="300"/>
      <c r="C9" s="297"/>
      <c r="D9" s="302"/>
      <c r="E9" s="314">
        <v>8468</v>
      </c>
      <c r="F9" s="303"/>
    </row>
    <row r="10" spans="1:6" s="294" customFormat="1" ht="13">
      <c r="B10" s="315" t="s">
        <v>175</v>
      </c>
      <c r="C10" s="316"/>
      <c r="D10" s="302"/>
      <c r="E10" s="314">
        <v>23</v>
      </c>
    </row>
    <row r="11" spans="1:6" s="294" customFormat="1" ht="13">
      <c r="B11" s="315" t="s">
        <v>176</v>
      </c>
      <c r="C11" s="316"/>
      <c r="D11" s="302"/>
      <c r="E11" s="317">
        <v>8445</v>
      </c>
    </row>
    <row r="12" spans="1:6" s="294" customFormat="1" ht="13">
      <c r="A12" s="313" t="s">
        <v>177</v>
      </c>
      <c r="B12" s="300"/>
      <c r="C12" s="297"/>
      <c r="D12" s="302"/>
      <c r="E12" s="314">
        <v>8462</v>
      </c>
    </row>
    <row r="13" spans="1:6" s="294" customFormat="1" ht="13">
      <c r="A13" s="296"/>
      <c r="B13" s="315" t="s">
        <v>178</v>
      </c>
      <c r="C13" s="316"/>
      <c r="D13" s="302"/>
      <c r="E13" s="317">
        <v>41</v>
      </c>
    </row>
    <row r="14" spans="1:6" s="294" customFormat="1" ht="13">
      <c r="A14" s="318"/>
      <c r="B14" s="319" t="s">
        <v>179</v>
      </c>
      <c r="C14" s="320"/>
      <c r="D14" s="307"/>
      <c r="E14" s="321">
        <v>8421</v>
      </c>
    </row>
    <row r="15" spans="1:6" s="294" customFormat="1" ht="13">
      <c r="A15" s="296" t="s">
        <v>180</v>
      </c>
    </row>
    <row r="17" spans="1:1">
      <c r="A17" s="322"/>
    </row>
  </sheetData>
  <mergeCells count="1">
    <mergeCell ref="A3:B3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6CA2-9E1B-EC43-AFC5-55E860801ACA}">
  <dimension ref="A1:R32"/>
  <sheetViews>
    <sheetView showGridLines="0" workbookViewId="0"/>
  </sheetViews>
  <sheetFormatPr baseColWidth="10" defaultColWidth="8.83203125" defaultRowHeight="14"/>
  <cols>
    <col min="1" max="1" width="2.5" style="325" customWidth="1"/>
    <col min="2" max="2" width="7.5" style="325" customWidth="1"/>
    <col min="3" max="3" width="4.33203125" style="325" customWidth="1"/>
    <col min="4" max="4" width="2.5" style="325" customWidth="1"/>
    <col min="5" max="5" width="7.5" style="325" customWidth="1"/>
    <col min="6" max="6" width="4.33203125" style="325" customWidth="1"/>
    <col min="7" max="7" width="2.5" style="325" customWidth="1"/>
    <col min="8" max="8" width="7.5" style="325" customWidth="1"/>
    <col min="9" max="9" width="4.33203125" style="325" customWidth="1"/>
    <col min="10" max="10" width="2.5" style="325" customWidth="1"/>
    <col min="11" max="11" width="7.5" style="325" customWidth="1"/>
    <col min="12" max="12" width="4.33203125" style="325" customWidth="1"/>
    <col min="13" max="13" width="2.5" style="325" customWidth="1"/>
    <col min="14" max="14" width="7.5" style="325" customWidth="1"/>
    <col min="15" max="15" width="4.33203125" style="325" customWidth="1"/>
    <col min="16" max="16" width="2.5" style="325" customWidth="1"/>
    <col min="17" max="17" width="7.5" style="325" customWidth="1"/>
    <col min="18" max="18" width="4.33203125" style="325" customWidth="1"/>
    <col min="19" max="16384" width="8.83203125" style="325"/>
  </cols>
  <sheetData>
    <row r="1" spans="1:18" ht="15">
      <c r="A1" s="324" t="s">
        <v>181</v>
      </c>
    </row>
    <row r="2" spans="1:18" ht="18" thickBot="1">
      <c r="A2" s="326"/>
      <c r="R2" s="327" t="s">
        <v>166</v>
      </c>
    </row>
    <row r="3" spans="1:18" s="335" customFormat="1" ht="13" thickBot="1">
      <c r="A3" s="328" t="s">
        <v>182</v>
      </c>
      <c r="B3" s="329"/>
      <c r="C3" s="330" t="s">
        <v>183</v>
      </c>
      <c r="D3" s="331" t="s">
        <v>184</v>
      </c>
      <c r="E3" s="329"/>
      <c r="F3" s="330" t="s">
        <v>183</v>
      </c>
      <c r="G3" s="331" t="s">
        <v>185</v>
      </c>
      <c r="H3" s="329"/>
      <c r="I3" s="330" t="s">
        <v>183</v>
      </c>
      <c r="J3" s="332" t="s">
        <v>186</v>
      </c>
      <c r="K3" s="333"/>
      <c r="L3" s="330" t="s">
        <v>183</v>
      </c>
      <c r="M3" s="331" t="s">
        <v>187</v>
      </c>
      <c r="N3" s="329"/>
      <c r="O3" s="330" t="s">
        <v>183</v>
      </c>
      <c r="P3" s="331" t="s">
        <v>188</v>
      </c>
      <c r="Q3" s="329"/>
      <c r="R3" s="334" t="s">
        <v>183</v>
      </c>
    </row>
    <row r="4" spans="1:18" s="346" customFormat="1" ht="22">
      <c r="A4" s="336" t="s">
        <v>189</v>
      </c>
      <c r="B4" s="337" t="s">
        <v>190</v>
      </c>
      <c r="C4" s="338">
        <v>0</v>
      </c>
      <c r="D4" s="339" t="s">
        <v>189</v>
      </c>
      <c r="E4" s="340" t="s">
        <v>190</v>
      </c>
      <c r="F4" s="338">
        <v>0</v>
      </c>
      <c r="G4" s="339" t="s">
        <v>189</v>
      </c>
      <c r="H4" s="341" t="s">
        <v>190</v>
      </c>
      <c r="I4" s="342" t="s">
        <v>191</v>
      </c>
      <c r="J4" s="343" t="s">
        <v>189</v>
      </c>
      <c r="K4" s="341" t="s">
        <v>190</v>
      </c>
      <c r="L4" s="344">
        <v>2</v>
      </c>
      <c r="M4" s="339" t="s">
        <v>189</v>
      </c>
      <c r="N4" s="341" t="s">
        <v>190</v>
      </c>
      <c r="O4" s="344">
        <v>0</v>
      </c>
      <c r="P4" s="339" t="s">
        <v>189</v>
      </c>
      <c r="Q4" s="340" t="s">
        <v>190</v>
      </c>
      <c r="R4" s="345">
        <v>3</v>
      </c>
    </row>
    <row r="5" spans="1:18" s="346" customFormat="1" ht="22">
      <c r="A5" s="347"/>
      <c r="B5" s="348" t="s">
        <v>192</v>
      </c>
      <c r="C5" s="349">
        <v>82</v>
      </c>
      <c r="D5" s="350"/>
      <c r="E5" s="351" t="s">
        <v>192</v>
      </c>
      <c r="F5" s="352">
        <v>270</v>
      </c>
      <c r="G5" s="350"/>
      <c r="H5" s="353" t="s">
        <v>192</v>
      </c>
      <c r="I5" s="349">
        <v>385</v>
      </c>
      <c r="J5" s="354"/>
      <c r="K5" s="353" t="s">
        <v>192</v>
      </c>
      <c r="L5" s="355">
        <v>472</v>
      </c>
      <c r="M5" s="350"/>
      <c r="N5" s="353" t="s">
        <v>192</v>
      </c>
      <c r="O5" s="355">
        <v>605</v>
      </c>
      <c r="P5" s="350"/>
      <c r="Q5" s="353" t="s">
        <v>192</v>
      </c>
      <c r="R5" s="356">
        <v>1011</v>
      </c>
    </row>
    <row r="6" spans="1:18" s="346" customFormat="1" ht="11">
      <c r="A6" s="347"/>
      <c r="B6" s="357" t="s">
        <v>193</v>
      </c>
      <c r="C6" s="349">
        <v>0</v>
      </c>
      <c r="D6" s="350"/>
      <c r="E6" s="358" t="s">
        <v>193</v>
      </c>
      <c r="F6" s="349">
        <v>0</v>
      </c>
      <c r="G6" s="350"/>
      <c r="H6" s="359" t="s">
        <v>193</v>
      </c>
      <c r="I6" s="355">
        <v>0</v>
      </c>
      <c r="J6" s="354"/>
      <c r="K6" s="360" t="s">
        <v>193</v>
      </c>
      <c r="L6" s="352">
        <v>0</v>
      </c>
      <c r="M6" s="350"/>
      <c r="N6" s="359" t="s">
        <v>193</v>
      </c>
      <c r="O6" s="355">
        <v>0</v>
      </c>
      <c r="P6" s="350"/>
      <c r="Q6" s="359" t="s">
        <v>193</v>
      </c>
      <c r="R6" s="356">
        <v>0</v>
      </c>
    </row>
    <row r="7" spans="1:18" s="346" customFormat="1" ht="11">
      <c r="A7" s="361"/>
      <c r="B7" s="362" t="s">
        <v>147</v>
      </c>
      <c r="C7" s="363">
        <v>82</v>
      </c>
      <c r="D7" s="364"/>
      <c r="E7" s="365" t="s">
        <v>147</v>
      </c>
      <c r="F7" s="363">
        <v>270</v>
      </c>
      <c r="G7" s="364"/>
      <c r="H7" s="365" t="s">
        <v>147</v>
      </c>
      <c r="I7" s="363">
        <v>385</v>
      </c>
      <c r="J7" s="366"/>
      <c r="K7" s="359" t="s">
        <v>147</v>
      </c>
      <c r="L7" s="355">
        <v>479</v>
      </c>
      <c r="M7" s="364"/>
      <c r="N7" s="365" t="s">
        <v>147</v>
      </c>
      <c r="O7" s="363">
        <v>605</v>
      </c>
      <c r="P7" s="364"/>
      <c r="Q7" s="365" t="s">
        <v>147</v>
      </c>
      <c r="R7" s="367">
        <v>1011</v>
      </c>
    </row>
    <row r="8" spans="1:18" s="346" customFormat="1" ht="11">
      <c r="A8" s="368" t="s">
        <v>194</v>
      </c>
      <c r="B8" s="369" t="s">
        <v>195</v>
      </c>
      <c r="C8" s="349">
        <v>0</v>
      </c>
      <c r="D8" s="370" t="s">
        <v>194</v>
      </c>
      <c r="E8" s="358" t="s">
        <v>195</v>
      </c>
      <c r="F8" s="355">
        <v>0</v>
      </c>
      <c r="G8" s="370" t="s">
        <v>194</v>
      </c>
      <c r="H8" s="358" t="s">
        <v>195</v>
      </c>
      <c r="I8" s="355">
        <v>2</v>
      </c>
      <c r="J8" s="354" t="s">
        <v>194</v>
      </c>
      <c r="K8" s="358" t="s">
        <v>195</v>
      </c>
      <c r="L8" s="355">
        <v>0</v>
      </c>
      <c r="M8" s="370" t="s">
        <v>194</v>
      </c>
      <c r="N8" s="359" t="s">
        <v>195</v>
      </c>
      <c r="O8" s="349">
        <v>3</v>
      </c>
      <c r="P8" s="370" t="s">
        <v>194</v>
      </c>
      <c r="Q8" s="359" t="s">
        <v>195</v>
      </c>
      <c r="R8" s="356">
        <v>3</v>
      </c>
    </row>
    <row r="9" spans="1:18" s="346" customFormat="1" ht="11">
      <c r="A9" s="347"/>
      <c r="B9" s="371" t="s">
        <v>196</v>
      </c>
      <c r="C9" s="349">
        <v>82</v>
      </c>
      <c r="D9" s="350"/>
      <c r="E9" s="360" t="s">
        <v>196</v>
      </c>
      <c r="F9" s="349">
        <v>269</v>
      </c>
      <c r="G9" s="350"/>
      <c r="H9" s="360" t="s">
        <v>196</v>
      </c>
      <c r="I9" s="352">
        <v>383</v>
      </c>
      <c r="J9" s="354"/>
      <c r="K9" s="360" t="s">
        <v>196</v>
      </c>
      <c r="L9" s="352">
        <v>474</v>
      </c>
      <c r="M9" s="350"/>
      <c r="N9" s="360" t="s">
        <v>196</v>
      </c>
      <c r="O9" s="352">
        <v>601</v>
      </c>
      <c r="P9" s="350"/>
      <c r="Q9" s="359" t="s">
        <v>196</v>
      </c>
      <c r="R9" s="356">
        <v>1008</v>
      </c>
    </row>
    <row r="10" spans="1:18" s="346" customFormat="1" ht="11">
      <c r="A10" s="372"/>
      <c r="B10" s="371" t="s">
        <v>193</v>
      </c>
      <c r="C10" s="349">
        <v>0</v>
      </c>
      <c r="D10" s="373"/>
      <c r="E10" s="359" t="s">
        <v>193</v>
      </c>
      <c r="F10" s="349">
        <v>0</v>
      </c>
      <c r="G10" s="373"/>
      <c r="H10" s="359" t="s">
        <v>193</v>
      </c>
      <c r="I10" s="355">
        <v>0</v>
      </c>
      <c r="J10" s="354"/>
      <c r="K10" s="359" t="s">
        <v>193</v>
      </c>
      <c r="L10" s="355">
        <v>0</v>
      </c>
      <c r="M10" s="373"/>
      <c r="N10" s="359" t="s">
        <v>193</v>
      </c>
      <c r="O10" s="355">
        <v>0</v>
      </c>
      <c r="P10" s="373"/>
      <c r="Q10" s="359" t="s">
        <v>193</v>
      </c>
      <c r="R10" s="356">
        <v>0</v>
      </c>
    </row>
    <row r="11" spans="1:18" s="346" customFormat="1" ht="11">
      <c r="A11" s="361"/>
      <c r="B11" s="357" t="s">
        <v>147</v>
      </c>
      <c r="C11" s="363">
        <v>82</v>
      </c>
      <c r="D11" s="364"/>
      <c r="E11" s="365" t="s">
        <v>147</v>
      </c>
      <c r="F11" s="363">
        <v>269</v>
      </c>
      <c r="G11" s="364"/>
      <c r="H11" s="365" t="s">
        <v>147</v>
      </c>
      <c r="I11" s="363">
        <v>385</v>
      </c>
      <c r="J11" s="366"/>
      <c r="K11" s="365" t="s">
        <v>147</v>
      </c>
      <c r="L11" s="363">
        <v>474</v>
      </c>
      <c r="M11" s="364"/>
      <c r="N11" s="365" t="s">
        <v>147</v>
      </c>
      <c r="O11" s="363">
        <v>604</v>
      </c>
      <c r="P11" s="364"/>
      <c r="Q11" s="365" t="s">
        <v>147</v>
      </c>
      <c r="R11" s="367">
        <v>1011</v>
      </c>
    </row>
    <row r="12" spans="1:18" s="346" customFormat="1" ht="12" thickBot="1">
      <c r="A12" s="374"/>
      <c r="B12" s="374"/>
      <c r="C12" s="375"/>
      <c r="D12" s="376"/>
      <c r="E12" s="376"/>
      <c r="F12" s="375"/>
      <c r="G12" s="376"/>
      <c r="H12" s="376"/>
      <c r="I12" s="375"/>
      <c r="J12" s="376"/>
      <c r="K12" s="376"/>
      <c r="L12" s="375"/>
      <c r="M12" s="376"/>
      <c r="N12" s="376"/>
      <c r="O12" s="375"/>
      <c r="P12" s="376"/>
      <c r="Q12" s="376"/>
      <c r="R12" s="375"/>
    </row>
    <row r="13" spans="1:18" s="346" customFormat="1" ht="12" thickBot="1">
      <c r="A13" s="377" t="s">
        <v>197</v>
      </c>
      <c r="B13" s="378"/>
      <c r="C13" s="379" t="s">
        <v>183</v>
      </c>
      <c r="D13" s="380" t="s">
        <v>198</v>
      </c>
      <c r="E13" s="381"/>
      <c r="F13" s="379" t="s">
        <v>183</v>
      </c>
      <c r="G13" s="380" t="s">
        <v>199</v>
      </c>
      <c r="H13" s="381"/>
      <c r="I13" s="379" t="s">
        <v>183</v>
      </c>
      <c r="J13" s="382" t="s">
        <v>200</v>
      </c>
      <c r="K13" s="383"/>
      <c r="L13" s="379" t="s">
        <v>183</v>
      </c>
      <c r="M13" s="380" t="s">
        <v>201</v>
      </c>
      <c r="N13" s="381"/>
      <c r="O13" s="379" t="s">
        <v>183</v>
      </c>
      <c r="P13" s="380" t="s">
        <v>202</v>
      </c>
      <c r="Q13" s="381"/>
      <c r="R13" s="384" t="s">
        <v>183</v>
      </c>
    </row>
    <row r="14" spans="1:18" s="346" customFormat="1" ht="22">
      <c r="A14" s="336" t="s">
        <v>189</v>
      </c>
      <c r="B14" s="337" t="s">
        <v>190</v>
      </c>
      <c r="C14" s="338">
        <v>0</v>
      </c>
      <c r="D14" s="339" t="s">
        <v>189</v>
      </c>
      <c r="E14" s="341" t="s">
        <v>190</v>
      </c>
      <c r="F14" s="344">
        <v>1</v>
      </c>
      <c r="G14" s="339" t="s">
        <v>189</v>
      </c>
      <c r="H14" s="340" t="s">
        <v>190</v>
      </c>
      <c r="I14" s="338">
        <v>4</v>
      </c>
      <c r="J14" s="343" t="s">
        <v>189</v>
      </c>
      <c r="K14" s="341" t="s">
        <v>190</v>
      </c>
      <c r="L14" s="344">
        <v>3</v>
      </c>
      <c r="M14" s="339" t="s">
        <v>189</v>
      </c>
      <c r="N14" s="340" t="s">
        <v>190</v>
      </c>
      <c r="O14" s="385">
        <v>1</v>
      </c>
      <c r="P14" s="339" t="s">
        <v>189</v>
      </c>
      <c r="Q14" s="340" t="s">
        <v>190</v>
      </c>
      <c r="R14" s="345">
        <v>9</v>
      </c>
    </row>
    <row r="15" spans="1:18" s="346" customFormat="1" ht="22">
      <c r="A15" s="347"/>
      <c r="B15" s="386" t="s">
        <v>192</v>
      </c>
      <c r="C15" s="352">
        <v>952</v>
      </c>
      <c r="D15" s="350"/>
      <c r="E15" s="353" t="s">
        <v>192</v>
      </c>
      <c r="F15" s="355">
        <v>813</v>
      </c>
      <c r="G15" s="350"/>
      <c r="H15" s="351" t="s">
        <v>192</v>
      </c>
      <c r="I15" s="352">
        <v>681</v>
      </c>
      <c r="J15" s="354"/>
      <c r="K15" s="353" t="s">
        <v>192</v>
      </c>
      <c r="L15" s="355">
        <v>577</v>
      </c>
      <c r="M15" s="350"/>
      <c r="N15" s="353" t="s">
        <v>192</v>
      </c>
      <c r="O15" s="355">
        <v>737</v>
      </c>
      <c r="P15" s="350"/>
      <c r="Q15" s="353" t="s">
        <v>192</v>
      </c>
      <c r="R15" s="356">
        <v>1860</v>
      </c>
    </row>
    <row r="16" spans="1:18" s="346" customFormat="1" ht="11">
      <c r="A16" s="347"/>
      <c r="B16" s="371" t="s">
        <v>193</v>
      </c>
      <c r="C16" s="355">
        <v>0</v>
      </c>
      <c r="D16" s="350"/>
      <c r="E16" s="359" t="s">
        <v>193</v>
      </c>
      <c r="F16" s="355">
        <v>0</v>
      </c>
      <c r="G16" s="350"/>
      <c r="H16" s="359" t="s">
        <v>193</v>
      </c>
      <c r="I16" s="355">
        <v>0</v>
      </c>
      <c r="J16" s="354"/>
      <c r="K16" s="359" t="s">
        <v>193</v>
      </c>
      <c r="L16" s="355">
        <v>0</v>
      </c>
      <c r="M16" s="350"/>
      <c r="N16" s="359" t="s">
        <v>193</v>
      </c>
      <c r="O16" s="355">
        <v>0</v>
      </c>
      <c r="P16" s="350"/>
      <c r="Q16" s="359" t="s">
        <v>193</v>
      </c>
      <c r="R16" s="356">
        <v>0</v>
      </c>
    </row>
    <row r="17" spans="1:18" s="346" customFormat="1" ht="11">
      <c r="A17" s="361"/>
      <c r="B17" s="357" t="s">
        <v>147</v>
      </c>
      <c r="C17" s="363">
        <v>952</v>
      </c>
      <c r="D17" s="364"/>
      <c r="E17" s="365" t="s">
        <v>147</v>
      </c>
      <c r="F17" s="363">
        <v>814</v>
      </c>
      <c r="G17" s="364"/>
      <c r="H17" s="365" t="s">
        <v>147</v>
      </c>
      <c r="I17" s="363">
        <v>685</v>
      </c>
      <c r="J17" s="366"/>
      <c r="K17" s="365" t="s">
        <v>147</v>
      </c>
      <c r="L17" s="363">
        <v>580</v>
      </c>
      <c r="M17" s="364"/>
      <c r="N17" s="365" t="s">
        <v>147</v>
      </c>
      <c r="O17" s="363">
        <v>738</v>
      </c>
      <c r="P17" s="364"/>
      <c r="Q17" s="365" t="s">
        <v>147</v>
      </c>
      <c r="R17" s="367">
        <v>1869</v>
      </c>
    </row>
    <row r="18" spans="1:18" s="346" customFormat="1" ht="11">
      <c r="A18" s="387" t="s">
        <v>194</v>
      </c>
      <c r="B18" s="388" t="s">
        <v>195</v>
      </c>
      <c r="C18" s="352">
        <v>4</v>
      </c>
      <c r="D18" s="370" t="s">
        <v>194</v>
      </c>
      <c r="E18" s="359" t="s">
        <v>195</v>
      </c>
      <c r="F18" s="355">
        <v>7</v>
      </c>
      <c r="G18" s="370" t="s">
        <v>194</v>
      </c>
      <c r="H18" s="360" t="s">
        <v>195</v>
      </c>
      <c r="I18" s="352">
        <v>6</v>
      </c>
      <c r="J18" s="354" t="s">
        <v>194</v>
      </c>
      <c r="K18" s="360" t="s">
        <v>195</v>
      </c>
      <c r="L18" s="352">
        <v>4</v>
      </c>
      <c r="M18" s="370" t="s">
        <v>194</v>
      </c>
      <c r="N18" s="360" t="s">
        <v>195</v>
      </c>
      <c r="O18" s="352">
        <v>6</v>
      </c>
      <c r="P18" s="370" t="s">
        <v>194</v>
      </c>
      <c r="Q18" s="359" t="s">
        <v>195</v>
      </c>
      <c r="R18" s="356">
        <v>6</v>
      </c>
    </row>
    <row r="19" spans="1:18" s="346" customFormat="1" ht="11">
      <c r="A19" s="347"/>
      <c r="B19" s="371" t="s">
        <v>196</v>
      </c>
      <c r="C19" s="355">
        <v>945</v>
      </c>
      <c r="D19" s="350"/>
      <c r="E19" s="360" t="s">
        <v>196</v>
      </c>
      <c r="F19" s="352">
        <v>806</v>
      </c>
      <c r="G19" s="350"/>
      <c r="H19" s="359" t="s">
        <v>196</v>
      </c>
      <c r="I19" s="355">
        <v>678</v>
      </c>
      <c r="J19" s="354"/>
      <c r="K19" s="359" t="s">
        <v>196</v>
      </c>
      <c r="L19" s="355">
        <v>576</v>
      </c>
      <c r="M19" s="350"/>
      <c r="N19" s="359" t="s">
        <v>196</v>
      </c>
      <c r="O19" s="355">
        <v>734</v>
      </c>
      <c r="P19" s="350"/>
      <c r="Q19" s="359" t="s">
        <v>196</v>
      </c>
      <c r="R19" s="356">
        <v>1865</v>
      </c>
    </row>
    <row r="20" spans="1:18" s="346" customFormat="1" ht="11">
      <c r="A20" s="372"/>
      <c r="B20" s="371" t="s">
        <v>193</v>
      </c>
      <c r="C20" s="355">
        <v>0</v>
      </c>
      <c r="D20" s="373"/>
      <c r="E20" s="359" t="s">
        <v>193</v>
      </c>
      <c r="F20" s="355">
        <v>0</v>
      </c>
      <c r="G20" s="373"/>
      <c r="H20" s="359" t="s">
        <v>193</v>
      </c>
      <c r="I20" s="355">
        <v>0</v>
      </c>
      <c r="J20" s="354"/>
      <c r="K20" s="359" t="s">
        <v>193</v>
      </c>
      <c r="L20" s="355">
        <v>0</v>
      </c>
      <c r="M20" s="373"/>
      <c r="N20" s="359" t="s">
        <v>193</v>
      </c>
      <c r="O20" s="355">
        <v>0</v>
      </c>
      <c r="P20" s="373"/>
      <c r="Q20" s="359" t="s">
        <v>193</v>
      </c>
      <c r="R20" s="356">
        <v>0</v>
      </c>
    </row>
    <row r="21" spans="1:18" s="346" customFormat="1" ht="12" thickBot="1">
      <c r="A21" s="389"/>
      <c r="B21" s="390" t="s">
        <v>147</v>
      </c>
      <c r="C21" s="391">
        <v>949</v>
      </c>
      <c r="D21" s="392"/>
      <c r="E21" s="393" t="s">
        <v>147</v>
      </c>
      <c r="F21" s="391">
        <v>813</v>
      </c>
      <c r="G21" s="392"/>
      <c r="H21" s="393" t="s">
        <v>147</v>
      </c>
      <c r="I21" s="391">
        <v>685</v>
      </c>
      <c r="J21" s="394"/>
      <c r="K21" s="393" t="s">
        <v>147</v>
      </c>
      <c r="L21" s="391">
        <v>580</v>
      </c>
      <c r="M21" s="392"/>
      <c r="N21" s="393" t="s">
        <v>147</v>
      </c>
      <c r="O21" s="391">
        <v>740</v>
      </c>
      <c r="P21" s="392"/>
      <c r="Q21" s="393" t="s">
        <v>147</v>
      </c>
      <c r="R21" s="395">
        <v>1971</v>
      </c>
    </row>
    <row r="22" spans="1:18" s="346" customFormat="1" ht="12" thickBot="1">
      <c r="A22" s="374"/>
      <c r="B22" s="374"/>
      <c r="C22" s="396"/>
      <c r="D22" s="374"/>
      <c r="E22" s="374"/>
      <c r="F22" s="396"/>
      <c r="G22" s="374"/>
      <c r="H22" s="374"/>
      <c r="I22" s="396"/>
      <c r="J22" s="374"/>
      <c r="K22" s="374"/>
      <c r="L22" s="396"/>
      <c r="M22" s="374"/>
      <c r="N22" s="374"/>
      <c r="O22" s="396"/>
      <c r="P22" s="374"/>
      <c r="Q22" s="374"/>
      <c r="R22" s="396"/>
    </row>
    <row r="23" spans="1:18" s="346" customFormat="1" ht="12" thickBot="1">
      <c r="A23" s="397" t="s">
        <v>73</v>
      </c>
      <c r="B23" s="381"/>
      <c r="C23" s="384" t="s">
        <v>183</v>
      </c>
      <c r="D23" s="374"/>
      <c r="E23" s="374"/>
      <c r="F23" s="396"/>
      <c r="G23" s="374"/>
      <c r="H23" s="374"/>
      <c r="I23" s="396"/>
      <c r="J23" s="374"/>
      <c r="K23" s="374"/>
      <c r="L23" s="396"/>
      <c r="M23" s="374"/>
      <c r="N23" s="374"/>
      <c r="O23" s="396"/>
      <c r="P23" s="374"/>
      <c r="Q23" s="374"/>
      <c r="R23" s="396"/>
    </row>
    <row r="24" spans="1:18" s="346" customFormat="1" ht="22">
      <c r="A24" s="398" t="s">
        <v>189</v>
      </c>
      <c r="B24" s="337" t="s">
        <v>190</v>
      </c>
      <c r="C24" s="345">
        <v>23</v>
      </c>
      <c r="D24" s="374"/>
      <c r="E24" s="374"/>
      <c r="F24" s="396"/>
      <c r="G24" s="374"/>
      <c r="H24" s="374"/>
      <c r="I24" s="396"/>
      <c r="J24" s="374"/>
      <c r="K24" s="374"/>
      <c r="L24" s="396"/>
      <c r="M24" s="374"/>
      <c r="N24" s="374"/>
      <c r="O24" s="396"/>
      <c r="P24" s="374"/>
      <c r="Q24" s="374"/>
      <c r="R24" s="396"/>
    </row>
    <row r="25" spans="1:18" s="346" customFormat="1" ht="22">
      <c r="A25" s="399"/>
      <c r="B25" s="348" t="s">
        <v>192</v>
      </c>
      <c r="C25" s="356">
        <v>8445</v>
      </c>
      <c r="D25" s="374"/>
      <c r="E25" s="374"/>
      <c r="F25" s="396"/>
      <c r="G25" s="374"/>
      <c r="H25" s="374"/>
      <c r="I25" s="396"/>
      <c r="J25" s="374"/>
      <c r="K25" s="374"/>
      <c r="L25" s="396"/>
      <c r="M25" s="374"/>
      <c r="N25" s="374"/>
      <c r="O25" s="396"/>
      <c r="P25" s="374"/>
      <c r="Q25" s="374"/>
      <c r="R25" s="396"/>
    </row>
    <row r="26" spans="1:18" s="346" customFormat="1" ht="11">
      <c r="A26" s="399"/>
      <c r="B26" s="371" t="s">
        <v>193</v>
      </c>
      <c r="C26" s="356">
        <v>0</v>
      </c>
      <c r="D26" s="374"/>
      <c r="E26" s="374"/>
      <c r="F26" s="396"/>
      <c r="G26" s="374"/>
      <c r="H26" s="374"/>
      <c r="I26" s="396"/>
      <c r="J26" s="374"/>
      <c r="K26" s="374"/>
      <c r="L26" s="396"/>
      <c r="M26" s="374"/>
      <c r="N26" s="374"/>
      <c r="O26" s="396"/>
      <c r="P26" s="374"/>
      <c r="Q26" s="374"/>
      <c r="R26" s="396"/>
    </row>
    <row r="27" spans="1:18" s="346" customFormat="1" ht="11">
      <c r="A27" s="400"/>
      <c r="B27" s="365" t="s">
        <v>147</v>
      </c>
      <c r="C27" s="367">
        <v>8468</v>
      </c>
      <c r="D27" s="374"/>
      <c r="E27" s="376"/>
      <c r="F27" s="396"/>
      <c r="G27" s="374"/>
      <c r="H27" s="374"/>
      <c r="I27" s="396"/>
      <c r="J27" s="374"/>
      <c r="K27" s="374"/>
      <c r="L27" s="396"/>
      <c r="M27" s="374"/>
      <c r="N27" s="374"/>
      <c r="O27" s="396"/>
      <c r="P27" s="374"/>
      <c r="Q27" s="374"/>
      <c r="R27" s="396"/>
    </row>
    <row r="28" spans="1:18" s="346" customFormat="1" ht="11">
      <c r="A28" s="387" t="s">
        <v>194</v>
      </c>
      <c r="B28" s="371" t="s">
        <v>195</v>
      </c>
      <c r="C28" s="356">
        <v>41</v>
      </c>
      <c r="F28" s="401"/>
      <c r="I28" s="401"/>
      <c r="L28" s="401"/>
      <c r="O28" s="401"/>
      <c r="R28" s="401"/>
    </row>
    <row r="29" spans="1:18" s="346" customFormat="1" ht="11">
      <c r="A29" s="347"/>
      <c r="B29" s="371" t="s">
        <v>196</v>
      </c>
      <c r="C29" s="356">
        <v>8421</v>
      </c>
      <c r="F29" s="401"/>
      <c r="I29" s="401"/>
      <c r="L29" s="401"/>
      <c r="O29" s="401"/>
      <c r="R29" s="401"/>
    </row>
    <row r="30" spans="1:18" s="346" customFormat="1" ht="11">
      <c r="A30" s="372"/>
      <c r="B30" s="371" t="s">
        <v>193</v>
      </c>
      <c r="C30" s="356">
        <v>0</v>
      </c>
      <c r="F30" s="401"/>
      <c r="I30" s="401"/>
      <c r="L30" s="401"/>
      <c r="O30" s="401"/>
      <c r="R30" s="401"/>
    </row>
    <row r="31" spans="1:18" s="346" customFormat="1" ht="12" thickBot="1">
      <c r="A31" s="389"/>
      <c r="B31" s="393" t="s">
        <v>147</v>
      </c>
      <c r="C31" s="395">
        <v>8462</v>
      </c>
      <c r="F31" s="401"/>
      <c r="I31" s="401"/>
      <c r="L31" s="401"/>
      <c r="O31" s="401"/>
      <c r="R31" s="401"/>
    </row>
    <row r="32" spans="1:18" s="335" customFormat="1" ht="13">
      <c r="A32" s="296" t="s">
        <v>180</v>
      </c>
    </row>
  </sheetData>
  <mergeCells count="39">
    <mergeCell ref="A23:B23"/>
    <mergeCell ref="A24:A27"/>
    <mergeCell ref="A28:A31"/>
    <mergeCell ref="A18:A21"/>
    <mergeCell ref="D18:D21"/>
    <mergeCell ref="G18:G21"/>
    <mergeCell ref="J18:J21"/>
    <mergeCell ref="M18:M21"/>
    <mergeCell ref="P18:P21"/>
    <mergeCell ref="A14:A17"/>
    <mergeCell ref="D14:D17"/>
    <mergeCell ref="G14:G17"/>
    <mergeCell ref="J14:J17"/>
    <mergeCell ref="M14:M17"/>
    <mergeCell ref="P14:P17"/>
    <mergeCell ref="A13:B13"/>
    <mergeCell ref="D13:E13"/>
    <mergeCell ref="G13:H13"/>
    <mergeCell ref="J13:K13"/>
    <mergeCell ref="M13:N13"/>
    <mergeCell ref="P13:Q13"/>
    <mergeCell ref="A8:A11"/>
    <mergeCell ref="D8:D11"/>
    <mergeCell ref="G8:G11"/>
    <mergeCell ref="J8:J11"/>
    <mergeCell ref="M8:M11"/>
    <mergeCell ref="P8:P11"/>
    <mergeCell ref="A4:A7"/>
    <mergeCell ref="D4:D7"/>
    <mergeCell ref="G4:G7"/>
    <mergeCell ref="J4:J7"/>
    <mergeCell ref="M4:M7"/>
    <mergeCell ref="P4:P7"/>
    <mergeCell ref="A3:B3"/>
    <mergeCell ref="D3:E3"/>
    <mergeCell ref="G3:H3"/>
    <mergeCell ref="J3:K3"/>
    <mergeCell ref="M3:N3"/>
    <mergeCell ref="P3:Q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表 １４０  がん検診等（全体）</vt:lpstr>
      <vt:lpstr>表 １４１  肺がん検診</vt:lpstr>
      <vt:lpstr>表 １４２  肺がん検診（精密検査結果）</vt:lpstr>
      <vt:lpstr>表 １４３  大腸がん検診</vt:lpstr>
      <vt:lpstr>表 １４４  大腸がん検診（精密検査結果）</vt:lpstr>
      <vt:lpstr>表 １４５  胃がん検診</vt:lpstr>
      <vt:lpstr>表 １４６  胃がん検診（精密検査結果）</vt:lpstr>
      <vt:lpstr>表 １４７  子宮がん検診</vt:lpstr>
      <vt:lpstr>表 １４８  子宮頸がん検診（精密検査結果）</vt:lpstr>
      <vt:lpstr>表 １４９  子宮体がん検診 （精密検査結果）</vt:lpstr>
      <vt:lpstr>表 １５０  乳がん検診</vt:lpstr>
      <vt:lpstr>表 １５１  乳がん検診（精密検査結果）</vt:lpstr>
      <vt:lpstr>表 １５２  骨粗しょう症検診</vt:lpstr>
      <vt:lpstr>表 １５３  歯周疾患検診</vt:lpstr>
      <vt:lpstr>表 １５４  肝炎ウイルス検査受検者数（医療機関実施分）</vt:lpstr>
      <vt:lpstr>表 １５５  肝炎ウイルス検査受検者数及び判定結果の年齢別内訳</vt:lpstr>
      <vt:lpstr>'表 １４０  がん検診等（全体）'!Print_Area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2021-01-25T14:48:32Z</cp:lastPrinted>
  <dcterms:created xsi:type="dcterms:W3CDTF">2009-11-09T06:32:38Z</dcterms:created>
  <dcterms:modified xsi:type="dcterms:W3CDTF">2021-03-30T00:57:59Z</dcterms:modified>
</cp:coreProperties>
</file>