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C291C1AE-ADBF-BC4A-AE0D-7A0A7296DF86}" xr6:coauthVersionLast="36" xr6:coauthVersionMax="36" xr10:uidLastSave="{00000000-0000-0000-0000-000000000000}"/>
  <bookViews>
    <workbookView xWindow="14640" yWindow="3080" windowWidth="20500" windowHeight="17340" xr2:uid="{00000000-000D-0000-FFFF-FFFF00000000}"/>
  </bookViews>
  <sheets>
    <sheet name="表 ３８３  シルバー人材センター事業状況" sheetId="3" r:id="rId1"/>
    <sheet name="表 ３８４  高齢者外出支援乗車事業実施状況" sheetId="4" r:id="rId2"/>
    <sheet name="表 ３８５  その他の事業" sheetId="5" r:id="rId3"/>
  </sheets>
  <definedNames>
    <definedName name="_xlnm.Print_Area" localSheetId="0">'表 ３８３  シルバー人材センター事業状況'!$A$1:$E$14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13" i="5" l="1"/>
  <c r="D12" i="5"/>
  <c r="D11" i="5"/>
  <c r="D10" i="5"/>
  <c r="D9" i="5"/>
  <c r="D8" i="5"/>
  <c r="D7" i="5"/>
  <c r="D6" i="5"/>
  <c r="D5" i="5"/>
  <c r="H4" i="5"/>
  <c r="G4" i="5"/>
  <c r="D4" i="5"/>
  <c r="H6" i="4" l="1"/>
  <c r="G6" i="4"/>
  <c r="F6" i="4"/>
  <c r="D6" i="4"/>
  <c r="C6" i="4"/>
  <c r="B6" i="4"/>
  <c r="E9" i="3" l="1"/>
  <c r="D9" i="3"/>
  <c r="C9" i="3"/>
</calcChain>
</file>

<file path=xl/sharedStrings.xml><?xml version="1.0" encoding="utf-8"?>
<sst xmlns="http://schemas.openxmlformats.org/spreadsheetml/2006/main" count="62" uniqueCount="59">
  <si>
    <t>総数</t>
    <rPh sb="0" eb="2">
      <t>ソウスウ</t>
    </rPh>
    <phoneticPr fontId="1"/>
  </si>
  <si>
    <t>資料：高齢者在宅サービス課</t>
    <rPh sb="3" eb="6">
      <t>コウレイシャ</t>
    </rPh>
    <rPh sb="6" eb="8">
      <t>ザイタク</t>
    </rPh>
    <rPh sb="12" eb="13">
      <t>カ</t>
    </rPh>
    <phoneticPr fontId="1"/>
  </si>
  <si>
    <t>全市</t>
    <rPh sb="0" eb="1">
      <t>ゼン</t>
    </rPh>
    <rPh sb="1" eb="2">
      <t>シ</t>
    </rPh>
    <phoneticPr fontId="1"/>
  </si>
  <si>
    <t>南部（川崎・幸・中原）</t>
    <rPh sb="0" eb="2">
      <t>ナンブ</t>
    </rPh>
    <rPh sb="3" eb="5">
      <t>カワサキ</t>
    </rPh>
    <rPh sb="6" eb="7">
      <t>サイワイ</t>
    </rPh>
    <rPh sb="8" eb="10">
      <t>チュウゲン</t>
    </rPh>
    <phoneticPr fontId="1"/>
  </si>
  <si>
    <t>北部（多摩・麻生）</t>
    <rPh sb="0" eb="2">
      <t>ホクブ</t>
    </rPh>
    <rPh sb="3" eb="5">
      <t>タマ</t>
    </rPh>
    <rPh sb="6" eb="8">
      <t>アサオ</t>
    </rPh>
    <phoneticPr fontId="1"/>
  </si>
  <si>
    <t>（１）登録者数</t>
    <rPh sb="3" eb="6">
      <t>トウロクシャ</t>
    </rPh>
    <rPh sb="6" eb="7">
      <t>スウ</t>
    </rPh>
    <phoneticPr fontId="1"/>
  </si>
  <si>
    <t>（２）受注事業の状況</t>
    <rPh sb="3" eb="5">
      <t>ジュチュウ</t>
    </rPh>
    <rPh sb="5" eb="7">
      <t>ジギョウ</t>
    </rPh>
    <rPh sb="8" eb="10">
      <t>ジョウキョウ</t>
    </rPh>
    <phoneticPr fontId="1"/>
  </si>
  <si>
    <t>男</t>
    <rPh sb="0" eb="1">
      <t>オトコ</t>
    </rPh>
    <phoneticPr fontId="1"/>
  </si>
  <si>
    <t>女</t>
    <rPh sb="0" eb="1">
      <t>オンナ</t>
    </rPh>
    <phoneticPr fontId="1"/>
  </si>
  <si>
    <t>受注件数</t>
    <rPh sb="0" eb="2">
      <t>ジュチュウ</t>
    </rPh>
    <rPh sb="2" eb="4">
      <t>ケンスウ</t>
    </rPh>
    <phoneticPr fontId="1"/>
  </si>
  <si>
    <t>就業実人員</t>
    <rPh sb="0" eb="2">
      <t>シュウギョウ</t>
    </rPh>
    <rPh sb="2" eb="3">
      <t>ミ</t>
    </rPh>
    <rPh sb="3" eb="5">
      <t>ジンイン</t>
    </rPh>
    <phoneticPr fontId="1"/>
  </si>
  <si>
    <t>就業延人員</t>
    <rPh sb="0" eb="2">
      <t>シュウギョウ</t>
    </rPh>
    <rPh sb="2" eb="3">
      <t>ノベ</t>
    </rPh>
    <rPh sb="3" eb="5">
      <t>ジンイン</t>
    </rPh>
    <phoneticPr fontId="1"/>
  </si>
  <si>
    <t>中部（高津・宮前）</t>
    <rPh sb="0" eb="2">
      <t>チュウブ</t>
    </rPh>
    <rPh sb="3" eb="5">
      <t>タカツ</t>
    </rPh>
    <rPh sb="6" eb="8">
      <t>ミヤマエ</t>
    </rPh>
    <phoneticPr fontId="1"/>
  </si>
  <si>
    <t>§４ 　いきがい対策等</t>
    <rPh sb="8" eb="10">
      <t>タイサク</t>
    </rPh>
    <rPh sb="10" eb="11">
      <t>トウ</t>
    </rPh>
    <phoneticPr fontId="1"/>
  </si>
  <si>
    <t xml:space="preserve">  　高齢者に臨時的かつ短期的な就業又はその他の軽易な業務に係る就業の機会を提供し、高齢者のいきがい及び福祉の充実を図る。</t>
    <rPh sb="3" eb="6">
      <t>コウレイシャ</t>
    </rPh>
    <rPh sb="7" eb="10">
      <t>リンジテキ</t>
    </rPh>
    <rPh sb="12" eb="15">
      <t>タンキテキ</t>
    </rPh>
    <rPh sb="16" eb="18">
      <t>シュウギョウ</t>
    </rPh>
    <rPh sb="18" eb="19">
      <t>マタ</t>
    </rPh>
    <rPh sb="22" eb="23">
      <t>タ</t>
    </rPh>
    <rPh sb="24" eb="26">
      <t>ケイイ</t>
    </rPh>
    <rPh sb="27" eb="29">
      <t>ギョウム</t>
    </rPh>
    <rPh sb="30" eb="31">
      <t>カカ</t>
    </rPh>
    <rPh sb="32" eb="34">
      <t>シュウギョウ</t>
    </rPh>
    <rPh sb="35" eb="37">
      <t>キカイ</t>
    </rPh>
    <rPh sb="38" eb="40">
      <t>テイキョウ</t>
    </rPh>
    <rPh sb="42" eb="45">
      <t>コウレイシャ</t>
    </rPh>
    <rPh sb="50" eb="51">
      <t>オヨ</t>
    </rPh>
    <rPh sb="52" eb="54">
      <t>フクシ</t>
    </rPh>
    <rPh sb="55" eb="57">
      <t>ジュウジツ</t>
    </rPh>
    <rPh sb="58" eb="59">
      <t>ハカ</t>
    </rPh>
    <phoneticPr fontId="1"/>
  </si>
  <si>
    <t>表 ３８３  シルバー人材センター事業状況</t>
    <phoneticPr fontId="1"/>
  </si>
  <si>
    <t>令和２年３月</t>
    <rPh sb="0" eb="2">
      <t>レイワ</t>
    </rPh>
    <rPh sb="3" eb="4">
      <t>ネン</t>
    </rPh>
    <rPh sb="5" eb="6">
      <t>ガツ</t>
    </rPh>
    <phoneticPr fontId="1"/>
  </si>
  <si>
    <t>令和元年度</t>
    <rPh sb="0" eb="1">
      <t>レイ</t>
    </rPh>
    <rPh sb="1" eb="2">
      <t>ワ</t>
    </rPh>
    <rPh sb="2" eb="4">
      <t>ガンネン</t>
    </rPh>
    <rPh sb="4" eb="5">
      <t>ド</t>
    </rPh>
    <phoneticPr fontId="1"/>
  </si>
  <si>
    <t>表 ３８４  高齢者外出支援乗車事業実施状況</t>
    <phoneticPr fontId="1"/>
  </si>
  <si>
    <t>高齢者特別乗車証明書交付対象者状況</t>
  </si>
  <si>
    <t>令和元年度新規発行枚数</t>
    <rPh sb="0" eb="2">
      <t>レイワ</t>
    </rPh>
    <rPh sb="2" eb="3">
      <t>ゲン</t>
    </rPh>
    <phoneticPr fontId="1"/>
  </si>
  <si>
    <t>全市</t>
  </si>
  <si>
    <t>川崎区</t>
  </si>
  <si>
    <t>幸区</t>
  </si>
  <si>
    <t>中原区</t>
  </si>
  <si>
    <t>高津区</t>
  </si>
  <si>
    <t>宮前区</t>
  </si>
  <si>
    <t>多摩区</t>
  </si>
  <si>
    <t>麻生区</t>
  </si>
  <si>
    <t>交付数</t>
  </si>
  <si>
    <t>高齢者フリーパス交付状況</t>
  </si>
  <si>
    <t>令和元年度</t>
    <rPh sb="0" eb="2">
      <t>レイワ</t>
    </rPh>
    <rPh sb="2" eb="3">
      <t>ゲン</t>
    </rPh>
    <rPh sb="3" eb="5">
      <t>ネンド</t>
    </rPh>
    <phoneticPr fontId="1"/>
  </si>
  <si>
    <t>1か月
フリーパス</t>
    <phoneticPr fontId="1"/>
  </si>
  <si>
    <t>3か月
フリーパス</t>
    <phoneticPr fontId="1"/>
  </si>
  <si>
    <t>6か月
フリーパス</t>
    <phoneticPr fontId="1"/>
  </si>
  <si>
    <t>12か月
フリーパス</t>
    <phoneticPr fontId="1"/>
  </si>
  <si>
    <t>福祉パス</t>
  </si>
  <si>
    <t>資料：高齢者在宅サービス課</t>
  </si>
  <si>
    <t>表 ３８５  その他の事業</t>
    <rPh sb="11" eb="12">
      <t>タジギョウ</t>
    </rPh>
    <phoneticPr fontId="1"/>
  </si>
  <si>
    <t>令和元年度</t>
    <rPh sb="0" eb="2">
      <t>レイワ</t>
    </rPh>
    <rPh sb="2" eb="4">
      <t>ガンネン</t>
    </rPh>
    <rPh sb="4" eb="5">
      <t>ド</t>
    </rPh>
    <phoneticPr fontId="1"/>
  </si>
  <si>
    <t>老人クラブ・会員数</t>
    <rPh sb="0" eb="2">
      <t>ロウジン</t>
    </rPh>
    <rPh sb="6" eb="8">
      <t>カイイン</t>
    </rPh>
    <rPh sb="8" eb="9">
      <t>スウ</t>
    </rPh>
    <phoneticPr fontId="1"/>
  </si>
  <si>
    <t>老人スポーツ大会参加状況</t>
    <rPh sb="0" eb="2">
      <t>ロウジン</t>
    </rPh>
    <rPh sb="6" eb="8">
      <t>タイカイ</t>
    </rPh>
    <rPh sb="8" eb="10">
      <t>サンカ</t>
    </rPh>
    <rPh sb="10" eb="12">
      <t>ジョウキョウ</t>
    </rPh>
    <phoneticPr fontId="1"/>
  </si>
  <si>
    <t>敬老祝事業状況</t>
    <rPh sb="0" eb="2">
      <t>ケイロウ</t>
    </rPh>
    <rPh sb="2" eb="3">
      <t>イワ</t>
    </rPh>
    <rPh sb="3" eb="5">
      <t>ジギョウ</t>
    </rPh>
    <rPh sb="5" eb="7">
      <t>ジョウキョウ</t>
    </rPh>
    <phoneticPr fontId="1"/>
  </si>
  <si>
    <t>外国人高齢者福祉手当支給状況</t>
    <rPh sb="0" eb="2">
      <t>ガイコク</t>
    </rPh>
    <rPh sb="2" eb="3">
      <t>ジン</t>
    </rPh>
    <rPh sb="3" eb="6">
      <t>コウレイシャ</t>
    </rPh>
    <rPh sb="6" eb="8">
      <t>フクシ</t>
    </rPh>
    <rPh sb="8" eb="10">
      <t>テアテ</t>
    </rPh>
    <rPh sb="10" eb="12">
      <t>シキュウ</t>
    </rPh>
    <rPh sb="12" eb="14">
      <t>ジョウキョウ</t>
    </rPh>
    <phoneticPr fontId="1"/>
  </si>
  <si>
    <t>クラブ数</t>
    <rPh sb="3" eb="4">
      <t>スウ</t>
    </rPh>
    <phoneticPr fontId="1"/>
  </si>
  <si>
    <t>会員数</t>
    <rPh sb="0" eb="2">
      <t>カイイン</t>
    </rPh>
    <rPh sb="2" eb="3">
      <t>スウ</t>
    </rPh>
    <phoneticPr fontId="1"/>
  </si>
  <si>
    <t>１クラブ
会員数</t>
    <rPh sb="5" eb="7">
      <t>カイイン</t>
    </rPh>
    <rPh sb="7" eb="8">
      <t>スウ</t>
    </rPh>
    <phoneticPr fontId="1"/>
  </si>
  <si>
    <t>対象者数</t>
    <rPh sb="0" eb="2">
      <t>タイショウ</t>
    </rPh>
    <rPh sb="2" eb="3">
      <t>シャ</t>
    </rPh>
    <rPh sb="3" eb="4">
      <t>スウ</t>
    </rPh>
    <phoneticPr fontId="1"/>
  </si>
  <si>
    <t>８８歳
(米寿)</t>
    <rPh sb="2" eb="3">
      <t>サイ</t>
    </rPh>
    <rPh sb="5" eb="7">
      <t>ベイジュ</t>
    </rPh>
    <phoneticPr fontId="1"/>
  </si>
  <si>
    <t>９９歳以上
(白寿以上)</t>
    <rPh sb="2" eb="3">
      <t>サイ</t>
    </rPh>
    <rPh sb="3" eb="5">
      <t>イジョウ</t>
    </rPh>
    <rPh sb="7" eb="9">
      <t>ハクジュ</t>
    </rPh>
    <rPh sb="9" eb="11">
      <t>イジョウ</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</si>
  <si>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</si>
  <si>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</si>
  <si>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</si>
  <si>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</si>
  <si>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チュウゲン</t>
    </rPh>
    <phoneticPr fontId="1"/>
  </si>
  <si>
    <t>高津</t>
    <rPh sb="0" eb="2">
      <t>タカヅ</t>
    </rPh>
    <phoneticPr fontId="1"/>
  </si>
  <si>
    <t>宮前</t>
    <rPh sb="0" eb="2">
      <t>ミヤマエ</t>
    </rPh>
    <phoneticPr fontId="1"/>
  </si>
  <si>
    <t>多摩</t>
    <rPh sb="0" eb="2">
      <t>タマ</t>
    </rPh>
    <phoneticPr fontId="1"/>
  </si>
  <si>
    <t>麻生</t>
    <rPh sb="0" eb="2">
      <t>アサオ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</si>
</sst>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1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b/>
      <sz val="14"/>
      <name val="ＭＳ Ｐゴシック"/>
      <family val="3"/>
      <charset val="128"/>
    </font>
  </fonts>
  <fills count="2">
    <fill>
      <patternFill patternType="none"/>
    </fill>
    <fill>
      <patternFill patternType="gray125"/>
    </fill>
  </fills>
  <borders count="23">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103">
    <xf numFmtId="0" fontId="0" fillId="0" borderId="0" xfId="0"/>
    <xf numFmtId="0" fontId="3" fillId="0" borderId="0" xfId="0" applyFont="1" applyFill="1" applyBorder="1"/>
    <xf numFmtId="0" fontId="2" fillId="0" borderId="0" xfId="0" applyFont="1" applyFill="1"/>
    <xf numFmtId="0" fontId="2" fillId="0" borderId="0" xfId="0" applyFont="1" applyFill="1" applyBorder="1"/>
    <xf numFmtId="0" fontId="0" fillId="0" borderId="0" xfId="0" applyFont="1" applyFill="1" applyBorder="1"/>
    <xf numFmtId="0" fontId="0" fillId="0" borderId="0" xfId="0" applyFont="1" applyFill="1"/>
    <xf numFmtId="0" fontId="4" fillId="0" borderId="0" xfId="0" applyFont="1" applyFill="1" applyBorder="1" applyAlignment="1">
      <alignment vertical="top"/>
    </xf>
    <xf numFmtId="0" fontId="4"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xf numFmtId="0" fontId="6" fillId="0" borderId="0" xfId="0" applyFont="1" applyFill="1" applyBorder="1"/>
    <xf numFmtId="0" fontId="6" fillId="0" borderId="0" xfId="0" applyFont="1" applyFill="1"/>
    <xf numFmtId="0" fontId="6" fillId="0" borderId="0" xfId="0" applyFont="1" applyFill="1" applyBorder="1" applyAlignment="1">
      <alignment horizontal="right" vertical="center"/>
    </xf>
    <xf numFmtId="0" fontId="6" fillId="0" borderId="3" xfId="0" applyFont="1" applyFill="1" applyBorder="1" applyAlignment="1"/>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7" fillId="0" borderId="0" xfId="0" applyFont="1" applyFill="1" applyBorder="1"/>
    <xf numFmtId="0" fontId="6" fillId="0" borderId="2" xfId="0"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6" fillId="0" borderId="1" xfId="0" applyFont="1" applyFill="1" applyBorder="1" applyAlignment="1">
      <alignment horizontal="center" vertical="center"/>
    </xf>
    <xf numFmtId="41" fontId="6" fillId="0" borderId="7" xfId="0" applyNumberFormat="1" applyFont="1" applyFill="1" applyBorder="1" applyAlignment="1">
      <alignment horizontal="center" vertical="center"/>
    </xf>
    <xf numFmtId="41" fontId="6" fillId="0" borderId="12" xfId="0" applyNumberFormat="1" applyFont="1" applyFill="1" applyBorder="1" applyAlignment="1">
      <alignment vertical="center"/>
    </xf>
    <xf numFmtId="0" fontId="7" fillId="0" borderId="9" xfId="0" applyFont="1" applyFill="1" applyBorder="1" applyAlignment="1">
      <alignment horizontal="center" vertical="center"/>
    </xf>
    <xf numFmtId="41" fontId="7" fillId="0" borderId="10"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0" fontId="6" fillId="0" borderId="0" xfId="0" applyFont="1" applyFill="1" applyBorder="1" applyAlignment="1">
      <alignment horizontal="center" vertical="center"/>
    </xf>
    <xf numFmtId="41" fontId="6" fillId="0" borderId="0" xfId="0" applyNumberFormat="1" applyFont="1" applyFill="1" applyBorder="1" applyAlignment="1">
      <alignment horizontal="center" vertical="center"/>
    </xf>
    <xf numFmtId="41" fontId="6" fillId="0" borderId="0" xfId="0" applyNumberFormat="1" applyFont="1" applyFill="1" applyBorder="1"/>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41" fontId="6" fillId="0" borderId="4" xfId="0" applyNumberFormat="1" applyFont="1" applyFill="1" applyBorder="1" applyAlignment="1">
      <alignment horizontal="center" vertical="center"/>
    </xf>
    <xf numFmtId="0" fontId="5" fillId="0" borderId="0" xfId="0" applyFont="1" applyFill="1" applyBorder="1"/>
    <xf numFmtId="0" fontId="5" fillId="0" borderId="0" xfId="0" applyFont="1" applyFill="1"/>
    <xf numFmtId="0" fontId="4" fillId="0" borderId="0" xfId="0" applyFont="1" applyFill="1" applyBorder="1" applyAlignment="1">
      <alignment horizontal="right" vertical="center"/>
    </xf>
    <xf numFmtId="0" fontId="6" fillId="0" borderId="0" xfId="0" applyFont="1" applyFill="1" applyBorder="1" applyAlignment="1">
      <alignment horizontal="left" vertical="center" wrapText="1"/>
    </xf>
    <xf numFmtId="0" fontId="7" fillId="0" borderId="0" xfId="0" applyFont="1" applyFill="1" applyAlignment="1">
      <alignment horizontal="left" vertical="center"/>
    </xf>
    <xf numFmtId="0" fontId="4" fillId="0" borderId="0" xfId="0" applyFont="1" applyBorder="1" applyAlignment="1">
      <alignment vertical="top"/>
    </xf>
    <xf numFmtId="0" fontId="0" fillId="0" borderId="0" xfId="0" applyFont="1"/>
    <xf numFmtId="0" fontId="0" fillId="0" borderId="0" xfId="0" applyFont="1" applyBorder="1"/>
    <xf numFmtId="0" fontId="4" fillId="0" borderId="0" xfId="0" applyFont="1" applyBorder="1" applyAlignment="1">
      <alignment horizontal="right" vertical="center"/>
    </xf>
    <xf numFmtId="0" fontId="6" fillId="0" borderId="0" xfId="0" applyFont="1"/>
    <xf numFmtId="0" fontId="8" fillId="0" borderId="0" xfId="0" applyFont="1"/>
    <xf numFmtId="0" fontId="6" fillId="0" borderId="0" xfId="0" applyFont="1" applyBorder="1"/>
    <xf numFmtId="0" fontId="7" fillId="0" borderId="0" xfId="0" applyFont="1"/>
    <xf numFmtId="0" fontId="7"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3" xfId="0" applyFont="1" applyBorder="1" applyAlignment="1">
      <alignment horizontal="distributed" vertical="center"/>
    </xf>
    <xf numFmtId="0" fontId="6" fillId="0" borderId="3"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4" xfId="0" applyFont="1" applyBorder="1" applyAlignment="1">
      <alignment horizontal="distributed" vertical="center" wrapText="1"/>
    </xf>
    <xf numFmtId="0" fontId="7" fillId="0" borderId="0" xfId="0" applyFont="1" applyBorder="1"/>
    <xf numFmtId="41" fontId="8" fillId="0" borderId="8" xfId="0" applyNumberFormat="1" applyFont="1" applyBorder="1" applyAlignment="1">
      <alignment horizontal="center" vertical="center"/>
    </xf>
    <xf numFmtId="38" fontId="6" fillId="0" borderId="8" xfId="0" applyNumberFormat="1" applyFont="1" applyBorder="1" applyAlignment="1">
      <alignment horizontal="right" vertical="center"/>
    </xf>
    <xf numFmtId="38" fontId="6" fillId="0" borderId="4" xfId="0" applyNumberFormat="1" applyFont="1" applyBorder="1" applyAlignment="1">
      <alignment horizontal="right" vertical="center"/>
    </xf>
    <xf numFmtId="0" fontId="6" fillId="0" borderId="0" xfId="0" applyFont="1" applyBorder="1" applyAlignment="1">
      <alignment horizontal="right"/>
    </xf>
    <xf numFmtId="0" fontId="6" fillId="0" borderId="0" xfId="0" applyFont="1" applyAlignment="1">
      <alignment horizontal="right"/>
    </xf>
    <xf numFmtId="0" fontId="6" fillId="0" borderId="13" xfId="0" applyFont="1" applyBorder="1" applyAlignment="1">
      <alignment horizontal="distributed" vertical="center" wrapText="1"/>
    </xf>
    <xf numFmtId="38" fontId="6" fillId="0" borderId="8" xfId="0" applyNumberFormat="1" applyFont="1" applyFill="1" applyBorder="1" applyAlignment="1">
      <alignment horizontal="right" vertical="center"/>
    </xf>
    <xf numFmtId="38" fontId="6" fillId="0" borderId="8" xfId="0" applyNumberFormat="1" applyFont="1" applyBorder="1" applyAlignment="1">
      <alignment vertical="center"/>
    </xf>
    <xf numFmtId="38" fontId="6" fillId="0" borderId="4" xfId="0" applyNumberFormat="1" applyFont="1" applyBorder="1" applyAlignment="1">
      <alignment vertical="center"/>
    </xf>
    <xf numFmtId="38" fontId="6" fillId="0" borderId="0" xfId="0" applyNumberFormat="1" applyFont="1"/>
    <xf numFmtId="176" fontId="6" fillId="0" borderId="0" xfId="0" applyNumberFormat="1" applyFont="1" applyFill="1" applyAlignment="1">
      <alignment vertical="center"/>
    </xf>
    <xf numFmtId="3" fontId="6" fillId="0" borderId="0" xfId="0" applyNumberFormat="1" applyFont="1" applyBorder="1" applyAlignment="1">
      <alignment vertical="center"/>
    </xf>
    <xf numFmtId="0" fontId="5" fillId="0" borderId="0" xfId="0" applyFont="1" applyBorder="1"/>
    <xf numFmtId="0" fontId="5" fillId="0" borderId="0" xfId="0" applyFont="1"/>
    <xf numFmtId="0" fontId="6" fillId="0" borderId="14" xfId="0" applyFont="1" applyFill="1" applyBorder="1" applyAlignment="1"/>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0" xfId="0" applyFont="1" applyFill="1" applyBorder="1" applyAlignment="1"/>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vertical="center" wrapText="1"/>
    </xf>
    <xf numFmtId="0" fontId="8" fillId="0" borderId="2" xfId="0" applyFont="1" applyFill="1" applyBorder="1" applyAlignment="1">
      <alignment horizontal="center" vertical="center"/>
    </xf>
    <xf numFmtId="41" fontId="8" fillId="0" borderId="5" xfId="0" applyNumberFormat="1" applyFont="1" applyFill="1" applyBorder="1" applyAlignment="1">
      <alignment horizontal="center" vertical="center"/>
    </xf>
    <xf numFmtId="41" fontId="9" fillId="0" borderId="12" xfId="0" applyNumberFormat="1" applyFont="1" applyFill="1" applyBorder="1" applyAlignment="1">
      <alignment vertical="center"/>
    </xf>
    <xf numFmtId="41" fontId="8" fillId="0" borderId="5" xfId="0" applyNumberFormat="1" applyFont="1" applyFill="1" applyBorder="1" applyAlignment="1">
      <alignment horizontal="right" vertical="center"/>
    </xf>
    <xf numFmtId="41" fontId="8" fillId="0" borderId="6" xfId="0" applyNumberFormat="1" applyFont="1" applyFill="1" applyBorder="1" applyAlignment="1">
      <alignment horizontal="center" vertical="center"/>
    </xf>
    <xf numFmtId="176" fontId="6" fillId="0" borderId="7" xfId="0" applyNumberFormat="1" applyFont="1" applyFill="1" applyBorder="1"/>
    <xf numFmtId="176" fontId="6" fillId="0" borderId="12" xfId="0" applyNumberFormat="1" applyFont="1" applyFill="1" applyBorder="1"/>
    <xf numFmtId="41" fontId="6" fillId="0" borderId="7" xfId="0" applyNumberFormat="1" applyFont="1" applyFill="1" applyBorder="1" applyAlignment="1">
      <alignment horizontal="right" vertical="center"/>
    </xf>
    <xf numFmtId="41" fontId="6" fillId="0" borderId="7" xfId="0" applyNumberFormat="1" applyFont="1" applyFill="1" applyBorder="1"/>
    <xf numFmtId="41" fontId="6" fillId="0" borderId="12" xfId="0" applyNumberFormat="1" applyFont="1" applyFill="1" applyBorder="1"/>
    <xf numFmtId="0" fontId="6" fillId="0" borderId="1" xfId="0" applyFont="1" applyFill="1" applyBorder="1" applyAlignment="1">
      <alignment horizontal="distributed" vertical="center"/>
    </xf>
    <xf numFmtId="41" fontId="6" fillId="0" borderId="7" xfId="0" applyNumberFormat="1" applyFont="1" applyFill="1" applyBorder="1" applyAlignment="1">
      <alignment vertical="center"/>
    </xf>
    <xf numFmtId="0" fontId="6" fillId="0" borderId="9" xfId="0" applyFont="1" applyFill="1" applyBorder="1" applyAlignment="1">
      <alignment horizontal="center" vertical="center"/>
    </xf>
    <xf numFmtId="41" fontId="6" fillId="0" borderId="10" xfId="0" applyNumberFormat="1" applyFont="1" applyFill="1" applyBorder="1" applyAlignment="1">
      <alignment horizontal="center" vertical="center"/>
    </xf>
    <xf numFmtId="41" fontId="6" fillId="0" borderId="10" xfId="0" applyNumberFormat="1" applyFont="1" applyFill="1" applyBorder="1" applyAlignment="1">
      <alignment vertical="center"/>
    </xf>
    <xf numFmtId="41" fontId="9" fillId="0" borderId="10" xfId="0" applyNumberFormat="1" applyFont="1" applyFill="1" applyBorder="1" applyAlignment="1">
      <alignment vertical="center"/>
    </xf>
    <xf numFmtId="41" fontId="6" fillId="0" borderId="10" xfId="0" applyNumberFormat="1" applyFont="1" applyFill="1" applyBorder="1" applyAlignment="1">
      <alignment horizontal="right" vertical="center"/>
    </xf>
    <xf numFmtId="41" fontId="8" fillId="0" borderId="10" xfId="0" applyNumberFormat="1" applyFont="1" applyFill="1" applyBorder="1" applyAlignment="1">
      <alignment horizontal="center" vertical="center"/>
    </xf>
    <xf numFmtId="41" fontId="6" fillId="0" borderId="10" xfId="0" applyNumberFormat="1" applyFont="1" applyFill="1" applyBorder="1"/>
    <xf numFmtId="41" fontId="6" fillId="0" borderId="11" xfId="0" applyNumberFormat="1" applyFont="1" applyFill="1" applyBorder="1"/>
    <xf numFmtId="0" fontId="10" fillId="0" borderId="0" xfId="0" applyFont="1" applyAlignment="1">
      <alignment vertical="center"/>
    </xf>
    <xf numFmtId="41" fontId="0" fillId="0" borderId="0" xfId="0" applyNumberFormat="1"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showGridLines="0" tabSelected="1" zoomScaleSheetLayoutView="100" workbookViewId="0"/>
  </sheetViews>
  <sheetFormatPr baseColWidth="10" defaultColWidth="8.83203125" defaultRowHeight="14"/>
  <cols>
    <col min="1" max="1" width="15.6640625" style="4" customWidth="1"/>
    <col min="2" max="2" width="16" style="5" customWidth="1"/>
    <col min="3" max="5" width="18.6640625" style="4" customWidth="1"/>
    <col min="6" max="6" width="6.6640625" style="4" customWidth="1"/>
    <col min="7" max="8" width="6.6640625" style="5" customWidth="1"/>
    <col min="9" max="9" width="6.6640625" style="4" customWidth="1"/>
    <col min="10" max="16384" width="8.83203125" style="5"/>
  </cols>
  <sheetData>
    <row r="1" spans="1:9" s="2" customFormat="1" ht="19">
      <c r="A1" s="1" t="s">
        <v>13</v>
      </c>
      <c r="C1" s="3"/>
      <c r="D1" s="3"/>
      <c r="E1" s="3"/>
      <c r="F1" s="3"/>
      <c r="I1" s="3"/>
    </row>
    <row r="2" spans="1:9" ht="6" customHeight="1"/>
    <row r="3" spans="1:9" ht="18" customHeight="1">
      <c r="A3" s="6" t="s">
        <v>15</v>
      </c>
      <c r="F3" s="7"/>
      <c r="G3" s="7"/>
      <c r="H3" s="37"/>
      <c r="I3" s="37"/>
    </row>
    <row r="4" spans="1:9" s="9" customFormat="1" ht="20" customHeight="1">
      <c r="A4" s="38" t="s">
        <v>14</v>
      </c>
      <c r="B4" s="39"/>
      <c r="C4" s="39"/>
      <c r="D4" s="39"/>
      <c r="E4" s="39"/>
      <c r="F4" s="8"/>
      <c r="G4" s="8"/>
      <c r="H4" s="8"/>
      <c r="I4" s="8"/>
    </row>
    <row r="5" spans="1:9" s="9" customFormat="1" thickBot="1">
      <c r="A5" s="10" t="s">
        <v>5</v>
      </c>
      <c r="B5" s="11"/>
      <c r="C5" s="12"/>
      <c r="D5" s="12"/>
      <c r="E5" s="12" t="s">
        <v>16</v>
      </c>
      <c r="F5" s="8"/>
      <c r="G5" s="8"/>
      <c r="H5" s="8"/>
      <c r="I5" s="8"/>
    </row>
    <row r="6" spans="1:9" s="9" customFormat="1" ht="15" customHeight="1" thickBot="1">
      <c r="A6" s="13"/>
      <c r="B6" s="14" t="s">
        <v>2</v>
      </c>
      <c r="C6" s="15" t="s">
        <v>3</v>
      </c>
      <c r="D6" s="16" t="s">
        <v>12</v>
      </c>
      <c r="E6" s="16" t="s">
        <v>4</v>
      </c>
      <c r="F6" s="17"/>
      <c r="I6" s="17"/>
    </row>
    <row r="7" spans="1:9" s="9" customFormat="1" ht="20" customHeight="1">
      <c r="A7" s="18" t="s">
        <v>7</v>
      </c>
      <c r="B7" s="19">
        <v>3745</v>
      </c>
      <c r="C7" s="20">
        <v>1594</v>
      </c>
      <c r="D7" s="20">
        <v>1010</v>
      </c>
      <c r="E7" s="20">
        <v>1141</v>
      </c>
      <c r="F7" s="17"/>
      <c r="I7" s="17"/>
    </row>
    <row r="8" spans="1:9" s="9" customFormat="1" ht="20" customHeight="1">
      <c r="A8" s="21" t="s">
        <v>8</v>
      </c>
      <c r="B8" s="22">
        <v>1979</v>
      </c>
      <c r="C8" s="23">
        <v>962</v>
      </c>
      <c r="D8" s="23">
        <v>512</v>
      </c>
      <c r="E8" s="23">
        <v>505</v>
      </c>
      <c r="F8" s="17"/>
      <c r="I8" s="17"/>
    </row>
    <row r="9" spans="1:9" s="9" customFormat="1" ht="20" customHeight="1" thickBot="1">
      <c r="A9" s="24" t="s">
        <v>0</v>
      </c>
      <c r="B9" s="25">
        <v>5724</v>
      </c>
      <c r="C9" s="25">
        <f t="shared" ref="C9:E9" si="0">SUM(C7:C8)</f>
        <v>2556</v>
      </c>
      <c r="D9" s="25">
        <f t="shared" si="0"/>
        <v>1522</v>
      </c>
      <c r="E9" s="26">
        <f t="shared" si="0"/>
        <v>1646</v>
      </c>
      <c r="F9" s="17"/>
      <c r="I9" s="17"/>
    </row>
    <row r="10" spans="1:9" s="9" customFormat="1" ht="8" customHeight="1">
      <c r="A10" s="27"/>
      <c r="B10" s="28"/>
      <c r="C10" s="29"/>
      <c r="D10" s="29"/>
      <c r="E10" s="29"/>
      <c r="F10" s="17"/>
      <c r="I10" s="17"/>
    </row>
    <row r="11" spans="1:9" s="9" customFormat="1" thickBot="1">
      <c r="A11" s="10" t="s">
        <v>6</v>
      </c>
      <c r="B11" s="11"/>
      <c r="C11" s="12" t="s">
        <v>17</v>
      </c>
      <c r="D11" s="12"/>
      <c r="E11" s="12"/>
      <c r="F11" s="8"/>
      <c r="G11" s="8"/>
      <c r="H11" s="8"/>
      <c r="I11" s="8"/>
    </row>
    <row r="12" spans="1:9" s="9" customFormat="1" ht="15" customHeight="1" thickBot="1">
      <c r="A12" s="30" t="s">
        <v>9</v>
      </c>
      <c r="B12" s="14" t="s">
        <v>10</v>
      </c>
      <c r="C12" s="16" t="s">
        <v>11</v>
      </c>
      <c r="D12" s="31"/>
      <c r="E12" s="31"/>
      <c r="F12" s="17"/>
      <c r="I12" s="17"/>
    </row>
    <row r="13" spans="1:9" s="9" customFormat="1" ht="20" customHeight="1" thickBot="1">
      <c r="A13" s="32">
        <v>6262</v>
      </c>
      <c r="B13" s="33">
        <v>1973</v>
      </c>
      <c r="C13" s="34">
        <v>242474</v>
      </c>
      <c r="D13" s="28"/>
      <c r="E13" s="28"/>
      <c r="F13" s="17"/>
      <c r="I13" s="17"/>
    </row>
    <row r="14" spans="1:9" s="9" customFormat="1" ht="13">
      <c r="A14" s="10" t="s">
        <v>1</v>
      </c>
      <c r="B14" s="11"/>
      <c r="C14" s="10"/>
      <c r="D14" s="10"/>
      <c r="E14" s="10"/>
      <c r="F14" s="17"/>
      <c r="I14" s="17"/>
    </row>
    <row r="15" spans="1:9">
      <c r="A15" s="35"/>
      <c r="B15" s="36"/>
      <c r="C15" s="35"/>
      <c r="D15" s="35"/>
      <c r="E15" s="35"/>
    </row>
  </sheetData>
  <mergeCells count="2">
    <mergeCell ref="H3:I3"/>
    <mergeCell ref="A4:E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7D86-281D-0D42-BC57-1479A06118AA}">
  <dimension ref="A1:O13"/>
  <sheetViews>
    <sheetView showGridLines="0" workbookViewId="0"/>
  </sheetViews>
  <sheetFormatPr baseColWidth="10" defaultColWidth="8.83203125" defaultRowHeight="14"/>
  <cols>
    <col min="1" max="1" width="11.6640625" style="42" customWidth="1"/>
    <col min="2" max="5" width="9.6640625" style="41" customWidth="1"/>
    <col min="6" max="8" width="9.33203125" style="41" customWidth="1"/>
    <col min="9" max="9" width="9.33203125" style="42" customWidth="1"/>
    <col min="10" max="11" width="6.6640625" style="41" customWidth="1"/>
    <col min="12" max="12" width="6.6640625" style="42" customWidth="1"/>
    <col min="13" max="14" width="6.6640625" style="41" customWidth="1"/>
    <col min="15" max="15" width="6.6640625" style="42" customWidth="1"/>
    <col min="16" max="16384" width="8.83203125" style="41"/>
  </cols>
  <sheetData>
    <row r="1" spans="1:15" ht="15">
      <c r="A1" s="40" t="s">
        <v>18</v>
      </c>
      <c r="L1" s="43"/>
      <c r="M1" s="43"/>
      <c r="N1" s="43"/>
      <c r="O1" s="43"/>
    </row>
    <row r="2" spans="1:15" s="47" customFormat="1" ht="13">
      <c r="A2" s="44" t="s">
        <v>19</v>
      </c>
      <c r="B2" s="45"/>
      <c r="C2" s="44"/>
      <c r="D2" s="44"/>
      <c r="E2" s="44"/>
      <c r="F2" s="44"/>
      <c r="G2" s="44"/>
      <c r="H2" s="44"/>
      <c r="I2" s="46"/>
      <c r="L2" s="48"/>
      <c r="M2" s="48"/>
      <c r="N2" s="48"/>
      <c r="O2" s="48"/>
    </row>
    <row r="3" spans="1:15" s="47" customFormat="1" ht="13">
      <c r="A3" s="10"/>
      <c r="B3" s="44"/>
      <c r="C3" s="44"/>
      <c r="D3" s="44"/>
      <c r="E3" s="44"/>
      <c r="F3" s="44"/>
      <c r="G3" s="44"/>
      <c r="H3" s="44"/>
      <c r="I3" s="46"/>
      <c r="L3" s="48"/>
      <c r="M3" s="48"/>
      <c r="N3" s="48"/>
      <c r="O3" s="48"/>
    </row>
    <row r="4" spans="1:15" s="47" customFormat="1" thickBot="1">
      <c r="A4" s="49" t="s">
        <v>20</v>
      </c>
      <c r="B4" s="49"/>
      <c r="C4" s="46"/>
      <c r="D4" s="46"/>
      <c r="E4" s="46"/>
      <c r="F4" s="46"/>
      <c r="G4" s="46"/>
      <c r="H4" s="46"/>
      <c r="I4" s="50"/>
      <c r="L4" s="48"/>
      <c r="M4" s="48"/>
      <c r="N4" s="48"/>
      <c r="O4" s="48"/>
    </row>
    <row r="5" spans="1:15" s="47" customFormat="1" ht="15" thickBot="1">
      <c r="A5" s="51"/>
      <c r="B5" s="52" t="s">
        <v>21</v>
      </c>
      <c r="C5" s="52" t="s">
        <v>22</v>
      </c>
      <c r="D5" s="52" t="s">
        <v>23</v>
      </c>
      <c r="E5" s="52" t="s">
        <v>24</v>
      </c>
      <c r="F5" s="52" t="s">
        <v>25</v>
      </c>
      <c r="G5" s="53" t="s">
        <v>26</v>
      </c>
      <c r="H5" s="52" t="s">
        <v>27</v>
      </c>
      <c r="I5" s="54" t="s">
        <v>28</v>
      </c>
      <c r="L5" s="55"/>
      <c r="O5" s="55"/>
    </row>
    <row r="6" spans="1:15" s="47" customFormat="1" ht="15" thickBot="1">
      <c r="A6" s="51" t="s">
        <v>29</v>
      </c>
      <c r="B6" s="56">
        <f>SUM(C6:I6)</f>
        <v>20060</v>
      </c>
      <c r="C6" s="57">
        <f>1505+1116+896</f>
        <v>3517</v>
      </c>
      <c r="D6" s="57">
        <f>1648+755</f>
        <v>2403</v>
      </c>
      <c r="E6" s="57">
        <v>2667</v>
      </c>
      <c r="F6" s="58">
        <f>1816+1082</f>
        <v>2898</v>
      </c>
      <c r="G6" s="57">
        <f>2239+945</f>
        <v>3184</v>
      </c>
      <c r="H6" s="57">
        <f>2067+602</f>
        <v>2669</v>
      </c>
      <c r="I6" s="58">
        <v>2722</v>
      </c>
      <c r="J6" s="55"/>
      <c r="L6" s="55"/>
      <c r="O6" s="55"/>
    </row>
    <row r="7" spans="1:15" s="47" customFormat="1" ht="13">
      <c r="A7" s="46"/>
      <c r="B7" s="44"/>
      <c r="C7" s="44"/>
      <c r="D7" s="44"/>
      <c r="E7" s="44"/>
      <c r="F7" s="44"/>
      <c r="G7" s="44"/>
      <c r="H7" s="44"/>
      <c r="I7" s="46"/>
      <c r="L7" s="55"/>
      <c r="O7" s="55"/>
    </row>
    <row r="8" spans="1:15" s="47" customFormat="1" thickBot="1">
      <c r="A8" s="44" t="s">
        <v>30</v>
      </c>
      <c r="B8" s="44"/>
      <c r="C8" s="44"/>
      <c r="D8" s="44"/>
      <c r="E8" s="59"/>
      <c r="F8" s="60" t="s">
        <v>31</v>
      </c>
      <c r="G8" s="44"/>
      <c r="H8" s="59"/>
      <c r="I8" s="59"/>
      <c r="L8" s="55"/>
      <c r="O8" s="55"/>
    </row>
    <row r="9" spans="1:15" s="47" customFormat="1" ht="29" thickBot="1">
      <c r="A9" s="51"/>
      <c r="B9" s="52" t="s">
        <v>32</v>
      </c>
      <c r="C9" s="52" t="s">
        <v>33</v>
      </c>
      <c r="D9" s="52" t="s">
        <v>34</v>
      </c>
      <c r="E9" s="52" t="s">
        <v>35</v>
      </c>
      <c r="F9" s="61" t="s">
        <v>36</v>
      </c>
      <c r="G9" s="31"/>
      <c r="H9" s="31"/>
      <c r="I9" s="46"/>
      <c r="L9" s="55"/>
      <c r="O9" s="55"/>
    </row>
    <row r="10" spans="1:15" s="47" customFormat="1" ht="15" thickBot="1">
      <c r="A10" s="51" t="s">
        <v>29</v>
      </c>
      <c r="B10" s="62">
        <v>67890</v>
      </c>
      <c r="C10" s="63">
        <v>59755</v>
      </c>
      <c r="D10" s="63">
        <v>22799</v>
      </c>
      <c r="E10" s="63">
        <v>8021</v>
      </c>
      <c r="F10" s="64">
        <v>8562</v>
      </c>
      <c r="G10" s="65"/>
      <c r="H10" s="66"/>
      <c r="I10" s="67"/>
      <c r="L10" s="55"/>
      <c r="O10" s="55"/>
    </row>
    <row r="11" spans="1:15" s="47" customFormat="1" ht="13">
      <c r="A11" s="46" t="s">
        <v>37</v>
      </c>
      <c r="B11" s="44"/>
      <c r="C11" s="44"/>
      <c r="D11" s="44"/>
      <c r="E11" s="44"/>
      <c r="F11" s="44"/>
      <c r="G11" s="44"/>
      <c r="H11" s="44"/>
      <c r="I11" s="46"/>
      <c r="L11" s="55"/>
      <c r="O11" s="55"/>
    </row>
    <row r="12" spans="1:15">
      <c r="A12" s="68"/>
      <c r="B12" s="69"/>
      <c r="C12" s="69"/>
      <c r="D12" s="69"/>
      <c r="E12" s="69"/>
      <c r="F12" s="69"/>
      <c r="G12" s="69"/>
      <c r="H12" s="69"/>
      <c r="I12" s="68"/>
    </row>
    <row r="13" spans="1:15">
      <c r="A13" s="68"/>
      <c r="B13" s="69"/>
      <c r="C13" s="69"/>
      <c r="D13" s="69"/>
      <c r="E13" s="69"/>
      <c r="F13" s="69"/>
      <c r="G13" s="69"/>
      <c r="H13" s="69"/>
      <c r="I13" s="68"/>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78422-4192-BA41-87FA-C491907712AE}">
  <dimension ref="A1:L22"/>
  <sheetViews>
    <sheetView showGridLines="0" workbookViewId="0"/>
  </sheetViews>
  <sheetFormatPr baseColWidth="10" defaultColWidth="8.83203125" defaultRowHeight="14"/>
  <cols>
    <col min="1" max="1" width="8.83203125" style="42"/>
    <col min="2" max="2" width="7.6640625" style="41" customWidth="1"/>
    <col min="3" max="3" width="8.6640625" style="41" customWidth="1"/>
    <col min="4" max="4" width="7.6640625" style="41" customWidth="1"/>
    <col min="5" max="5" width="10.5" style="41" customWidth="1"/>
    <col min="6" max="7" width="8.6640625" style="41" customWidth="1"/>
    <col min="8" max="8" width="10.6640625" style="41" customWidth="1"/>
    <col min="9" max="9" width="16.33203125" style="41" customWidth="1"/>
    <col min="10" max="11" width="6.6640625" style="41" customWidth="1"/>
    <col min="12" max="12" width="6.6640625" style="42" customWidth="1"/>
    <col min="13" max="16384" width="8.83203125" style="41"/>
  </cols>
  <sheetData>
    <row r="1" spans="1:12" s="47" customFormat="1" ht="16" thickBot="1">
      <c r="A1" s="40" t="s">
        <v>38</v>
      </c>
      <c r="B1" s="44"/>
      <c r="C1" s="44"/>
      <c r="D1" s="44"/>
      <c r="E1" s="44"/>
      <c r="F1" s="44"/>
      <c r="G1" s="44"/>
      <c r="H1" s="44"/>
      <c r="I1" s="50" t="s">
        <v>39</v>
      </c>
      <c r="L1" s="48"/>
    </row>
    <row r="2" spans="1:12" s="47" customFormat="1" ht="13">
      <c r="A2" s="70"/>
      <c r="B2" s="71" t="s">
        <v>40</v>
      </c>
      <c r="C2" s="72"/>
      <c r="D2" s="73"/>
      <c r="E2" s="74" t="s">
        <v>41</v>
      </c>
      <c r="F2" s="71" t="s">
        <v>42</v>
      </c>
      <c r="G2" s="72"/>
      <c r="H2" s="72"/>
      <c r="I2" s="75" t="s">
        <v>43</v>
      </c>
      <c r="L2" s="55"/>
    </row>
    <row r="3" spans="1:12" s="47" customFormat="1" ht="29" thickBot="1">
      <c r="A3" s="76"/>
      <c r="B3" s="77" t="s">
        <v>44</v>
      </c>
      <c r="C3" s="78" t="s">
        <v>45</v>
      </c>
      <c r="D3" s="78" t="s">
        <v>46</v>
      </c>
      <c r="E3" s="79"/>
      <c r="F3" s="78" t="s">
        <v>47</v>
      </c>
      <c r="G3" s="78" t="s">
        <v>48</v>
      </c>
      <c r="H3" s="78" t="s">
        <v>49</v>
      </c>
      <c r="I3" s="80"/>
      <c r="L3" s="55"/>
    </row>
    <row r="4" spans="1:12" s="47" customFormat="1" ht="13">
      <c r="A4" s="81" t="s">
        <v>0</v>
      </c>
      <c r="B4" s="82">
        <v>456</v>
      </c>
      <c r="C4" s="82">
        <v>22490</v>
      </c>
      <c r="D4" s="83">
        <f>C4/B4</f>
        <v>49.320175438596493</v>
      </c>
      <c r="E4" s="84">
        <v>4451</v>
      </c>
      <c r="F4" s="82">
        <v>5823</v>
      </c>
      <c r="G4" s="82">
        <f>SUM(G5:G13)</f>
        <v>4916</v>
      </c>
      <c r="H4" s="82">
        <f>SUM(H5:H13)</f>
        <v>907</v>
      </c>
      <c r="I4" s="85">
        <v>57</v>
      </c>
      <c r="L4" s="55"/>
    </row>
    <row r="5" spans="1:12" s="47" customFormat="1" ht="13">
      <c r="A5" s="21" t="s">
        <v>50</v>
      </c>
      <c r="B5" s="86">
        <v>50</v>
      </c>
      <c r="C5" s="87">
        <v>2350</v>
      </c>
      <c r="D5" s="83">
        <f t="shared" ref="D5:D13" si="0">C5/B5</f>
        <v>47</v>
      </c>
      <c r="E5" s="88">
        <v>0</v>
      </c>
      <c r="F5" s="82">
        <v>401</v>
      </c>
      <c r="G5" s="89">
        <v>332</v>
      </c>
      <c r="H5" s="89">
        <v>69</v>
      </c>
      <c r="I5" s="90">
        <v>7</v>
      </c>
      <c r="L5" s="55"/>
    </row>
    <row r="6" spans="1:12" s="47" customFormat="1" ht="13">
      <c r="A6" s="21" t="s">
        <v>51</v>
      </c>
      <c r="B6" s="86">
        <v>53</v>
      </c>
      <c r="C6" s="87">
        <v>2449</v>
      </c>
      <c r="D6" s="83">
        <f t="shared" si="0"/>
        <v>46.20754716981132</v>
      </c>
      <c r="E6" s="88">
        <v>720</v>
      </c>
      <c r="F6" s="82">
        <v>327</v>
      </c>
      <c r="G6" s="89">
        <v>278</v>
      </c>
      <c r="H6" s="89">
        <v>49</v>
      </c>
      <c r="I6" s="90">
        <v>9</v>
      </c>
    </row>
    <row r="7" spans="1:12" s="47" customFormat="1" ht="13">
      <c r="A7" s="21" t="s">
        <v>52</v>
      </c>
      <c r="B7" s="86">
        <v>58</v>
      </c>
      <c r="C7" s="87">
        <v>2237</v>
      </c>
      <c r="D7" s="83">
        <f t="shared" si="0"/>
        <v>38.568965517241381</v>
      </c>
      <c r="E7" s="88">
        <v>531</v>
      </c>
      <c r="F7" s="82">
        <v>271</v>
      </c>
      <c r="G7" s="89">
        <v>223</v>
      </c>
      <c r="H7" s="89">
        <v>48</v>
      </c>
      <c r="I7" s="90">
        <v>16</v>
      </c>
    </row>
    <row r="8" spans="1:12" s="47" customFormat="1" ht="15" customHeight="1">
      <c r="A8" s="91" t="s">
        <v>53</v>
      </c>
      <c r="B8" s="22">
        <v>75</v>
      </c>
      <c r="C8" s="92">
        <v>4014</v>
      </c>
      <c r="D8" s="83">
        <f t="shared" si="0"/>
        <v>53.52</v>
      </c>
      <c r="E8" s="88">
        <v>1300</v>
      </c>
      <c r="F8" s="82">
        <v>700</v>
      </c>
      <c r="G8" s="89">
        <v>590</v>
      </c>
      <c r="H8" s="89">
        <v>110</v>
      </c>
      <c r="I8" s="90">
        <v>3</v>
      </c>
    </row>
    <row r="9" spans="1:12" s="47" customFormat="1" ht="13">
      <c r="A9" s="21" t="s">
        <v>54</v>
      </c>
      <c r="B9" s="22">
        <v>37</v>
      </c>
      <c r="C9" s="92">
        <v>1672</v>
      </c>
      <c r="D9" s="83">
        <f t="shared" si="0"/>
        <v>45.189189189189186</v>
      </c>
      <c r="E9" s="88">
        <v>247</v>
      </c>
      <c r="F9" s="82">
        <v>861</v>
      </c>
      <c r="G9" s="89">
        <v>695</v>
      </c>
      <c r="H9" s="89">
        <v>166</v>
      </c>
      <c r="I9" s="90">
        <v>8</v>
      </c>
    </row>
    <row r="10" spans="1:12" s="47" customFormat="1" ht="13">
      <c r="A10" s="21" t="s">
        <v>55</v>
      </c>
      <c r="B10" s="22">
        <v>56</v>
      </c>
      <c r="C10" s="92">
        <v>2633</v>
      </c>
      <c r="D10" s="83">
        <f t="shared" si="0"/>
        <v>47.017857142857146</v>
      </c>
      <c r="E10" s="88">
        <v>355</v>
      </c>
      <c r="F10" s="82">
        <v>741</v>
      </c>
      <c r="G10" s="89">
        <v>643</v>
      </c>
      <c r="H10" s="89">
        <v>98</v>
      </c>
      <c r="I10" s="90">
        <v>5</v>
      </c>
    </row>
    <row r="11" spans="1:12" s="47" customFormat="1" ht="13">
      <c r="A11" s="21" t="s">
        <v>56</v>
      </c>
      <c r="B11" s="22">
        <v>39</v>
      </c>
      <c r="C11" s="92">
        <v>2419</v>
      </c>
      <c r="D11" s="83">
        <f t="shared" si="0"/>
        <v>62.025641025641029</v>
      </c>
      <c r="E11" s="88">
        <v>480</v>
      </c>
      <c r="F11" s="82">
        <v>799</v>
      </c>
      <c r="G11" s="89">
        <v>683</v>
      </c>
      <c r="H11" s="89">
        <v>116</v>
      </c>
      <c r="I11" s="90">
        <v>3</v>
      </c>
    </row>
    <row r="12" spans="1:12" s="47" customFormat="1" ht="13">
      <c r="A12" s="21" t="s">
        <v>57</v>
      </c>
      <c r="B12" s="22">
        <v>62</v>
      </c>
      <c r="C12" s="92">
        <v>3373</v>
      </c>
      <c r="D12" s="83">
        <f t="shared" si="0"/>
        <v>54.403225806451616</v>
      </c>
      <c r="E12" s="88">
        <v>640</v>
      </c>
      <c r="F12" s="82">
        <v>883</v>
      </c>
      <c r="G12" s="89">
        <v>759</v>
      </c>
      <c r="H12" s="89">
        <v>124</v>
      </c>
      <c r="I12" s="90">
        <v>2</v>
      </c>
    </row>
    <row r="13" spans="1:12" s="47" customFormat="1" thickBot="1">
      <c r="A13" s="93" t="s">
        <v>58</v>
      </c>
      <c r="B13" s="94">
        <v>26</v>
      </c>
      <c r="C13" s="95">
        <v>1343</v>
      </c>
      <c r="D13" s="96">
        <f t="shared" si="0"/>
        <v>51.653846153846153</v>
      </c>
      <c r="E13" s="97">
        <v>178</v>
      </c>
      <c r="F13" s="98">
        <v>840</v>
      </c>
      <c r="G13" s="99">
        <v>713</v>
      </c>
      <c r="H13" s="99">
        <v>127</v>
      </c>
      <c r="I13" s="100">
        <v>4</v>
      </c>
    </row>
    <row r="14" spans="1:12" s="47" customFormat="1" ht="13">
      <c r="A14" s="46" t="s">
        <v>1</v>
      </c>
      <c r="B14" s="44"/>
      <c r="C14" s="44"/>
      <c r="D14" s="11"/>
      <c r="E14" s="44"/>
      <c r="F14" s="44"/>
      <c r="G14" s="44"/>
      <c r="H14" s="44"/>
      <c r="I14" s="44"/>
    </row>
    <row r="15" spans="1:12" ht="17">
      <c r="C15" s="101"/>
      <c r="D15" s="101"/>
      <c r="E15" s="101"/>
      <c r="F15" s="101"/>
      <c r="G15" s="101"/>
      <c r="H15" s="101"/>
      <c r="I15" s="101"/>
      <c r="L15" s="41"/>
    </row>
    <row r="16" spans="1:12" ht="17">
      <c r="C16" s="101"/>
      <c r="D16" s="101"/>
      <c r="E16" s="101"/>
      <c r="F16" s="101"/>
      <c r="G16" s="101"/>
      <c r="H16" s="101"/>
      <c r="I16" s="101"/>
      <c r="L16" s="41"/>
    </row>
    <row r="17" spans="7:12">
      <c r="G17" s="102"/>
      <c r="L17" s="41"/>
    </row>
    <row r="18" spans="7:12">
      <c r="L18" s="41"/>
    </row>
    <row r="19" spans="7:12">
      <c r="L19" s="41"/>
    </row>
    <row r="20" spans="7:12">
      <c r="L20" s="41"/>
    </row>
    <row r="21" spans="7:12">
      <c r="L21" s="41"/>
    </row>
    <row r="22" spans="7:12">
      <c r="L22" s="41"/>
    </row>
  </sheetData>
  <mergeCells count="5">
    <mergeCell ref="A2:A3"/>
    <mergeCell ref="B2:D2"/>
    <mergeCell ref="E2:E3"/>
    <mergeCell ref="F2:H2"/>
    <mergeCell ref="I2:I3"/>
  </mergeCells>
  <phoneticPr fontId="1"/>
  <dataValidations count="1">
    <dataValidation imeMode="off" allowBlank="1" showInputMessage="1" showErrorMessage="1" sqref="B5:B7" xr:uid="{A6B9CA00-A20E-7A4B-AABA-EE18C62DD28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 ３８３  シルバー人材センター事業状況</vt:lpstr>
      <vt:lpstr>表 ３８４  高齢者外出支援乗車事業実施状況</vt:lpstr>
      <vt:lpstr>表 ３８５  その他の事業</vt:lpstr>
      <vt:lpstr>'表 ３８３  シルバー人材センター事業状況'!Print_Area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2021-02-03T15:52:15Z</cp:lastPrinted>
  <dcterms:created xsi:type="dcterms:W3CDTF">2002-07-25T04:22:31Z</dcterms:created>
  <dcterms:modified xsi:type="dcterms:W3CDTF">2021-03-30T08:32:28Z</dcterms:modified>
</cp:coreProperties>
</file>