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9005"/>
  <workbookPr/>
  <mc:AlternateContent xmlns:mc="http://schemas.openxmlformats.org/markup-compatibility/2006">
    <mc:Choice Requires="x15">
      <x15ac:absPath xmlns:x15ac="http://schemas.microsoft.com/office/spreadsheetml/2010/11/ac" url="/Volumes/HD2/なかまの家/健康福祉局年報/H30/page/&gt;&gt;&gt;/Excel_セクションごと/"/>
    </mc:Choice>
  </mc:AlternateContent>
  <bookViews>
    <workbookView xWindow="6380" yWindow="1900" windowWidth="23780" windowHeight="15720"/>
  </bookViews>
  <sheets>
    <sheet name="表 ４３０  民生委員児童委員数等の状況" sheetId="4" r:id="rId1"/>
    <sheet name="表 ４３１  民生委員児童委員の活動状況" sheetId="5" r:id="rId2"/>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11" i="5" l="1"/>
  <c r="D12" i="5"/>
  <c r="C12" i="5"/>
  <c r="B12" i="5"/>
  <c r="A12" i="5"/>
  <c r="O6" i="5"/>
  <c r="N7" i="5"/>
  <c r="M7" i="5"/>
  <c r="L7" i="5"/>
  <c r="K7" i="5"/>
  <c r="J7" i="5"/>
  <c r="I7" i="5"/>
  <c r="H7" i="5"/>
  <c r="G7" i="5"/>
  <c r="F7" i="5"/>
  <c r="E7" i="5"/>
  <c r="D7" i="5"/>
  <c r="C7" i="5"/>
  <c r="B7" i="5"/>
  <c r="A7" i="5"/>
  <c r="H13" i="4"/>
  <c r="H12" i="4"/>
  <c r="D12" i="4"/>
  <c r="D21" i="4"/>
  <c r="D20" i="4"/>
  <c r="D19" i="4"/>
  <c r="D18" i="4"/>
  <c r="D17" i="4"/>
  <c r="D16" i="4"/>
  <c r="D15" i="4"/>
  <c r="D14" i="4"/>
  <c r="D13" i="4"/>
</calcChain>
</file>

<file path=xl/sharedStrings.xml><?xml version="1.0" encoding="utf-8"?>
<sst xmlns="http://schemas.openxmlformats.org/spreadsheetml/2006/main" count="65" uniqueCount="59">
  <si>
    <t>川崎</t>
    <rPh sb="0" eb="2">
      <t>カワサキ</t>
    </rPh>
    <phoneticPr fontId="2"/>
  </si>
  <si>
    <t>大師</t>
    <rPh sb="0" eb="2">
      <t>ダイシ</t>
    </rPh>
    <phoneticPr fontId="2"/>
  </si>
  <si>
    <t>田島</t>
    <rPh sb="0" eb="2">
      <t>タジマ</t>
    </rPh>
    <phoneticPr fontId="2"/>
  </si>
  <si>
    <t>幸</t>
    <rPh sb="0" eb="1">
      <t>サイワイ</t>
    </rPh>
    <phoneticPr fontId="2"/>
  </si>
  <si>
    <t>宮前</t>
    <rPh sb="0" eb="2">
      <t>ミヤマエ</t>
    </rPh>
    <phoneticPr fontId="2"/>
  </si>
  <si>
    <t>多摩</t>
    <rPh sb="0" eb="2">
      <t>タマ</t>
    </rPh>
    <phoneticPr fontId="2"/>
  </si>
  <si>
    <t>麻生</t>
    <rPh sb="0" eb="2">
      <t>アサオ</t>
    </rPh>
    <phoneticPr fontId="2"/>
  </si>
  <si>
    <t>総数</t>
    <rPh sb="0" eb="2">
      <t>ソウスウ</t>
    </rPh>
    <phoneticPr fontId="2"/>
  </si>
  <si>
    <t>中原</t>
    <rPh sb="0" eb="2">
      <t>ナカハラ</t>
    </rPh>
    <phoneticPr fontId="2"/>
  </si>
  <si>
    <t>高津</t>
    <rPh sb="0" eb="2">
      <t>タカツ</t>
    </rPh>
    <phoneticPr fontId="2"/>
  </si>
  <si>
    <t>区分</t>
    <rPh sb="0" eb="2">
      <t>クブン</t>
    </rPh>
    <phoneticPr fontId="2"/>
  </si>
  <si>
    <t>民生委員協議会数</t>
    <rPh sb="0" eb="1">
      <t>ミン</t>
    </rPh>
    <rPh sb="1" eb="2">
      <t>セイ</t>
    </rPh>
    <rPh sb="2" eb="4">
      <t>イイン</t>
    </rPh>
    <rPh sb="4" eb="7">
      <t>キョウギカイ</t>
    </rPh>
    <rPh sb="7" eb="8">
      <t>スウ</t>
    </rPh>
    <phoneticPr fontId="2"/>
  </si>
  <si>
    <t>委員数</t>
    <rPh sb="0" eb="2">
      <t>イイン</t>
    </rPh>
    <rPh sb="2" eb="3">
      <t>スウ</t>
    </rPh>
    <phoneticPr fontId="2"/>
  </si>
  <si>
    <t>１委員受持世帯数</t>
    <rPh sb="1" eb="3">
      <t>イイン</t>
    </rPh>
    <rPh sb="3" eb="4">
      <t>ウ</t>
    </rPh>
    <rPh sb="4" eb="5">
      <t>モ</t>
    </rPh>
    <rPh sb="5" eb="8">
      <t>セタイスウ</t>
    </rPh>
    <phoneticPr fontId="2"/>
  </si>
  <si>
    <t>男</t>
    <rPh sb="0" eb="1">
      <t>オトコ</t>
    </rPh>
    <phoneticPr fontId="2"/>
  </si>
  <si>
    <t>女</t>
    <rPh sb="0" eb="1">
      <t>オンナ</t>
    </rPh>
    <phoneticPr fontId="2"/>
  </si>
  <si>
    <t>委員数（人）</t>
    <rPh sb="0" eb="2">
      <t>イイン</t>
    </rPh>
    <rPh sb="2" eb="3">
      <t>カズ</t>
    </rPh>
    <rPh sb="4" eb="5">
      <t>ヒト</t>
    </rPh>
    <phoneticPr fontId="2"/>
  </si>
  <si>
    <t>構成比（％）</t>
    <rPh sb="0" eb="3">
      <t>コウセイヒ</t>
    </rPh>
    <phoneticPr fontId="2"/>
  </si>
  <si>
    <t>§１ 　民生委員児童委員の活動</t>
    <rPh sb="4" eb="5">
      <t>ミン</t>
    </rPh>
    <rPh sb="5" eb="6">
      <t>セイ</t>
    </rPh>
    <rPh sb="6" eb="8">
      <t>イイン</t>
    </rPh>
    <rPh sb="8" eb="10">
      <t>ジドウ</t>
    </rPh>
    <rPh sb="10" eb="12">
      <t>イイン</t>
    </rPh>
    <rPh sb="13" eb="15">
      <t>カツドウ</t>
    </rPh>
    <phoneticPr fontId="2"/>
  </si>
  <si>
    <t>　民生委員児童委員は、社会奉仕の精神に基づき、高齢者、児童、心身障害者、生活困窮者等、地域住民の身近な相談役として、また、地域社会福祉の向上を目指して各種活動を行っている。川崎市の民生委員児童委員数と民生委員児童委員の活動状況である。</t>
    <rPh sb="1" eb="2">
      <t>ミン</t>
    </rPh>
    <rPh sb="2" eb="3">
      <t>セイ</t>
    </rPh>
    <rPh sb="3" eb="5">
      <t>イイン</t>
    </rPh>
    <rPh sb="5" eb="7">
      <t>ジドウ</t>
    </rPh>
    <rPh sb="7" eb="9">
      <t>イイン</t>
    </rPh>
    <rPh sb="11" eb="13">
      <t>シャカイ</t>
    </rPh>
    <rPh sb="13" eb="15">
      <t>ホウシ</t>
    </rPh>
    <rPh sb="16" eb="18">
      <t>セイシン</t>
    </rPh>
    <rPh sb="19" eb="20">
      <t>モト</t>
    </rPh>
    <rPh sb="23" eb="26">
      <t>コウレイシャ</t>
    </rPh>
    <rPh sb="27" eb="29">
      <t>ジドウ</t>
    </rPh>
    <rPh sb="30" eb="32">
      <t>シンシン</t>
    </rPh>
    <rPh sb="32" eb="34">
      <t>ショウガイ</t>
    </rPh>
    <rPh sb="34" eb="35">
      <t>シャ</t>
    </rPh>
    <rPh sb="36" eb="38">
      <t>セイカツ</t>
    </rPh>
    <rPh sb="38" eb="41">
      <t>コンキュウシャ</t>
    </rPh>
    <rPh sb="41" eb="42">
      <t>トウ</t>
    </rPh>
    <rPh sb="43" eb="45">
      <t>チイキ</t>
    </rPh>
    <rPh sb="45" eb="47">
      <t>ジュウミン</t>
    </rPh>
    <rPh sb="48" eb="50">
      <t>ミジカ</t>
    </rPh>
    <phoneticPr fontId="2"/>
  </si>
  <si>
    <t>第５章　その他の福祉</t>
    <rPh sb="6" eb="7">
      <t>ホカ</t>
    </rPh>
    <rPh sb="8" eb="10">
      <t>フクシ</t>
    </rPh>
    <phoneticPr fontId="2"/>
  </si>
  <si>
    <t>資料：地域包括ケア推進室</t>
    <rPh sb="3" eb="5">
      <t>チイキ</t>
    </rPh>
    <rPh sb="5" eb="7">
      <t>ホウカツ</t>
    </rPh>
    <rPh sb="9" eb="11">
      <t>スイシン</t>
    </rPh>
    <rPh sb="11" eb="12">
      <t>シツ</t>
    </rPh>
    <phoneticPr fontId="2"/>
  </si>
  <si>
    <t>平成30年4月1日現在</t>
    <rPh sb="0" eb="2">
      <t>ヘイセイ</t>
    </rPh>
    <rPh sb="4" eb="5">
      <t>ネン</t>
    </rPh>
    <rPh sb="6" eb="7">
      <t>ガツ</t>
    </rPh>
    <rPh sb="8" eb="11">
      <t>ニチゲンザイ</t>
    </rPh>
    <phoneticPr fontId="2"/>
  </si>
  <si>
    <t>表 ４３０  民生委員児童委員数等の状況</t>
    <phoneticPr fontId="2"/>
  </si>
  <si>
    <t>表 ４３１  民生委員児童委員の活動状況</t>
    <phoneticPr fontId="2"/>
  </si>
  <si>
    <t>平成30年度</t>
    <rPh sb="0" eb="2">
      <t>ヘイセイ</t>
    </rPh>
    <rPh sb="4" eb="6">
      <t>ネンド</t>
    </rPh>
    <phoneticPr fontId="2"/>
  </si>
  <si>
    <t>内　　容　　別　　相　　談　　・　　支　　援　　件　　数</t>
    <rPh sb="0" eb="1">
      <t>ウチ</t>
    </rPh>
    <rPh sb="3" eb="4">
      <t>カタチ</t>
    </rPh>
    <rPh sb="6" eb="7">
      <t>ベツ</t>
    </rPh>
    <rPh sb="9" eb="10">
      <t>ソウ</t>
    </rPh>
    <rPh sb="12" eb="13">
      <t>ダン</t>
    </rPh>
    <rPh sb="18" eb="19">
      <t>ササ</t>
    </rPh>
    <rPh sb="21" eb="22">
      <t>オン</t>
    </rPh>
    <rPh sb="24" eb="25">
      <t>ケン</t>
    </rPh>
    <rPh sb="27" eb="28">
      <t>カズ</t>
    </rPh>
    <phoneticPr fontId="2"/>
  </si>
  <si>
    <t>在宅福祉</t>
    <rPh sb="0" eb="2">
      <t>ザイタク</t>
    </rPh>
    <rPh sb="2" eb="4">
      <t>フクシ</t>
    </rPh>
    <phoneticPr fontId="2"/>
  </si>
  <si>
    <t>介護保険</t>
    <rPh sb="0" eb="2">
      <t>カイゴ</t>
    </rPh>
    <rPh sb="2" eb="4">
      <t>ホケン</t>
    </rPh>
    <phoneticPr fontId="2"/>
  </si>
  <si>
    <t>健康・保健医療</t>
    <rPh sb="0" eb="2">
      <t>ケンコウ</t>
    </rPh>
    <rPh sb="3" eb="5">
      <t>ホケン</t>
    </rPh>
    <rPh sb="5" eb="7">
      <t>イリョウ</t>
    </rPh>
    <phoneticPr fontId="2"/>
  </si>
  <si>
    <t>子育て・母子保健</t>
    <rPh sb="0" eb="2">
      <t>コソダ</t>
    </rPh>
    <rPh sb="4" eb="6">
      <t>ボシ</t>
    </rPh>
    <rPh sb="6" eb="8">
      <t>ホケン</t>
    </rPh>
    <phoneticPr fontId="2"/>
  </si>
  <si>
    <t>子どもの地域生活</t>
    <rPh sb="0" eb="1">
      <t>コ</t>
    </rPh>
    <rPh sb="4" eb="6">
      <t>チイキ</t>
    </rPh>
    <rPh sb="6" eb="8">
      <t>セイカツ</t>
    </rPh>
    <phoneticPr fontId="2"/>
  </si>
  <si>
    <t>子どもの教育・
学校生活</t>
    <rPh sb="0" eb="1">
      <t>コ</t>
    </rPh>
    <rPh sb="4" eb="6">
      <t>キョウイク</t>
    </rPh>
    <rPh sb="8" eb="10">
      <t>ガッコウ</t>
    </rPh>
    <rPh sb="10" eb="12">
      <t>セイカツ</t>
    </rPh>
    <phoneticPr fontId="2"/>
  </si>
  <si>
    <t>生活費</t>
    <rPh sb="0" eb="3">
      <t>セイカツヒ</t>
    </rPh>
    <phoneticPr fontId="2"/>
  </si>
  <si>
    <t>年金・保険</t>
    <rPh sb="0" eb="2">
      <t>ネンキン</t>
    </rPh>
    <rPh sb="3" eb="5">
      <t>ホケン</t>
    </rPh>
    <phoneticPr fontId="2"/>
  </si>
  <si>
    <t>仕事</t>
    <rPh sb="0" eb="2">
      <t>シゴト</t>
    </rPh>
    <phoneticPr fontId="2"/>
  </si>
  <si>
    <t>家族関係</t>
    <rPh sb="0" eb="2">
      <t>カゾク</t>
    </rPh>
    <rPh sb="2" eb="4">
      <t>カンケイ</t>
    </rPh>
    <phoneticPr fontId="2"/>
  </si>
  <si>
    <t>住居</t>
    <rPh sb="0" eb="2">
      <t>ジュウキョ</t>
    </rPh>
    <phoneticPr fontId="2"/>
  </si>
  <si>
    <t>生活環境</t>
    <rPh sb="0" eb="2">
      <t>セイカツ</t>
    </rPh>
    <rPh sb="2" eb="4">
      <t>カンキョウ</t>
    </rPh>
    <phoneticPr fontId="2"/>
  </si>
  <si>
    <t>日常的な支援</t>
    <rPh sb="0" eb="3">
      <t>ニチジョウテキ</t>
    </rPh>
    <rPh sb="4" eb="6">
      <t>シエン</t>
    </rPh>
    <phoneticPr fontId="2"/>
  </si>
  <si>
    <t>その他</t>
    <rPh sb="2" eb="3">
      <t>タ</t>
    </rPh>
    <phoneticPr fontId="2"/>
  </si>
  <si>
    <t>計</t>
    <rPh sb="0" eb="1">
      <t>ケイ</t>
    </rPh>
    <phoneticPr fontId="2"/>
  </si>
  <si>
    <t>分  野  別  相  談  ・  支  援  件  数</t>
    <rPh sb="0" eb="1">
      <t>ブン</t>
    </rPh>
    <rPh sb="3" eb="4">
      <t>ノ</t>
    </rPh>
    <rPh sb="6" eb="7">
      <t>ベツ</t>
    </rPh>
    <rPh sb="9" eb="10">
      <t>ソウ</t>
    </rPh>
    <rPh sb="12" eb="13">
      <t>ダン</t>
    </rPh>
    <rPh sb="18" eb="19">
      <t>ササ</t>
    </rPh>
    <rPh sb="21" eb="22">
      <t>オン</t>
    </rPh>
    <rPh sb="24" eb="25">
      <t>ケン</t>
    </rPh>
    <rPh sb="27" eb="28">
      <t>カズ</t>
    </rPh>
    <phoneticPr fontId="2"/>
  </si>
  <si>
    <t>そ　の　他　の　活　動　件　数</t>
    <rPh sb="4" eb="5">
      <t>タ</t>
    </rPh>
    <rPh sb="8" eb="9">
      <t>カツ</t>
    </rPh>
    <rPh sb="10" eb="11">
      <t>ドウ</t>
    </rPh>
    <rPh sb="12" eb="13">
      <t>ケン</t>
    </rPh>
    <rPh sb="14" eb="15">
      <t>カズ</t>
    </rPh>
    <phoneticPr fontId="2"/>
  </si>
  <si>
    <t>訪　問　回　数</t>
    <rPh sb="0" eb="1">
      <t>オトズ</t>
    </rPh>
    <rPh sb="2" eb="3">
      <t>トイ</t>
    </rPh>
    <rPh sb="4" eb="5">
      <t>カイ</t>
    </rPh>
    <rPh sb="6" eb="7">
      <t>カズ</t>
    </rPh>
    <phoneticPr fontId="2"/>
  </si>
  <si>
    <t>連 絡 調 整 回 数</t>
    <rPh sb="0" eb="1">
      <t>レン</t>
    </rPh>
    <rPh sb="2" eb="3">
      <t>ラク</t>
    </rPh>
    <rPh sb="4" eb="5">
      <t>チョウ</t>
    </rPh>
    <rPh sb="6" eb="7">
      <t>ヒトシ</t>
    </rPh>
    <rPh sb="8" eb="9">
      <t>カイ</t>
    </rPh>
    <rPh sb="10" eb="11">
      <t>カズ</t>
    </rPh>
    <phoneticPr fontId="2"/>
  </si>
  <si>
    <t>活動日数</t>
    <rPh sb="0" eb="2">
      <t>カツドウ</t>
    </rPh>
    <rPh sb="2" eb="4">
      <t>ニッスウ</t>
    </rPh>
    <phoneticPr fontId="2"/>
  </si>
  <si>
    <t>高齢者に関すること</t>
    <rPh sb="0" eb="3">
      <t>コウレイシャ</t>
    </rPh>
    <rPh sb="4" eb="5">
      <t>カン</t>
    </rPh>
    <phoneticPr fontId="2"/>
  </si>
  <si>
    <t>障害者に関すること</t>
    <rPh sb="0" eb="3">
      <t>ショウガイシャ</t>
    </rPh>
    <rPh sb="4" eb="5">
      <t>カン</t>
    </rPh>
    <phoneticPr fontId="2"/>
  </si>
  <si>
    <t>子どもに関すること</t>
    <rPh sb="0" eb="1">
      <t>コ</t>
    </rPh>
    <rPh sb="4" eb="5">
      <t>カン</t>
    </rPh>
    <phoneticPr fontId="2"/>
  </si>
  <si>
    <t>調査・実態把握</t>
    <rPh sb="0" eb="2">
      <t>チョウサ</t>
    </rPh>
    <rPh sb="3" eb="5">
      <t>ジッタイ</t>
    </rPh>
    <rPh sb="5" eb="7">
      <t>ハアク</t>
    </rPh>
    <phoneticPr fontId="2"/>
  </si>
  <si>
    <t>行事・事業・
会議への参加協力</t>
    <rPh sb="0" eb="2">
      <t>ギョウジ</t>
    </rPh>
    <rPh sb="3" eb="5">
      <t>ジギョウ</t>
    </rPh>
    <phoneticPr fontId="2"/>
  </si>
  <si>
    <t>地域福祉活動・
自主活動</t>
    <rPh sb="0" eb="2">
      <t>チイキ</t>
    </rPh>
    <rPh sb="2" eb="4">
      <t>フクシ</t>
    </rPh>
    <rPh sb="4" eb="6">
      <t>カツドウ</t>
    </rPh>
    <phoneticPr fontId="2"/>
  </si>
  <si>
    <t>民児協運営・研修</t>
    <rPh sb="0" eb="1">
      <t>ミン</t>
    </rPh>
    <rPh sb="1" eb="2">
      <t>ジ</t>
    </rPh>
    <rPh sb="2" eb="3">
      <t>キョウ</t>
    </rPh>
    <rPh sb="3" eb="5">
      <t>ウンエイ</t>
    </rPh>
    <rPh sb="6" eb="8">
      <t>ケンシュウ</t>
    </rPh>
    <phoneticPr fontId="2"/>
  </si>
  <si>
    <t>証明事務</t>
    <rPh sb="0" eb="2">
      <t>ショウメイ</t>
    </rPh>
    <rPh sb="2" eb="4">
      <t>ジム</t>
    </rPh>
    <phoneticPr fontId="2"/>
  </si>
  <si>
    <t>要保護児童の
発見の通告・仲介</t>
    <phoneticPr fontId="2"/>
  </si>
  <si>
    <t>訪問・連絡活動</t>
    <rPh sb="0" eb="2">
      <t>ホウモン</t>
    </rPh>
    <rPh sb="3" eb="5">
      <t>レンラク</t>
    </rPh>
    <rPh sb="5" eb="7">
      <t>カツドウ</t>
    </rPh>
    <phoneticPr fontId="2"/>
  </si>
  <si>
    <t>委員相互</t>
    <rPh sb="0" eb="2">
      <t>イイン</t>
    </rPh>
    <rPh sb="2" eb="4">
      <t>ソウゴ</t>
    </rPh>
    <phoneticPr fontId="2"/>
  </si>
  <si>
    <t>その他の関係機関</t>
    <rPh sb="2" eb="3">
      <t>タ</t>
    </rPh>
    <rPh sb="4" eb="6">
      <t>カンケイ</t>
    </rPh>
    <rPh sb="6" eb="8">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</si>
</sst>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_ * #,##0_ ;_ * \-#,##0_ ;_ * &quot;-&quot;??_ ;_ @_ "/>
    <numFmt numFmtId="177" formatCode="0.0%"/>
    <numFmt numFmtId="178" formatCode="0_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9"/>
      <color theme="1"/>
      <name val="ＭＳ Ｐ明朝"/>
      <family val="1"/>
      <charset val="128"/>
    </font>
    <font>
      <sz val="16"/>
      <color theme="1"/>
      <name val="ＭＳ Ｐゴシック"/>
      <family val="3"/>
      <charset val="128"/>
    </font>
    <font>
      <sz val="11"/>
      <color theme="1"/>
      <name val="ＭＳ Ｐゴシック"/>
      <family val="3"/>
      <charset val="128"/>
    </font>
    <font>
      <sz val="18"/>
      <color theme="1"/>
      <name val="ＭＳ Ｐゴシック"/>
      <family val="3"/>
      <charset val="128"/>
    </font>
    <font>
      <sz val="14"/>
      <color theme="1"/>
      <name val="ＭＳ Ｐゴシック"/>
      <family val="3"/>
      <charset val="128"/>
    </font>
    <font>
      <sz val="11"/>
      <color theme="1"/>
      <name val="ＭＳ Ｐ明朝"/>
      <family val="1"/>
      <charset val="128"/>
    </font>
    <font>
      <sz val="12"/>
      <color theme="1"/>
      <name val="ＭＳ Ｐゴシック"/>
      <family val="3"/>
      <charset val="128"/>
    </font>
    <font>
      <sz val="9"/>
      <color theme="1"/>
      <name val="ＭＳ Ｐゴシック"/>
      <family val="3"/>
      <charset val="128"/>
    </font>
    <font>
      <sz val="8"/>
      <color theme="1"/>
      <name val="ＭＳ Ｐ明朝"/>
      <family val="1"/>
      <charset val="128"/>
    </font>
  </fonts>
  <fills count="2">
    <fill>
      <patternFill patternType="none"/>
    </fill>
    <fill>
      <patternFill patternType="gray125"/>
    </fill>
  </fills>
  <borders count="21">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bottom style="medium">
        <color auto="1"/>
      </bottom>
      <diagonal/>
    </border>
    <border>
      <left/>
      <right/>
      <top/>
      <bottom style="medium">
        <color auto="1"/>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medium">
        <color auto="1"/>
      </top>
      <bottom/>
      <diagonal/>
    </border>
    <border>
      <left style="thin">
        <color auto="1"/>
      </left>
      <right/>
      <top/>
      <bottom style="medium">
        <color auto="1"/>
      </bottom>
      <diagonal/>
    </border>
  </borders>
  <cellStyleXfs count="2">
    <xf numFmtId="0" fontId="0" fillId="0" borderId="0"/>
    <xf numFmtId="9" fontId="1" fillId="0" borderId="0" applyFont="0" applyFill="0" applyBorder="0" applyAlignment="0" applyProtection="0"/>
  </cellStyleXfs>
  <cellXfs count="80">
    <xf numFmtId="0" fontId="0" fillId="0" borderId="0" xfId="0"/>
    <xf numFmtId="49" fontId="3" fillId="0" borderId="0" xfId="0" applyNumberFormat="1" applyFont="1" applyAlignment="1">
      <alignment horizontal="right" vertical="center"/>
    </xf>
    <xf numFmtId="0" fontId="5" fillId="0" borderId="0" xfId="0" applyFont="1" applyAlignment="1">
      <alignment vertical="center"/>
    </xf>
    <xf numFmtId="0" fontId="5" fillId="0" borderId="0" xfId="0" applyFont="1" applyBorder="1" applyAlignment="1"/>
    <xf numFmtId="0" fontId="5" fillId="0" borderId="0" xfId="0" applyFont="1" applyAlignment="1"/>
    <xf numFmtId="0" fontId="5" fillId="0" borderId="0" xfId="0" applyFont="1"/>
    <xf numFmtId="0" fontId="6" fillId="0" borderId="0" xfId="0" applyFont="1" applyAlignment="1">
      <alignment horizontal="center" vertical="center"/>
    </xf>
    <xf numFmtId="0" fontId="5" fillId="0" borderId="0" xfId="0" applyFont="1" applyAlignment="1">
      <alignment horizontal="center" vertical="center"/>
    </xf>
    <xf numFmtId="0" fontId="7" fillId="0" borderId="0" xfId="0" applyFont="1" applyBorder="1"/>
    <xf numFmtId="0" fontId="4" fillId="0" borderId="0" xfId="0" applyFont="1" applyBorder="1"/>
    <xf numFmtId="0" fontId="4" fillId="0" borderId="0" xfId="0" applyFont="1"/>
    <xf numFmtId="0" fontId="5" fillId="0" borderId="0" xfId="0" applyFont="1" applyBorder="1"/>
    <xf numFmtId="0" fontId="8" fillId="0" borderId="0" xfId="0" applyFont="1"/>
    <xf numFmtId="0" fontId="5" fillId="0" borderId="0" xfId="0" applyFont="1" applyFill="1" applyBorder="1"/>
    <xf numFmtId="0" fontId="5" fillId="0" borderId="0" xfId="0" applyFont="1" applyBorder="1" applyAlignment="1">
      <alignment horizontal="right" vertical="center"/>
    </xf>
    <xf numFmtId="0" fontId="9" fillId="0" borderId="0" xfId="0" applyFont="1" applyBorder="1"/>
    <xf numFmtId="0" fontId="9" fillId="0" borderId="0" xfId="0" applyFont="1" applyBorder="1" applyAlignment="1">
      <alignment horizontal="right" vertical="center"/>
    </xf>
    <xf numFmtId="0" fontId="10" fillId="0" borderId="0" xfId="0" applyFont="1" applyBorder="1"/>
    <xf numFmtId="0" fontId="10" fillId="0" borderId="0" xfId="0" applyFont="1" applyBorder="1" applyAlignment="1">
      <alignment horizontal="right" vertical="center"/>
    </xf>
    <xf numFmtId="0" fontId="10" fillId="0" borderId="0" xfId="0" applyFont="1"/>
    <xf numFmtId="0" fontId="3" fillId="0" borderId="7" xfId="0" applyFont="1" applyBorder="1" applyAlignment="1">
      <alignment horizontal="distributed"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0" fillId="0" borderId="1" xfId="0" applyFont="1" applyBorder="1" applyAlignment="1">
      <alignment horizontal="distributed" vertical="center"/>
    </xf>
    <xf numFmtId="41" fontId="10" fillId="0" borderId="2" xfId="0" applyNumberFormat="1" applyFont="1" applyBorder="1"/>
    <xf numFmtId="0" fontId="3" fillId="0" borderId="1" xfId="0" applyFont="1" applyBorder="1" applyAlignment="1">
      <alignment horizontal="distributed" vertical="center"/>
    </xf>
    <xf numFmtId="41" fontId="3" fillId="0" borderId="2" xfId="0" applyNumberFormat="1" applyFont="1" applyBorder="1"/>
    <xf numFmtId="0" fontId="3" fillId="0" borderId="10" xfId="0" applyFont="1" applyBorder="1" applyAlignment="1">
      <alignment horizontal="distributed" vertical="center"/>
    </xf>
    <xf numFmtId="41" fontId="3" fillId="0" borderId="11" xfId="0" applyNumberFormat="1" applyFont="1" applyBorder="1"/>
    <xf numFmtId="0" fontId="10" fillId="0" borderId="4" xfId="0" applyFont="1" applyBorder="1" applyAlignment="1">
      <alignment horizontal="distributed" vertical="center"/>
    </xf>
    <xf numFmtId="41" fontId="10" fillId="0" borderId="5" xfId="0" applyNumberFormat="1" applyFont="1" applyBorder="1"/>
    <xf numFmtId="41" fontId="10" fillId="0" borderId="6" xfId="0" applyNumberFormat="1" applyFont="1" applyBorder="1"/>
    <xf numFmtId="0" fontId="10" fillId="0" borderId="0" xfId="0" applyFont="1" applyBorder="1" applyAlignment="1">
      <alignment horizontal="distributed" vertical="center"/>
    </xf>
    <xf numFmtId="41" fontId="10" fillId="0" borderId="0" xfId="0" applyNumberFormat="1" applyFont="1" applyBorder="1"/>
    <xf numFmtId="0" fontId="3" fillId="0" borderId="4" xfId="0" applyFont="1" applyBorder="1" applyAlignment="1">
      <alignment horizontal="distributed" vertical="center"/>
    </xf>
    <xf numFmtId="41" fontId="3" fillId="0" borderId="5" xfId="0" applyNumberFormat="1" applyFont="1" applyBorder="1"/>
    <xf numFmtId="0" fontId="3" fillId="0" borderId="0" xfId="0" applyFont="1" applyBorder="1"/>
    <xf numFmtId="0" fontId="3" fillId="0" borderId="0" xfId="0" applyFont="1"/>
    <xf numFmtId="176" fontId="3" fillId="0" borderId="12" xfId="0" applyNumberFormat="1" applyFont="1" applyFill="1" applyBorder="1"/>
    <xf numFmtId="176" fontId="3" fillId="0" borderId="6" xfId="0" applyNumberFormat="1" applyFont="1" applyFill="1" applyBorder="1"/>
    <xf numFmtId="176" fontId="10" fillId="0" borderId="3" xfId="0" applyNumberFormat="1" applyFont="1" applyFill="1" applyBorder="1"/>
    <xf numFmtId="10" fontId="3" fillId="0" borderId="3" xfId="1" applyNumberFormat="1" applyFont="1" applyBorder="1"/>
    <xf numFmtId="10" fontId="3" fillId="0" borderId="12" xfId="1" applyNumberFormat="1" applyFont="1" applyBorder="1"/>
    <xf numFmtId="0" fontId="4" fillId="0" borderId="0" xfId="0" applyFont="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right" vertical="center"/>
    </xf>
    <xf numFmtId="0" fontId="8" fillId="0" borderId="13" xfId="0" applyFont="1" applyBorder="1" applyAlignment="1">
      <alignment horizontal="center" vertical="center"/>
    </xf>
    <xf numFmtId="0" fontId="8" fillId="0" borderId="13" xfId="0" applyFont="1" applyBorder="1" applyAlignment="1"/>
    <xf numFmtId="49" fontId="11" fillId="0" borderId="14" xfId="0" applyNumberFormat="1" applyFont="1" applyBorder="1" applyAlignment="1">
      <alignment horizontal="center" vertical="distributed" textRotation="255" wrapText="1"/>
    </xf>
    <xf numFmtId="49" fontId="11" fillId="0" borderId="14" xfId="0" applyNumberFormat="1" applyFont="1" applyBorder="1" applyAlignment="1">
      <alignment horizontal="distributed" vertical="distributed" textRotation="255" wrapText="1"/>
    </xf>
    <xf numFmtId="49" fontId="11" fillId="0" borderId="14" xfId="0" applyNumberFormat="1" applyFont="1" applyBorder="1" applyAlignment="1">
      <alignment horizontal="distributed" vertical="distributed" textRotation="255"/>
    </xf>
    <xf numFmtId="49" fontId="11" fillId="0" borderId="15" xfId="0" applyNumberFormat="1" applyFont="1" applyBorder="1" applyAlignment="1">
      <alignment horizontal="distributed" vertical="distributed" textRotation="255" wrapText="1"/>
    </xf>
    <xf numFmtId="49" fontId="11" fillId="0" borderId="16" xfId="0" applyNumberFormat="1" applyFont="1" applyBorder="1" applyAlignment="1">
      <alignment horizontal="center" vertical="distributed" textRotation="255" wrapText="1"/>
    </xf>
    <xf numFmtId="49" fontId="11" fillId="0" borderId="6" xfId="0" applyNumberFormat="1" applyFont="1" applyBorder="1" applyAlignment="1">
      <alignment horizontal="center" vertical="center"/>
    </xf>
    <xf numFmtId="0" fontId="11" fillId="0" borderId="0" xfId="0" applyFont="1"/>
    <xf numFmtId="41" fontId="11" fillId="0" borderId="1" xfId="0" applyNumberFormat="1" applyFont="1" applyBorder="1" applyAlignment="1">
      <alignment horizontal="distributed" vertical="center"/>
    </xf>
    <xf numFmtId="41" fontId="11" fillId="0" borderId="2" xfId="0" applyNumberFormat="1" applyFont="1" applyBorder="1" applyAlignment="1">
      <alignment vertical="center"/>
    </xf>
    <xf numFmtId="41" fontId="11" fillId="0" borderId="3" xfId="0" applyNumberFormat="1" applyFont="1" applyBorder="1" applyAlignment="1">
      <alignment vertical="center"/>
    </xf>
    <xf numFmtId="177" fontId="11" fillId="0" borderId="4" xfId="1" applyNumberFormat="1" applyFont="1" applyBorder="1" applyAlignment="1">
      <alignment horizontal="right" vertical="center"/>
    </xf>
    <xf numFmtId="178" fontId="11" fillId="0" borderId="6" xfId="0" applyNumberFormat="1" applyFont="1" applyBorder="1" applyAlignment="1">
      <alignment vertical="center"/>
    </xf>
    <xf numFmtId="41" fontId="11" fillId="0" borderId="0" xfId="0" applyNumberFormat="1" applyFont="1" applyBorder="1" applyAlignment="1">
      <alignment horizontal="distributed" vertical="center"/>
    </xf>
    <xf numFmtId="41" fontId="11" fillId="0" borderId="0" xfId="0" applyNumberFormat="1" applyFont="1" applyBorder="1"/>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49" fontId="11" fillId="0" borderId="19" xfId="0" applyNumberFormat="1" applyFont="1" applyBorder="1" applyAlignment="1">
      <alignment horizontal="center" vertical="distributed" textRotation="255"/>
    </xf>
    <xf numFmtId="49" fontId="11" fillId="0" borderId="4" xfId="0" applyNumberFormat="1" applyFont="1" applyBorder="1" applyAlignment="1">
      <alignment horizontal="center" vertical="distributed" textRotation="255" wrapText="1"/>
    </xf>
    <xf numFmtId="49" fontId="11" fillId="0" borderId="6" xfId="0" applyNumberFormat="1" applyFont="1" applyBorder="1" applyAlignment="1">
      <alignment horizontal="distributed" vertical="distributed" textRotation="255" wrapText="1"/>
    </xf>
    <xf numFmtId="49" fontId="11" fillId="0" borderId="0" xfId="0" applyNumberFormat="1" applyFont="1" applyBorder="1" applyAlignment="1">
      <alignment horizontal="distributed" vertical="distributed" textRotation="255" wrapText="1"/>
    </xf>
    <xf numFmtId="49" fontId="11" fillId="0" borderId="4" xfId="0" applyNumberFormat="1" applyFont="1" applyBorder="1" applyAlignment="1">
      <alignment horizontal="distributed" vertical="distributed" textRotation="255" wrapText="1"/>
    </xf>
    <xf numFmtId="49" fontId="11" fillId="0" borderId="5" xfId="0" applyNumberFormat="1" applyFont="1" applyBorder="1" applyAlignment="1">
      <alignment horizontal="center" vertical="distributed" textRotation="255" wrapText="1"/>
    </xf>
    <xf numFmtId="49" fontId="11" fillId="0" borderId="5" xfId="0" applyNumberFormat="1" applyFont="1" applyBorder="1" applyAlignment="1">
      <alignment horizontal="distributed" vertical="distributed" textRotation="255" wrapText="1"/>
    </xf>
    <xf numFmtId="49" fontId="11" fillId="0" borderId="20" xfId="0" applyNumberFormat="1" applyFont="1" applyBorder="1" applyAlignment="1">
      <alignment horizontal="center" vertical="distributed" textRotation="255"/>
    </xf>
    <xf numFmtId="41" fontId="11" fillId="0" borderId="7" xfId="0" applyNumberFormat="1" applyFont="1" applyBorder="1" applyAlignment="1">
      <alignment vertical="center"/>
    </xf>
    <xf numFmtId="41" fontId="11" fillId="0" borderId="8" xfId="0" applyNumberFormat="1" applyFont="1" applyBorder="1" applyAlignment="1">
      <alignment vertical="center"/>
    </xf>
    <xf numFmtId="41" fontId="11" fillId="0" borderId="8" xfId="0" applyNumberFormat="1" applyFont="1" applyBorder="1" applyAlignment="1">
      <alignment horizontal="distributed" vertical="center"/>
    </xf>
    <xf numFmtId="41" fontId="11" fillId="0" borderId="9" xfId="0" applyNumberFormat="1" applyFont="1" applyBorder="1" applyAlignment="1">
      <alignment vertical="center"/>
    </xf>
    <xf numFmtId="41" fontId="11" fillId="0" borderId="6" xfId="0" applyNumberFormat="1" applyFont="1" applyBorder="1" applyAlignment="1">
      <alignment vertical="center"/>
    </xf>
    <xf numFmtId="0" fontId="8" fillId="0" borderId="0" xfId="0" applyFont="1" applyBorder="1"/>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tabSelected="1" zoomScaleSheetLayoutView="115" workbookViewId="0">
      <selection sqref="A1:H1"/>
    </sheetView>
  </sheetViews>
  <sheetFormatPr baseColWidth="12" defaultColWidth="8.83203125" defaultRowHeight="14" x14ac:dyDescent="0.15"/>
  <cols>
    <col min="1" max="1" width="6.6640625" style="11" customWidth="1"/>
    <col min="2" max="2" width="17.6640625" style="11" customWidth="1"/>
    <col min="3" max="3" width="8.6640625" style="5" customWidth="1"/>
    <col min="4" max="4" width="16.6640625" style="5" customWidth="1"/>
    <col min="5" max="5" width="7.83203125" style="5" customWidth="1"/>
    <col min="6" max="6" width="6.6640625" style="11" customWidth="1"/>
    <col min="7" max="7" width="11.1640625" style="11" bestFit="1" customWidth="1"/>
    <col min="8" max="8" width="12.33203125" style="11" customWidth="1"/>
    <col min="9" max="16384" width="8.83203125" style="5"/>
  </cols>
  <sheetData>
    <row r="1" spans="1:20" ht="21" customHeight="1" x14ac:dyDescent="0.15">
      <c r="A1" s="43" t="s">
        <v>20</v>
      </c>
      <c r="B1" s="43"/>
      <c r="C1" s="43"/>
      <c r="D1" s="43"/>
      <c r="E1" s="43"/>
      <c r="F1" s="43"/>
      <c r="G1" s="43"/>
      <c r="H1" s="43"/>
      <c r="I1" s="2"/>
      <c r="J1" s="2"/>
      <c r="K1" s="2"/>
      <c r="L1" s="2"/>
      <c r="M1" s="2"/>
      <c r="N1" s="3"/>
      <c r="O1" s="4"/>
      <c r="P1" s="4"/>
      <c r="Q1" s="4"/>
      <c r="R1" s="4"/>
      <c r="S1" s="4"/>
      <c r="T1" s="4"/>
    </row>
    <row r="2" spans="1:20" ht="21" customHeight="1" x14ac:dyDescent="0.15">
      <c r="A2" s="6"/>
      <c r="B2" s="7"/>
      <c r="C2" s="7"/>
      <c r="D2" s="7"/>
      <c r="E2" s="7"/>
      <c r="F2" s="7"/>
      <c r="G2" s="7"/>
      <c r="H2" s="7"/>
      <c r="I2" s="7"/>
      <c r="J2" s="7"/>
      <c r="K2" s="7"/>
      <c r="L2" s="7"/>
      <c r="M2" s="7"/>
      <c r="N2" s="3"/>
      <c r="O2" s="4"/>
      <c r="P2" s="4"/>
      <c r="Q2" s="4"/>
      <c r="R2" s="4"/>
      <c r="S2" s="4"/>
      <c r="T2" s="4"/>
    </row>
    <row r="3" spans="1:20" s="10" customFormat="1" ht="18.75" customHeight="1" x14ac:dyDescent="0.15">
      <c r="A3" s="8" t="s">
        <v>18</v>
      </c>
      <c r="B3" s="9"/>
      <c r="F3" s="9"/>
      <c r="G3" s="9"/>
      <c r="H3" s="9"/>
    </row>
    <row r="5" spans="1:20" s="12" customFormat="1" ht="10" customHeight="1" x14ac:dyDescent="0.15">
      <c r="A5" s="44" t="s">
        <v>19</v>
      </c>
      <c r="B5" s="44"/>
      <c r="C5" s="44"/>
      <c r="D5" s="44"/>
      <c r="E5" s="44"/>
      <c r="F5" s="44"/>
      <c r="G5" s="44"/>
      <c r="H5" s="44"/>
    </row>
    <row r="6" spans="1:20" s="12" customFormat="1" ht="10" customHeight="1" x14ac:dyDescent="0.15">
      <c r="A6" s="44"/>
      <c r="B6" s="44"/>
      <c r="C6" s="44"/>
      <c r="D6" s="44"/>
      <c r="E6" s="44"/>
      <c r="F6" s="44"/>
      <c r="G6" s="44"/>
      <c r="H6" s="44"/>
    </row>
    <row r="7" spans="1:20" s="12" customFormat="1" ht="10" customHeight="1" x14ac:dyDescent="0.15">
      <c r="A7" s="44"/>
      <c r="B7" s="44"/>
      <c r="C7" s="44"/>
      <c r="D7" s="44"/>
      <c r="E7" s="44"/>
      <c r="F7" s="44"/>
      <c r="G7" s="44"/>
      <c r="H7" s="44"/>
    </row>
    <row r="8" spans="1:20" x14ac:dyDescent="0.15">
      <c r="A8" s="13"/>
      <c r="B8" s="14"/>
      <c r="G8" s="14"/>
    </row>
    <row r="9" spans="1:20" ht="17.25" customHeight="1" x14ac:dyDescent="0.15">
      <c r="A9" s="15" t="s">
        <v>23</v>
      </c>
      <c r="B9" s="16"/>
      <c r="G9" s="14"/>
    </row>
    <row r="10" spans="1:20" s="19" customFormat="1" ht="14" customHeight="1" thickBot="1" x14ac:dyDescent="0.2">
      <c r="A10" s="17"/>
      <c r="B10" s="18"/>
      <c r="D10" s="1" t="s">
        <v>22</v>
      </c>
      <c r="F10" s="17"/>
      <c r="G10" s="18"/>
      <c r="H10" s="17"/>
    </row>
    <row r="11" spans="1:20" s="19" customFormat="1" ht="18" customHeight="1" thickBot="1" x14ac:dyDescent="0.2">
      <c r="A11" s="20" t="s">
        <v>10</v>
      </c>
      <c r="B11" s="21" t="s">
        <v>11</v>
      </c>
      <c r="C11" s="21" t="s">
        <v>12</v>
      </c>
      <c r="D11" s="22" t="s">
        <v>13</v>
      </c>
      <c r="F11" s="20" t="s">
        <v>10</v>
      </c>
      <c r="G11" s="21" t="s">
        <v>16</v>
      </c>
      <c r="H11" s="22" t="s">
        <v>17</v>
      </c>
    </row>
    <row r="12" spans="1:20" s="19" customFormat="1" ht="18" customHeight="1" x14ac:dyDescent="0.15">
      <c r="A12" s="23" t="s">
        <v>7</v>
      </c>
      <c r="B12" s="24">
        <v>56</v>
      </c>
      <c r="C12" s="24">
        <v>1542</v>
      </c>
      <c r="D12" s="40">
        <f>734619/C12</f>
        <v>476.40661478599219</v>
      </c>
      <c r="F12" s="25" t="s">
        <v>14</v>
      </c>
      <c r="G12" s="26">
        <v>543</v>
      </c>
      <c r="H12" s="41">
        <f>G12/G14</f>
        <v>0.3521400778210117</v>
      </c>
    </row>
    <row r="13" spans="1:20" s="19" customFormat="1" ht="18" customHeight="1" x14ac:dyDescent="0.15">
      <c r="A13" s="27" t="s">
        <v>0</v>
      </c>
      <c r="B13" s="28">
        <v>4</v>
      </c>
      <c r="C13" s="28">
        <v>111</v>
      </c>
      <c r="D13" s="38">
        <f>58519/C13</f>
        <v>527.19819819819816</v>
      </c>
      <c r="F13" s="27" t="s">
        <v>15</v>
      </c>
      <c r="G13" s="28">
        <v>999</v>
      </c>
      <c r="H13" s="42">
        <f>G13/G14</f>
        <v>0.64785992217898836</v>
      </c>
    </row>
    <row r="14" spans="1:20" s="19" customFormat="1" ht="18" customHeight="1" thickBot="1" x14ac:dyDescent="0.2">
      <c r="A14" s="27" t="s">
        <v>1</v>
      </c>
      <c r="B14" s="28">
        <v>4</v>
      </c>
      <c r="C14" s="28">
        <v>81</v>
      </c>
      <c r="D14" s="38">
        <f>39061/C14</f>
        <v>482.23456790123458</v>
      </c>
      <c r="F14" s="29" t="s">
        <v>7</v>
      </c>
      <c r="G14" s="30">
        <v>1542</v>
      </c>
      <c r="H14" s="31">
        <v>100</v>
      </c>
    </row>
    <row r="15" spans="1:20" s="19" customFormat="1" ht="18" customHeight="1" x14ac:dyDescent="0.15">
      <c r="A15" s="27" t="s">
        <v>2</v>
      </c>
      <c r="B15" s="28">
        <v>2</v>
      </c>
      <c r="C15" s="28">
        <v>74</v>
      </c>
      <c r="D15" s="38">
        <f>27305/C15</f>
        <v>368.98648648648651</v>
      </c>
      <c r="F15" s="32"/>
      <c r="G15" s="33"/>
      <c r="H15" s="33"/>
    </row>
    <row r="16" spans="1:20" s="19" customFormat="1" ht="18" customHeight="1" x14ac:dyDescent="0.15">
      <c r="A16" s="27" t="s">
        <v>3</v>
      </c>
      <c r="B16" s="28">
        <v>8</v>
      </c>
      <c r="C16" s="28">
        <v>208</v>
      </c>
      <c r="D16" s="38">
        <f>81451/C16</f>
        <v>391.59134615384613</v>
      </c>
      <c r="F16" s="32"/>
      <c r="G16" s="33"/>
      <c r="H16" s="33"/>
    </row>
    <row r="17" spans="1:8" s="19" customFormat="1" ht="18" customHeight="1" x14ac:dyDescent="0.15">
      <c r="A17" s="27" t="s">
        <v>8</v>
      </c>
      <c r="B17" s="28">
        <v>9</v>
      </c>
      <c r="C17" s="28">
        <v>273</v>
      </c>
      <c r="D17" s="38">
        <f>129797/C17</f>
        <v>475.44688644688642</v>
      </c>
      <c r="F17" s="32"/>
      <c r="G17" s="33"/>
      <c r="H17" s="33"/>
    </row>
    <row r="18" spans="1:8" s="19" customFormat="1" ht="18" customHeight="1" x14ac:dyDescent="0.15">
      <c r="A18" s="27" t="s">
        <v>9</v>
      </c>
      <c r="B18" s="28">
        <v>7</v>
      </c>
      <c r="C18" s="28">
        <v>199</v>
      </c>
      <c r="D18" s="38">
        <f>111265/C18</f>
        <v>559.1206030150754</v>
      </c>
      <c r="F18" s="32"/>
      <c r="G18" s="33"/>
      <c r="H18" s="33"/>
    </row>
    <row r="19" spans="1:8" s="19" customFormat="1" ht="18" customHeight="1" x14ac:dyDescent="0.15">
      <c r="A19" s="27" t="s">
        <v>4</v>
      </c>
      <c r="B19" s="28">
        <v>8</v>
      </c>
      <c r="C19" s="28">
        <v>226</v>
      </c>
      <c r="D19" s="38">
        <f>102390/C19</f>
        <v>453.05309734513276</v>
      </c>
      <c r="F19" s="32"/>
      <c r="G19" s="33"/>
      <c r="H19" s="33"/>
    </row>
    <row r="20" spans="1:8" s="19" customFormat="1" ht="18" customHeight="1" x14ac:dyDescent="0.15">
      <c r="A20" s="27" t="s">
        <v>5</v>
      </c>
      <c r="B20" s="28">
        <v>8</v>
      </c>
      <c r="C20" s="28">
        <v>232</v>
      </c>
      <c r="D20" s="38">
        <f>106117/C20</f>
        <v>457.40086206896552</v>
      </c>
      <c r="F20" s="32"/>
      <c r="G20" s="33"/>
      <c r="H20" s="33"/>
    </row>
    <row r="21" spans="1:8" s="19" customFormat="1" ht="18" customHeight="1" thickBot="1" x14ac:dyDescent="0.2">
      <c r="A21" s="34" t="s">
        <v>6</v>
      </c>
      <c r="B21" s="35">
        <v>6</v>
      </c>
      <c r="C21" s="35">
        <v>138</v>
      </c>
      <c r="D21" s="39">
        <f>78714/C21</f>
        <v>570.39130434782612</v>
      </c>
      <c r="F21" s="32"/>
      <c r="G21" s="33"/>
      <c r="H21" s="33"/>
    </row>
    <row r="22" spans="1:8" s="19" customFormat="1" ht="13" x14ac:dyDescent="0.15">
      <c r="A22" s="36" t="s">
        <v>21</v>
      </c>
      <c r="B22" s="36"/>
      <c r="C22" s="37"/>
      <c r="D22" s="37"/>
      <c r="F22" s="17"/>
      <c r="G22" s="17"/>
      <c r="H22" s="17"/>
    </row>
  </sheetData>
  <mergeCells count="2">
    <mergeCell ref="A1:H1"/>
    <mergeCell ref="A5:H7"/>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3"/>
  <sheetViews>
    <sheetView showGridLines="0" workbookViewId="0"/>
  </sheetViews>
  <sheetFormatPr baseColWidth="12" defaultColWidth="8.83203125" defaultRowHeight="14" x14ac:dyDescent="0.15"/>
  <cols>
    <col min="1" max="2" width="5" style="11" customWidth="1"/>
    <col min="3" max="9" width="5" style="5" customWidth="1"/>
    <col min="10" max="10" width="5" style="11" customWidth="1"/>
    <col min="11" max="12" width="5" style="5" customWidth="1"/>
    <col min="13" max="13" width="5" style="11" customWidth="1"/>
    <col min="14" max="16" width="5" style="5" customWidth="1"/>
    <col min="17" max="17" width="7.6640625" style="5" customWidth="1"/>
    <col min="18" max="16384" width="8.83203125" style="5"/>
  </cols>
  <sheetData>
    <row r="2" spans="1:17" ht="15" x14ac:dyDescent="0.15">
      <c r="A2" s="15" t="s">
        <v>24</v>
      </c>
      <c r="B2" s="16"/>
    </row>
    <row r="3" spans="1:17" ht="16" thickBot="1" x14ac:dyDescent="0.2">
      <c r="A3" s="15"/>
      <c r="B3" s="14"/>
      <c r="J3" s="5"/>
      <c r="M3" s="5"/>
      <c r="N3" s="14"/>
      <c r="O3" s="45" t="s">
        <v>25</v>
      </c>
    </row>
    <row r="4" spans="1:17" s="12" customFormat="1" x14ac:dyDescent="0.15">
      <c r="A4" s="46" t="s">
        <v>26</v>
      </c>
      <c r="B4" s="46"/>
      <c r="C4" s="46"/>
      <c r="D4" s="46"/>
      <c r="E4" s="46"/>
      <c r="F4" s="46"/>
      <c r="G4" s="46"/>
      <c r="H4" s="46"/>
      <c r="I4" s="46"/>
      <c r="J4" s="46"/>
      <c r="K4" s="47"/>
      <c r="L4" s="47"/>
      <c r="M4" s="47"/>
      <c r="N4" s="47"/>
      <c r="O4" s="47"/>
    </row>
    <row r="5" spans="1:17" s="54" customFormat="1" ht="97" thickBot="1" x14ac:dyDescent="0.2">
      <c r="A5" s="48" t="s">
        <v>27</v>
      </c>
      <c r="B5" s="49" t="s">
        <v>28</v>
      </c>
      <c r="C5" s="49" t="s">
        <v>29</v>
      </c>
      <c r="D5" s="48" t="s">
        <v>30</v>
      </c>
      <c r="E5" s="50" t="s">
        <v>31</v>
      </c>
      <c r="F5" s="48" t="s">
        <v>32</v>
      </c>
      <c r="G5" s="49" t="s">
        <v>33</v>
      </c>
      <c r="H5" s="48" t="s">
        <v>34</v>
      </c>
      <c r="I5" s="49" t="s">
        <v>35</v>
      </c>
      <c r="J5" s="51" t="s">
        <v>36</v>
      </c>
      <c r="K5" s="52" t="s">
        <v>37</v>
      </c>
      <c r="L5" s="48" t="s">
        <v>38</v>
      </c>
      <c r="M5" s="52" t="s">
        <v>39</v>
      </c>
      <c r="N5" s="48" t="s">
        <v>40</v>
      </c>
      <c r="O5" s="53" t="s">
        <v>41</v>
      </c>
    </row>
    <row r="6" spans="1:17" s="54" customFormat="1" ht="12" x14ac:dyDescent="0.15">
      <c r="A6" s="55">
        <v>1265</v>
      </c>
      <c r="B6" s="56">
        <v>753</v>
      </c>
      <c r="C6" s="56">
        <v>726</v>
      </c>
      <c r="D6" s="56">
        <v>766</v>
      </c>
      <c r="E6" s="56">
        <v>974</v>
      </c>
      <c r="F6" s="56">
        <v>808</v>
      </c>
      <c r="G6" s="56">
        <v>280</v>
      </c>
      <c r="H6" s="56">
        <v>81</v>
      </c>
      <c r="I6" s="56">
        <v>125</v>
      </c>
      <c r="J6" s="57">
        <v>427</v>
      </c>
      <c r="K6" s="56">
        <v>356</v>
      </c>
      <c r="L6" s="56">
        <v>818</v>
      </c>
      <c r="M6" s="57">
        <v>4566</v>
      </c>
      <c r="N6" s="56">
        <v>4496</v>
      </c>
      <c r="O6" s="57">
        <f>SUM(A6:N6)</f>
        <v>16441</v>
      </c>
    </row>
    <row r="7" spans="1:17" s="54" customFormat="1" ht="13" thickBot="1" x14ac:dyDescent="0.2">
      <c r="A7" s="58">
        <f>A6/$O$6</f>
        <v>7.6941791861808898E-2</v>
      </c>
      <c r="B7" s="58">
        <f t="shared" ref="B7:N7" si="0">B6/$O$6</f>
        <v>4.5800133811811937E-2</v>
      </c>
      <c r="C7" s="58">
        <f t="shared" si="0"/>
        <v>4.4157897938081628E-2</v>
      </c>
      <c r="D7" s="58">
        <f t="shared" si="0"/>
        <v>4.6590839973237638E-2</v>
      </c>
      <c r="E7" s="58">
        <f t="shared" si="0"/>
        <v>5.9242138556048901E-2</v>
      </c>
      <c r="F7" s="58">
        <f t="shared" si="0"/>
        <v>4.9145429110151448E-2</v>
      </c>
      <c r="G7" s="58">
        <f t="shared" si="0"/>
        <v>1.7030594246092087E-2</v>
      </c>
      <c r="H7" s="58">
        <f t="shared" si="0"/>
        <v>4.9267076211909249E-3</v>
      </c>
      <c r="I7" s="58">
        <f t="shared" si="0"/>
        <v>7.6029438598625388E-3</v>
      </c>
      <c r="J7" s="58">
        <f t="shared" si="0"/>
        <v>2.5971656225290431E-2</v>
      </c>
      <c r="K7" s="58">
        <f t="shared" si="0"/>
        <v>2.165318411288851E-2</v>
      </c>
      <c r="L7" s="58">
        <f t="shared" si="0"/>
        <v>4.9753664618940451E-2</v>
      </c>
      <c r="M7" s="58">
        <f t="shared" si="0"/>
        <v>0.27772033331305884</v>
      </c>
      <c r="N7" s="58">
        <f t="shared" si="0"/>
        <v>0.27346268475153579</v>
      </c>
      <c r="O7" s="59">
        <v>99.999999999999986</v>
      </c>
    </row>
    <row r="8" spans="1:17" s="54" customFormat="1" ht="13" thickBot="1" x14ac:dyDescent="0.2">
      <c r="A8" s="60"/>
      <c r="B8" s="61"/>
      <c r="C8" s="61"/>
      <c r="D8" s="61"/>
      <c r="E8" s="61"/>
      <c r="F8" s="61"/>
      <c r="G8" s="61"/>
      <c r="H8" s="61"/>
      <c r="I8" s="61"/>
      <c r="J8" s="61"/>
      <c r="K8" s="61"/>
      <c r="L8" s="61"/>
      <c r="M8" s="61"/>
    </row>
    <row r="9" spans="1:17" s="54" customFormat="1" ht="12" x14ac:dyDescent="0.15">
      <c r="A9" s="62" t="s">
        <v>42</v>
      </c>
      <c r="B9" s="62"/>
      <c r="C9" s="62"/>
      <c r="D9" s="62"/>
      <c r="E9" s="62"/>
      <c r="F9" s="63"/>
      <c r="G9" s="62" t="s">
        <v>43</v>
      </c>
      <c r="H9" s="62"/>
      <c r="I9" s="62"/>
      <c r="J9" s="62"/>
      <c r="K9" s="62"/>
      <c r="L9" s="64"/>
      <c r="M9" s="65" t="s">
        <v>44</v>
      </c>
      <c r="N9" s="64"/>
      <c r="O9" s="65" t="s">
        <v>45</v>
      </c>
      <c r="P9" s="64"/>
      <c r="Q9" s="66" t="s">
        <v>46</v>
      </c>
    </row>
    <row r="10" spans="1:17" s="54" customFormat="1" ht="109" thickBot="1" x14ac:dyDescent="0.2">
      <c r="A10" s="67" t="s">
        <v>47</v>
      </c>
      <c r="B10" s="67" t="s">
        <v>48</v>
      </c>
      <c r="C10" s="67" t="s">
        <v>49</v>
      </c>
      <c r="D10" s="67" t="s">
        <v>40</v>
      </c>
      <c r="E10" s="68" t="s">
        <v>41</v>
      </c>
      <c r="F10" s="69"/>
      <c r="G10" s="70" t="s">
        <v>50</v>
      </c>
      <c r="H10" s="67" t="s">
        <v>51</v>
      </c>
      <c r="I10" s="67" t="s">
        <v>52</v>
      </c>
      <c r="J10" s="67" t="s">
        <v>53</v>
      </c>
      <c r="K10" s="70" t="s">
        <v>54</v>
      </c>
      <c r="L10" s="67" t="s">
        <v>55</v>
      </c>
      <c r="M10" s="71" t="s">
        <v>56</v>
      </c>
      <c r="N10" s="71" t="s">
        <v>40</v>
      </c>
      <c r="O10" s="71" t="s">
        <v>57</v>
      </c>
      <c r="P10" s="72" t="s">
        <v>58</v>
      </c>
      <c r="Q10" s="73"/>
    </row>
    <row r="11" spans="1:17" s="54" customFormat="1" ht="13" thickBot="1" x14ac:dyDescent="0.2">
      <c r="A11" s="55">
        <v>9454</v>
      </c>
      <c r="B11" s="56">
        <v>1114</v>
      </c>
      <c r="C11" s="56">
        <v>2960</v>
      </c>
      <c r="D11" s="56">
        <v>2913</v>
      </c>
      <c r="E11" s="57">
        <f>SUM(A11:D11)</f>
        <v>16441</v>
      </c>
      <c r="F11" s="61"/>
      <c r="G11" s="74">
        <v>12343</v>
      </c>
      <c r="H11" s="75">
        <v>48710</v>
      </c>
      <c r="I11" s="75">
        <v>82444</v>
      </c>
      <c r="J11" s="75">
        <v>42815</v>
      </c>
      <c r="K11" s="75">
        <v>2065</v>
      </c>
      <c r="L11" s="75">
        <v>256</v>
      </c>
      <c r="M11" s="76">
        <v>48804</v>
      </c>
      <c r="N11" s="75">
        <v>42517</v>
      </c>
      <c r="O11" s="75">
        <v>85105</v>
      </c>
      <c r="P11" s="75">
        <v>36599</v>
      </c>
      <c r="Q11" s="77">
        <v>187324</v>
      </c>
    </row>
    <row r="12" spans="1:17" s="54" customFormat="1" ht="13" thickBot="1" x14ac:dyDescent="0.2">
      <c r="A12" s="58">
        <f>A11/$E$11</f>
        <v>0.57502585000912354</v>
      </c>
      <c r="B12" s="58">
        <f t="shared" ref="B12:D12" si="1">B11/$E$11</f>
        <v>6.7757435679094952E-2</v>
      </c>
      <c r="C12" s="58">
        <f t="shared" si="1"/>
        <v>0.18003771060154491</v>
      </c>
      <c r="D12" s="58">
        <f t="shared" si="1"/>
        <v>0.17717900371023659</v>
      </c>
      <c r="E12" s="78">
        <v>100</v>
      </c>
      <c r="F12" s="61"/>
      <c r="G12" s="61"/>
      <c r="H12" s="61"/>
      <c r="I12" s="61"/>
      <c r="J12" s="61"/>
      <c r="K12" s="61"/>
      <c r="L12" s="61"/>
      <c r="M12" s="60"/>
      <c r="N12" s="61"/>
      <c r="O12" s="61"/>
      <c r="P12" s="61"/>
      <c r="Q12" s="61"/>
    </row>
    <row r="13" spans="1:17" s="12" customFormat="1" x14ac:dyDescent="0.15">
      <c r="A13" s="36" t="s">
        <v>21</v>
      </c>
      <c r="B13" s="79"/>
      <c r="J13" s="79"/>
      <c r="M13" s="79"/>
    </row>
  </sheetData>
  <mergeCells count="6">
    <mergeCell ref="A4:O4"/>
    <mergeCell ref="A9:E9"/>
    <mergeCell ref="G9:L9"/>
    <mergeCell ref="M9:N9"/>
    <mergeCell ref="O9:P9"/>
    <mergeCell ref="Q9:Q10"/>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表 ４３０  民生委員児童委員数等の状況</vt:lpstr>
      <vt:lpstr>表 ４３１  民生委員児童委員の活動状況</vt:lpstr>
    </vt:vector>
  </TitlesOfParts>
  <Company>川崎市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2020-03-02T06:09:38Z</cp:lastPrinted>
  <dcterms:created xsi:type="dcterms:W3CDTF">2002-07-25T04:22:31Z</dcterms:created>
  <dcterms:modified xsi:type="dcterms:W3CDTF">2020-03-30T04:42:48Z</dcterms:modified>
</cp:coreProperties>
</file>