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9年度\調査係作業\"/>
    </mc:Choice>
  </mc:AlternateContent>
  <bookViews>
    <workbookView xWindow="14895" yWindow="9105" windowWidth="25740" windowHeight="12675"/>
  </bookViews>
  <sheets>
    <sheet name="表 ５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M10" i="1" l="1"/>
  <c r="L10" i="1"/>
  <c r="K10" i="1"/>
  <c r="J10" i="1"/>
  <c r="I10" i="1"/>
  <c r="H10" i="1"/>
  <c r="G10" i="1"/>
  <c r="F10" i="1"/>
  <c r="M9" i="1"/>
  <c r="L9" i="1"/>
  <c r="K9" i="1"/>
  <c r="J9" i="1"/>
  <c r="I9" i="1"/>
  <c r="H9" i="1"/>
  <c r="G9" i="1"/>
  <c r="F9" i="1"/>
  <c r="M8" i="1"/>
  <c r="L8" i="1"/>
  <c r="K8" i="1"/>
  <c r="J8" i="1"/>
  <c r="I8" i="1"/>
  <c r="H8" i="1"/>
  <c r="G8" i="1"/>
  <c r="F8" i="1"/>
  <c r="M7" i="1"/>
  <c r="L7" i="1"/>
  <c r="K7" i="1"/>
  <c r="I7" i="1"/>
  <c r="H7" i="1"/>
  <c r="G7" i="1"/>
  <c r="F7" i="1" s="1"/>
  <c r="M6" i="1"/>
  <c r="L6" i="1"/>
  <c r="K6" i="1"/>
  <c r="J6" i="1"/>
  <c r="I6" i="1"/>
  <c r="H6" i="1"/>
  <c r="G6" i="1"/>
  <c r="F6" i="1"/>
  <c r="M5" i="1"/>
  <c r="L5" i="1"/>
  <c r="K5" i="1"/>
  <c r="J5" i="1"/>
  <c r="I5" i="1"/>
  <c r="H5" i="1"/>
  <c r="G5" i="1"/>
  <c r="F5" i="1"/>
  <c r="M4" i="1"/>
  <c r="L4" i="1"/>
  <c r="K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<sst xmlns="http://schemas.openxmlformats.org/spreadsheetml/2006/main" count="25" uniqueCount="21">
  <si>
    <t xml:space="preserve"> 人　　　　　　口</t>
  </si>
  <si>
    <t>　　　 割　　　合 （％）</t>
  </si>
  <si>
    <t xml:space="preserve"> 主　　　　要　　　　指　　　　数</t>
  </si>
  <si>
    <t>総　数</t>
  </si>
  <si>
    <t>年少人口
(0～14歳）</t>
  </si>
  <si>
    <t>生産年齢
人　　　口
(15～64歳）</t>
  </si>
  <si>
    <t xml:space="preserve"> 老年人口
(65歳以上）</t>
  </si>
  <si>
    <t>従　　　属
人口指数
（イ）</t>
  </si>
  <si>
    <t>年　　　少
人口指数
（ロ）</t>
  </si>
  <si>
    <t>老　　　年
人口指数
（ハ）</t>
  </si>
  <si>
    <t>老 年 化
人口指数
(ニ）</t>
  </si>
  <si>
    <t>川崎</t>
  </si>
  <si>
    <t>幸</t>
  </si>
  <si>
    <t>中原</t>
  </si>
  <si>
    <t>高津</t>
  </si>
  <si>
    <t>宮前</t>
  </si>
  <si>
    <t>多摩</t>
  </si>
  <si>
    <t>麻生</t>
  </si>
  <si>
    <t>資料：総務企画局統計情報課　「町別年齢別人口、管区別年齢別外国人住民人口」より</t>
  </si>
  <si>
    <t>表 ５  年齢階級（３区分）別人口，割合及び主要指標，地区別</t>
    <phoneticPr fontId="6"/>
  </si>
  <si>
    <t>平成29年10月1日現在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</si>
</sst>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_ "/>
    <numFmt numFmtId="178" formatCode="#,##0_);[Red]\(#,##0\)"/>
    <numFmt numFmtId="179" formatCode="#,##0_ ;[Red]\-#,##0\ "/>
  </numFmts>
  <fonts count="8" x14ac:knownFonts="1">
    <font>
      <sz val="11"/>
      <name val="ＭＳ Ｐゴシック"/>
      <charset val="128"/>
    </font>
    <font>
      <sz val="8"/>
      <name val="ＭＳ Ｐゴシック"/>
      <family val="3"/>
      <charset val="128"/>
    </font>
    <font>
      <sz val="8"/>
      <name val="ＭＳ Ｐ明朝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3"/>
      <charset val="128"/>
    </font>
    <font>
      <sz val="9"/>
      <name val="ＭＳ Ｐ明朝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distributed" vertical="center"/>
    </xf>
    <xf numFmtId="176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distributed" vertical="center"/>
    </xf>
    <xf numFmtId="176" fontId="2" fillId="0" borderId="12" xfId="0" applyNumberFormat="1" applyFont="1" applyBorder="1" applyAlignment="1">
      <alignment vertical="center"/>
    </xf>
    <xf numFmtId="0" fontId="2" fillId="0" borderId="14" xfId="0" applyFont="1" applyBorder="1" applyAlignment="1">
      <alignment horizontal="distributed" vertical="center"/>
    </xf>
    <xf numFmtId="176" fontId="2" fillId="0" borderId="15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4" fillId="0" borderId="0" xfId="0" applyFont="1" applyAlignment="1"/>
    <xf numFmtId="177" fontId="4" fillId="0" borderId="0" xfId="0" applyNumberFormat="1" applyFont="1" applyAlignment="1"/>
    <xf numFmtId="177" fontId="0" fillId="0" borderId="0" xfId="0" applyNumberFormat="1" applyAlignment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0" fontId="0" fillId="0" borderId="0" xfId="0" applyBorder="1" applyAlignment="1"/>
    <xf numFmtId="178" fontId="7" fillId="0" borderId="0" xfId="0" applyNumberFormat="1" applyFont="1" applyBorder="1" applyAlignment="1">
      <alignment vertical="top"/>
    </xf>
    <xf numFmtId="179" fontId="7" fillId="0" borderId="0" xfId="0" applyNumberFormat="1" applyFont="1" applyBorder="1" applyAlignment="1" applyProtection="1">
      <alignment vertical="top"/>
      <protection locked="0"/>
    </xf>
    <xf numFmtId="177" fontId="0" fillId="0" borderId="0" xfId="0" applyNumberFormat="1" applyBorder="1" applyAlignment="1"/>
    <xf numFmtId="0" fontId="3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6" xfId="0" applyFont="1" applyBorder="1" applyAlignment="1"/>
    <xf numFmtId="177" fontId="2" fillId="0" borderId="10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16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zoomScale="120" zoomScaleNormal="120" zoomScalePageLayoutView="120" workbookViewId="0">
      <selection activeCell="D9" sqref="D9"/>
    </sheetView>
  </sheetViews>
  <sheetFormatPr defaultColWidth="8.875" defaultRowHeight="13.5" x14ac:dyDescent="0.15"/>
  <cols>
    <col min="1" max="1" width="5.625" customWidth="1"/>
    <col min="2" max="2" width="6" customWidth="1"/>
    <col min="3" max="3" width="6.875" customWidth="1"/>
    <col min="4" max="4" width="7.875" customWidth="1"/>
    <col min="5" max="5" width="7.375" customWidth="1"/>
    <col min="6" max="6" width="4.375" customWidth="1"/>
    <col min="7" max="7" width="6.875" customWidth="1"/>
    <col min="8" max="8" width="7.5" customWidth="1"/>
    <col min="9" max="9" width="7.375" customWidth="1"/>
    <col min="10" max="13" width="7" customWidth="1"/>
  </cols>
  <sheetData>
    <row r="1" spans="1:13" s="1" customFormat="1" ht="18" customHeight="1" x14ac:dyDescent="0.15">
      <c r="A1" s="29" t="s">
        <v>19</v>
      </c>
      <c r="B1" s="29"/>
      <c r="C1" s="29"/>
      <c r="D1" s="29"/>
      <c r="E1" s="29"/>
      <c r="F1" s="29"/>
      <c r="G1" s="29"/>
      <c r="H1" s="29"/>
      <c r="I1" s="29"/>
      <c r="L1" s="19"/>
      <c r="M1" s="20" t="s">
        <v>20</v>
      </c>
    </row>
    <row r="2" spans="1:13" s="2" customFormat="1" ht="13.7" customHeight="1" x14ac:dyDescent="0.15">
      <c r="A2" s="36"/>
      <c r="B2" s="30" t="s">
        <v>0</v>
      </c>
      <c r="C2" s="31"/>
      <c r="D2" s="31"/>
      <c r="E2" s="32"/>
      <c r="F2" s="33" t="s">
        <v>1</v>
      </c>
      <c r="G2" s="34"/>
      <c r="H2" s="34"/>
      <c r="I2" s="35"/>
      <c r="J2" s="30" t="s">
        <v>2</v>
      </c>
      <c r="K2" s="31"/>
      <c r="L2" s="31"/>
      <c r="M2" s="31"/>
    </row>
    <row r="3" spans="1:13" s="2" customFormat="1" ht="40.5" customHeight="1" x14ac:dyDescent="0.15">
      <c r="A3" s="37"/>
      <c r="B3" s="4" t="s">
        <v>3</v>
      </c>
      <c r="C3" s="5" t="s">
        <v>4</v>
      </c>
      <c r="D3" s="5" t="s">
        <v>5</v>
      </c>
      <c r="E3" s="5" t="s">
        <v>6</v>
      </c>
      <c r="F3" s="6" t="s">
        <v>3</v>
      </c>
      <c r="G3" s="7" t="s">
        <v>4</v>
      </c>
      <c r="H3" s="8" t="s">
        <v>5</v>
      </c>
      <c r="I3" s="7" t="s">
        <v>6</v>
      </c>
      <c r="J3" s="5" t="s">
        <v>7</v>
      </c>
      <c r="K3" s="5" t="s">
        <v>8</v>
      </c>
      <c r="L3" s="5" t="s">
        <v>9</v>
      </c>
      <c r="M3" s="21" t="s">
        <v>10</v>
      </c>
    </row>
    <row r="4" spans="1:13" s="2" customFormat="1" ht="13.7" customHeight="1" x14ac:dyDescent="0.15">
      <c r="A4" s="9" t="s">
        <v>11</v>
      </c>
      <c r="B4" s="38">
        <v>229653</v>
      </c>
      <c r="C4" s="39">
        <v>26242</v>
      </c>
      <c r="D4" s="39">
        <v>152529</v>
      </c>
      <c r="E4" s="39">
        <v>50882</v>
      </c>
      <c r="F4" s="10">
        <f>SUM(G4:I4)</f>
        <v>99.999999999999986</v>
      </c>
      <c r="G4" s="10">
        <f>C4/B4*100</f>
        <v>11.426804788093341</v>
      </c>
      <c r="H4" s="10">
        <f>D4/B4*100</f>
        <v>66.417159801962086</v>
      </c>
      <c r="I4" s="10">
        <f>E4/B4*100</f>
        <v>22.156035409944568</v>
      </c>
      <c r="J4" s="10">
        <f>ROUND(((C4+E4)/D4)*100,1)</f>
        <v>50.6</v>
      </c>
      <c r="K4" s="10">
        <f>ROUND(C4/D4*100,1)</f>
        <v>17.2</v>
      </c>
      <c r="L4" s="10">
        <f>ROUND(E4/D4*100,1)</f>
        <v>33.4</v>
      </c>
      <c r="M4" s="22">
        <f t="shared" ref="M4:M10" si="0">ROUND(E4/C4*100,1)</f>
        <v>193.9</v>
      </c>
    </row>
    <row r="5" spans="1:13" s="2" customFormat="1" ht="13.7" customHeight="1" x14ac:dyDescent="0.15">
      <c r="A5" s="11" t="s">
        <v>12</v>
      </c>
      <c r="B5" s="40">
        <v>165974</v>
      </c>
      <c r="C5" s="41">
        <v>21381</v>
      </c>
      <c r="D5" s="41">
        <v>106866</v>
      </c>
      <c r="E5" s="41">
        <v>37727</v>
      </c>
      <c r="F5" s="12">
        <f t="shared" ref="F5:F10" si="1">SUM(G5:I5)</f>
        <v>100</v>
      </c>
      <c r="G5" s="12">
        <f>C5/B5*100</f>
        <v>12.882138166218807</v>
      </c>
      <c r="H5" s="12">
        <f t="shared" ref="H5:H10" si="2">D5/B5*100</f>
        <v>64.387193174834607</v>
      </c>
      <c r="I5" s="12">
        <f t="shared" ref="I5:I10" si="3">E5/B5*100</f>
        <v>22.730668658946581</v>
      </c>
      <c r="J5" s="12">
        <f t="shared" ref="J5:J10" si="4">ROUND(((C5+E5)/D5)*100,1)</f>
        <v>55.3</v>
      </c>
      <c r="K5" s="12">
        <f t="shared" ref="K5:K10" si="5">ROUND(C5/D5*100,1)</f>
        <v>20</v>
      </c>
      <c r="L5" s="12">
        <f t="shared" ref="L5:L10" si="6">ROUND(E5/D5*100,1)</f>
        <v>35.299999999999997</v>
      </c>
      <c r="M5" s="23">
        <f t="shared" si="0"/>
        <v>176.5</v>
      </c>
    </row>
    <row r="6" spans="1:13" s="2" customFormat="1" ht="13.7" customHeight="1" x14ac:dyDescent="0.15">
      <c r="A6" s="9" t="s">
        <v>13</v>
      </c>
      <c r="B6" s="40">
        <v>254156</v>
      </c>
      <c r="C6" s="41">
        <v>32924</v>
      </c>
      <c r="D6" s="41">
        <v>182303</v>
      </c>
      <c r="E6" s="41">
        <v>38929</v>
      </c>
      <c r="F6" s="12">
        <f t="shared" si="1"/>
        <v>100</v>
      </c>
      <c r="G6" s="12">
        <f t="shared" ref="G6:G10" si="7">C6/B6*100</f>
        <v>12.954248571743337</v>
      </c>
      <c r="H6" s="12">
        <f t="shared" si="2"/>
        <v>71.728780748831426</v>
      </c>
      <c r="I6" s="12">
        <f t="shared" si="3"/>
        <v>15.316970679425236</v>
      </c>
      <c r="J6" s="12">
        <f t="shared" si="4"/>
        <v>39.4</v>
      </c>
      <c r="K6" s="12">
        <f t="shared" si="5"/>
        <v>18.100000000000001</v>
      </c>
      <c r="L6" s="12">
        <f t="shared" si="6"/>
        <v>21.4</v>
      </c>
      <c r="M6" s="23">
        <f t="shared" si="0"/>
        <v>118.2</v>
      </c>
    </row>
    <row r="7" spans="1:13" s="2" customFormat="1" ht="13.7" customHeight="1" x14ac:dyDescent="0.15">
      <c r="A7" s="9" t="s">
        <v>14</v>
      </c>
      <c r="B7" s="40">
        <v>230507</v>
      </c>
      <c r="C7" s="41">
        <v>30002</v>
      </c>
      <c r="D7" s="41">
        <v>158395</v>
      </c>
      <c r="E7" s="41">
        <v>42110</v>
      </c>
      <c r="F7" s="12">
        <f>SUM(G7:I7)</f>
        <v>100</v>
      </c>
      <c r="G7" s="12">
        <f t="shared" si="7"/>
        <v>13.015656791333885</v>
      </c>
      <c r="H7" s="12">
        <f t="shared" si="2"/>
        <v>68.715917520942966</v>
      </c>
      <c r="I7" s="12">
        <f t="shared" si="3"/>
        <v>18.268425687723148</v>
      </c>
      <c r="J7" s="12">
        <f>ROUND(((C7+E7)/D7)*100,1)</f>
        <v>45.5</v>
      </c>
      <c r="K7" s="12">
        <f t="shared" si="5"/>
        <v>18.899999999999999</v>
      </c>
      <c r="L7" s="12">
        <f t="shared" si="6"/>
        <v>26.6</v>
      </c>
      <c r="M7" s="23">
        <f t="shared" si="0"/>
        <v>140.4</v>
      </c>
    </row>
    <row r="8" spans="1:13" s="2" customFormat="1" ht="13.7" customHeight="1" x14ac:dyDescent="0.15">
      <c r="A8" s="9" t="s">
        <v>15</v>
      </c>
      <c r="B8" s="40">
        <v>229481</v>
      </c>
      <c r="C8" s="41">
        <v>31443</v>
      </c>
      <c r="D8" s="41">
        <v>149210</v>
      </c>
      <c r="E8" s="41">
        <v>48828</v>
      </c>
      <c r="F8" s="12">
        <f t="shared" si="1"/>
        <v>100</v>
      </c>
      <c r="G8" s="12">
        <f t="shared" si="7"/>
        <v>13.701787947586075</v>
      </c>
      <c r="H8" s="12">
        <f>D8/B8*100</f>
        <v>65.020633516500283</v>
      </c>
      <c r="I8" s="12">
        <f>E8/B8*100</f>
        <v>21.277578535913648</v>
      </c>
      <c r="J8" s="12">
        <f>ROUND(((C8+E8)/D8)*100,1)</f>
        <v>53.8</v>
      </c>
      <c r="K8" s="12">
        <f t="shared" si="5"/>
        <v>21.1</v>
      </c>
      <c r="L8" s="12">
        <f t="shared" si="6"/>
        <v>32.700000000000003</v>
      </c>
      <c r="M8" s="23">
        <f t="shared" si="0"/>
        <v>155.30000000000001</v>
      </c>
    </row>
    <row r="9" spans="1:13" s="2" customFormat="1" ht="13.7" customHeight="1" x14ac:dyDescent="0.15">
      <c r="A9" s="9" t="s">
        <v>16</v>
      </c>
      <c r="B9" s="40">
        <v>216681</v>
      </c>
      <c r="C9" s="41">
        <v>23420</v>
      </c>
      <c r="D9" s="41">
        <v>151191</v>
      </c>
      <c r="E9" s="41">
        <v>42070</v>
      </c>
      <c r="F9" s="12">
        <f t="shared" si="1"/>
        <v>100.00000000000001</v>
      </c>
      <c r="G9" s="12">
        <f t="shared" si="7"/>
        <v>10.808515744343067</v>
      </c>
      <c r="H9" s="12">
        <f t="shared" si="2"/>
        <v>69.77584559790661</v>
      </c>
      <c r="I9" s="12">
        <f t="shared" si="3"/>
        <v>19.415638657750335</v>
      </c>
      <c r="J9" s="12">
        <f t="shared" si="4"/>
        <v>43.3</v>
      </c>
      <c r="K9" s="12">
        <f t="shared" si="5"/>
        <v>15.5</v>
      </c>
      <c r="L9" s="12">
        <f t="shared" si="6"/>
        <v>27.8</v>
      </c>
      <c r="M9" s="23">
        <f t="shared" si="0"/>
        <v>179.6</v>
      </c>
    </row>
    <row r="10" spans="1:13" s="2" customFormat="1" ht="13.7" customHeight="1" x14ac:dyDescent="0.15">
      <c r="A10" s="13" t="s">
        <v>17</v>
      </c>
      <c r="B10" s="42">
        <v>177238</v>
      </c>
      <c r="C10" s="42">
        <v>23447</v>
      </c>
      <c r="D10" s="43">
        <v>112828</v>
      </c>
      <c r="E10" s="43">
        <v>40968</v>
      </c>
      <c r="F10" s="14">
        <f t="shared" si="1"/>
        <v>100.00282106546</v>
      </c>
      <c r="G10" s="14">
        <f t="shared" si="7"/>
        <v>13.22910436813776</v>
      </c>
      <c r="H10" s="14">
        <f t="shared" si="2"/>
        <v>63.659034744242206</v>
      </c>
      <c r="I10" s="14">
        <f t="shared" si="3"/>
        <v>23.114681953080037</v>
      </c>
      <c r="J10" s="14">
        <f t="shared" si="4"/>
        <v>57.1</v>
      </c>
      <c r="K10" s="14">
        <f t="shared" si="5"/>
        <v>20.8</v>
      </c>
      <c r="L10" s="14">
        <f t="shared" si="6"/>
        <v>36.299999999999997</v>
      </c>
      <c r="M10" s="24">
        <f t="shared" si="0"/>
        <v>174.7</v>
      </c>
    </row>
    <row r="11" spans="1:13" s="3" customFormat="1" ht="10.5" x14ac:dyDescent="0.15">
      <c r="A11" s="15" t="s">
        <v>18</v>
      </c>
      <c r="B11" s="15"/>
    </row>
    <row r="12" spans="1:13" x14ac:dyDescent="0.15">
      <c r="A12" s="16"/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x14ac:dyDescent="0.15">
      <c r="B13" s="18"/>
      <c r="C13" s="18"/>
      <c r="E13" s="18"/>
    </row>
    <row r="15" spans="1:13" x14ac:dyDescent="0.15">
      <c r="B15" s="25"/>
      <c r="C15" s="26"/>
    </row>
    <row r="16" spans="1:13" x14ac:dyDescent="0.15">
      <c r="B16" s="25"/>
      <c r="C16" s="26"/>
      <c r="D16" s="26"/>
      <c r="E16" s="28"/>
      <c r="F16" s="25"/>
    </row>
    <row r="17" spans="2:6" x14ac:dyDescent="0.15">
      <c r="B17" s="25"/>
      <c r="C17" s="27"/>
      <c r="D17" s="26"/>
      <c r="E17" s="25"/>
      <c r="F17" s="25"/>
    </row>
    <row r="18" spans="2:6" x14ac:dyDescent="0.15">
      <c r="B18" s="25"/>
      <c r="C18" s="25"/>
      <c r="D18" s="27"/>
      <c r="E18" s="25"/>
      <c r="F18" s="25"/>
    </row>
    <row r="19" spans="2:6" x14ac:dyDescent="0.15">
      <c r="B19" s="25"/>
      <c r="C19" s="25"/>
      <c r="D19" s="25"/>
      <c r="E19" s="28"/>
      <c r="F19" s="25"/>
    </row>
  </sheetData>
  <mergeCells count="5">
    <mergeCell ref="A1:I1"/>
    <mergeCell ref="B2:E2"/>
    <mergeCell ref="F2:I2"/>
    <mergeCell ref="J2:M2"/>
    <mergeCell ref="A2:A3"/>
  </mergeCells>
  <phoneticPr fontId="6"/>
  <printOptions horizontalCentered="1"/>
  <pageMargins left="0.47222222222222199" right="0.47222222222222199" top="0" bottom="0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kawasaki-admin</cp:lastModifiedBy>
  <cp:lastPrinted>2017-02-23T05:24:16Z</cp:lastPrinted>
  <dcterms:created xsi:type="dcterms:W3CDTF">2002-08-09T06:04:00Z</dcterms:created>
  <dcterms:modified xsi:type="dcterms:W3CDTF">2018-10-29T01:05:47Z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