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56BAA6BE-A1E0-9B44-A2DA-50559565052F}" xr6:coauthVersionLast="41" xr6:coauthVersionMax="41" xr10:uidLastSave="{00000000-0000-0000-0000-000000000000}"/>
  <bookViews>
    <workbookView xWindow="21480" yWindow="3020" windowWidth="23840" windowHeight="21920" xr2:uid="{00000000-000D-0000-FFFF-FFFF00000000}"/>
  </bookViews>
  <sheets>
    <sheet name="表 ３９６" sheetId="5" r:id="rId1"/>
  </sheets>
  <definedNames>
    <definedName name="_xlnm.Print_Area" localSheetId="0">'表 ３９６'!$A$1:$K$54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5" l="1"/>
  <c r="J9" i="5"/>
  <c r="I9" i="5"/>
  <c r="H9" i="5"/>
  <c r="G9" i="5"/>
  <c r="H52" i="5" l="1"/>
  <c r="I52" i="5"/>
  <c r="J52" i="5"/>
  <c r="K52" i="5"/>
  <c r="B53" i="5"/>
  <c r="D51" i="5"/>
  <c r="D52" i="5" s="1"/>
  <c r="C51" i="5"/>
  <c r="C52" i="5" s="1"/>
  <c r="B50" i="5"/>
  <c r="B49" i="5"/>
  <c r="H45" i="5"/>
  <c r="I45" i="5"/>
  <c r="J45" i="5"/>
  <c r="K45" i="5"/>
  <c r="G45" i="5"/>
  <c r="C44" i="5"/>
  <c r="C45" i="5" s="1"/>
  <c r="D44" i="5"/>
  <c r="D45" i="5" s="1"/>
  <c r="B43" i="5"/>
  <c r="B42" i="5"/>
  <c r="C37" i="5"/>
  <c r="D37" i="5"/>
  <c r="D38" i="5" s="1"/>
  <c r="C30" i="5"/>
  <c r="D30" i="5"/>
  <c r="I38" i="5"/>
  <c r="J38" i="5"/>
  <c r="K38" i="5"/>
  <c r="B36" i="5"/>
  <c r="B35" i="5"/>
  <c r="J31" i="5"/>
  <c r="K31" i="5"/>
  <c r="I31" i="5"/>
  <c r="I24" i="5"/>
  <c r="J24" i="5"/>
  <c r="K24" i="5"/>
  <c r="G24" i="5"/>
  <c r="H16" i="5"/>
  <c r="I16" i="5"/>
  <c r="J16" i="5"/>
  <c r="K16" i="5"/>
  <c r="G16" i="5"/>
  <c r="G31" i="5"/>
  <c r="D31" i="5"/>
  <c r="C31" i="5"/>
  <c r="B29" i="5"/>
  <c r="B30" i="5"/>
  <c r="B31" i="5" s="1"/>
  <c r="B28" i="5"/>
  <c r="C23" i="5"/>
  <c r="C24" i="5" s="1"/>
  <c r="D23" i="5"/>
  <c r="D24" i="5" s="1"/>
  <c r="C15" i="5"/>
  <c r="C16" i="5" s="1"/>
  <c r="D15" i="5"/>
  <c r="C8" i="5"/>
  <c r="D8" i="5"/>
  <c r="B17" i="5"/>
  <c r="B22" i="5"/>
  <c r="B23" i="5"/>
  <c r="B24" i="5" s="1"/>
  <c r="B21" i="5"/>
  <c r="B37" i="5" l="1"/>
  <c r="B38" i="5" s="1"/>
  <c r="C38" i="5"/>
  <c r="B51" i="5"/>
  <c r="B52" i="5" s="1"/>
  <c r="B44" i="5"/>
  <c r="B45" i="5" s="1"/>
  <c r="B15" i="5"/>
  <c r="B16" i="5" s="1"/>
  <c r="D16" i="5" s="1"/>
  <c r="B14" i="5"/>
  <c r="B13" i="5"/>
  <c r="D9" i="5"/>
  <c r="B8" i="5"/>
  <c r="B9" i="5" s="1"/>
  <c r="C9" i="5"/>
  <c r="B7" i="5"/>
  <c r="B6" i="5"/>
</calcChain>
</file>

<file path=xl/sharedStrings.xml><?xml version="1.0" encoding="utf-8"?>
<sst xmlns="http://schemas.openxmlformats.org/spreadsheetml/2006/main" count="140" uniqueCount="30">
  <si>
    <t>月平均</t>
    <rPh sb="0" eb="1">
      <t>ツキ</t>
    </rPh>
    <rPh sb="1" eb="3">
      <t>ヘイキン</t>
    </rPh>
    <phoneticPr fontId="2"/>
  </si>
  <si>
    <t>資料：高齢者在宅サービス課</t>
    <rPh sb="3" eb="6">
      <t>コウレイシャ</t>
    </rPh>
    <rPh sb="6" eb="8">
      <t>ザイタク</t>
    </rPh>
    <rPh sb="12" eb="13">
      <t>カ</t>
    </rPh>
    <phoneticPr fontId="2"/>
  </si>
  <si>
    <t>　高齢者のために、身上や生活などの各種の相談に応じるとともに、教育の向上やレクレーションのための施設である。</t>
    <rPh sb="1" eb="4">
      <t>コウレイシャ</t>
    </rPh>
    <rPh sb="9" eb="11">
      <t>シンジョウ</t>
    </rPh>
    <rPh sb="12" eb="14">
      <t>セイカツ</t>
    </rPh>
    <rPh sb="17" eb="19">
      <t>カクシュ</t>
    </rPh>
    <rPh sb="20" eb="22">
      <t>ソウダン</t>
    </rPh>
    <rPh sb="23" eb="24">
      <t>オウ</t>
    </rPh>
    <rPh sb="31" eb="33">
      <t>キョウイク</t>
    </rPh>
    <rPh sb="34" eb="36">
      <t>コウジョウ</t>
    </rPh>
    <rPh sb="48" eb="50">
      <t>シセツ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</si>
  <si>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</si>
  <si>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</si>
  <si>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</si>
  <si>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事業名</t>
    <rPh sb="0" eb="2">
      <t>ジギョウ</t>
    </rPh>
    <rPh sb="2" eb="3">
      <t>メイ</t>
    </rPh>
    <phoneticPr fontId="2"/>
  </si>
  <si>
    <t>医師による
健康相談</t>
    <rPh sb="0" eb="2">
      <t>イシ</t>
    </rPh>
    <rPh sb="6" eb="8">
      <t>ケンコウ</t>
    </rPh>
    <rPh sb="8" eb="10">
      <t>ソウダン</t>
    </rPh>
    <phoneticPr fontId="2"/>
  </si>
  <si>
    <t>開催回数</t>
    <rPh sb="0" eb="2">
      <t>カイサイ</t>
    </rPh>
    <rPh sb="2" eb="4">
      <t>カイスウ</t>
    </rPh>
    <phoneticPr fontId="2"/>
  </si>
  <si>
    <t>延人数</t>
    <rPh sb="0" eb="1">
      <t>ノ</t>
    </rPh>
    <rPh sb="1" eb="3">
      <t>ニンズウ</t>
    </rPh>
    <phoneticPr fontId="2"/>
  </si>
  <si>
    <t>１回平均人数</t>
    <rPh sb="1" eb="2">
      <t>カイ</t>
    </rPh>
    <rPh sb="2" eb="4">
      <t>ヘイキン</t>
    </rPh>
    <rPh sb="4" eb="6">
      <t>ニンズウ</t>
    </rPh>
    <phoneticPr fontId="2"/>
  </si>
  <si>
    <t>一般生活
相談</t>
    <rPh sb="0" eb="2">
      <t>イッパン</t>
    </rPh>
    <rPh sb="2" eb="4">
      <t>セイカツ</t>
    </rPh>
    <rPh sb="5" eb="7">
      <t>ソウダン</t>
    </rPh>
    <phoneticPr fontId="2"/>
  </si>
  <si>
    <t>教養
講座</t>
    <rPh sb="0" eb="2">
      <t>キョウヨウ</t>
    </rPh>
    <rPh sb="3" eb="5">
      <t>コウザ</t>
    </rPh>
    <phoneticPr fontId="2"/>
  </si>
  <si>
    <t>行事</t>
    <rPh sb="0" eb="2">
      <t>ギョウジ</t>
    </rPh>
    <phoneticPr fontId="2"/>
  </si>
  <si>
    <t>再　　　　　　　　　　　　　　　　　　　　　　掲</t>
    <rPh sb="0" eb="1">
      <t>サイ</t>
    </rPh>
    <rPh sb="23" eb="24">
      <t>ケイ</t>
    </rPh>
    <phoneticPr fontId="2"/>
  </si>
  <si>
    <t>（３）　宮前老人福祉センター</t>
    <rPh sb="4" eb="6">
      <t>ミヤマエ</t>
    </rPh>
    <rPh sb="6" eb="8">
      <t>ロウジン</t>
    </rPh>
    <rPh sb="8" eb="10">
      <t>フクシ</t>
    </rPh>
    <phoneticPr fontId="2"/>
  </si>
  <si>
    <t>（４）　多摩老人福祉センター</t>
    <rPh sb="4" eb="6">
      <t>タマ</t>
    </rPh>
    <rPh sb="6" eb="8">
      <t>ロウジン</t>
    </rPh>
    <rPh sb="8" eb="10">
      <t>フクシ</t>
    </rPh>
    <phoneticPr fontId="2"/>
  </si>
  <si>
    <t>（５）　麻生老人福祉センター</t>
    <rPh sb="4" eb="6">
      <t>アサオ</t>
    </rPh>
    <rPh sb="6" eb="8">
      <t>ロウジン</t>
    </rPh>
    <rPh sb="8" eb="10">
      <t>フクシ</t>
    </rPh>
    <phoneticPr fontId="2"/>
  </si>
  <si>
    <t>（６）　さいわい健康福祉プラザ</t>
    <rPh sb="8" eb="10">
      <t>ケンコウ</t>
    </rPh>
    <rPh sb="10" eb="12">
      <t>フクシ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</si>
  <si>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</si>
  <si>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</si>
  <si>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（７）　高津老人福祉・地域交流センター</t>
    <rPh sb="4" eb="6">
      <t>タカツ</t>
    </rPh>
    <rPh sb="6" eb="8">
      <t>ロウジン</t>
    </rPh>
    <rPh sb="8" eb="10">
      <t>フクシ</t>
    </rPh>
    <rPh sb="11" eb="13">
      <t>チイキ</t>
    </rPh>
    <rPh sb="13" eb="15">
      <t>コウリュウ</t>
    </rPh>
    <phoneticPr fontId="2"/>
  </si>
  <si>
    <t>地域交流センター</t>
    <rPh sb="0" eb="2">
      <t>チイキ</t>
    </rPh>
    <rPh sb="2" eb="4">
      <t>コウリュウ</t>
    </rPh>
    <phoneticPr fontId="2"/>
  </si>
  <si>
    <t>（1）　中原老人福祉センター</t>
    <rPh sb="4" eb="6">
      <t>ナカハラ</t>
    </rPh>
    <rPh sb="6" eb="8">
      <t>ロウジン</t>
    </rPh>
    <rPh sb="8" eb="10">
      <t>フクシ</t>
    </rPh>
    <phoneticPr fontId="2"/>
  </si>
  <si>
    <t>機能回復
訓練</t>
    <rPh sb="0" eb="2">
      <t>キノウ</t>
    </rPh>
    <rPh sb="2" eb="4">
      <t>カイフク</t>
    </rPh>
    <rPh sb="5" eb="7">
      <t>クンレン</t>
    </rPh>
    <phoneticPr fontId="2"/>
  </si>
  <si>
    <t>※従来、「健康保持増進事業」としていたものは、「機能回復訓練」として集計しています。</t>
    <rPh sb="1" eb="3">
      <t>ジュウライ</t>
    </rPh>
    <rPh sb="5" eb="7">
      <t>ケンコウ</t>
    </rPh>
    <rPh sb="7" eb="9">
      <t>ホジ</t>
    </rPh>
    <rPh sb="9" eb="11">
      <t>ゾウシン</t>
    </rPh>
    <rPh sb="11" eb="13">
      <t>ジギョウ</t>
    </rPh>
    <rPh sb="24" eb="26">
      <t>キノウ</t>
    </rPh>
    <rPh sb="26" eb="28">
      <t>カイフク</t>
    </rPh>
    <rPh sb="28" eb="30">
      <t>クンレン</t>
    </rPh>
    <rPh sb="34" eb="36">
      <t>シュウケイ</t>
    </rPh>
    <phoneticPr fontId="2"/>
  </si>
  <si>
    <t>（２）　かわさき老人福祉・地域交流センター</t>
    <rPh sb="8" eb="10">
      <t>ロウジン</t>
    </rPh>
    <rPh sb="10" eb="12">
      <t>フクシ</t>
    </rPh>
    <rPh sb="13" eb="15">
      <t>チイキ</t>
    </rPh>
    <rPh sb="15" eb="17">
      <t>コウリュウ</t>
    </rPh>
    <phoneticPr fontId="2"/>
  </si>
  <si>
    <t>随時</t>
    <rPh sb="0" eb="2">
      <t>ズイジ</t>
    </rPh>
    <phoneticPr fontId="2"/>
  </si>
  <si>
    <t>平成29年度</t>
    <rPh sb="0" eb="2">
      <t>ヘイセイ</t>
    </rPh>
    <rPh sb="4" eb="6">
      <t>ネンド</t>
    </rPh>
    <phoneticPr fontId="2"/>
  </si>
  <si>
    <t>表 ３９６  いきいきセンター（老人福祉センター）利用状況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</si>
</sst>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distributed" vertical="center" wrapText="1"/>
    </xf>
    <xf numFmtId="41" fontId="6" fillId="0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38" fontId="5" fillId="0" borderId="1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distributed" vertical="center" wrapText="1"/>
    </xf>
    <xf numFmtId="38" fontId="5" fillId="0" borderId="3" xfId="1" applyFont="1" applyFill="1" applyBorder="1" applyAlignment="1">
      <alignment horizontal="center" vertical="center" shrinkToFit="1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6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vertical="center"/>
    </xf>
    <xf numFmtId="177" fontId="5" fillId="0" borderId="17" xfId="1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NumberFormat="1" applyFont="1" applyFill="1" applyBorder="1" applyAlignment="1">
      <alignment horizontal="distributed" vertical="center"/>
    </xf>
    <xf numFmtId="0" fontId="5" fillId="0" borderId="9" xfId="0" applyNumberFormat="1" applyFont="1" applyFill="1" applyBorder="1" applyAlignment="1">
      <alignment horizontal="distributed" vertical="center"/>
    </xf>
    <xf numFmtId="41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distributed" vertical="center"/>
    </xf>
    <xf numFmtId="49" fontId="5" fillId="0" borderId="4" xfId="0" applyNumberFormat="1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14" style="4" customWidth="1"/>
    <col min="2" max="4" width="6.83203125" style="3" customWidth="1"/>
    <col min="5" max="5" width="2.6640625" style="3" customWidth="1"/>
    <col min="6" max="6" width="10.5" style="3" customWidth="1"/>
    <col min="7" max="9" width="8" style="3" customWidth="1"/>
    <col min="10" max="10" width="8" style="4" customWidth="1"/>
    <col min="11" max="11" width="8" style="3" customWidth="1"/>
    <col min="12" max="16384" width="8.83203125" style="3"/>
  </cols>
  <sheetData>
    <row r="1" spans="1:11" ht="15">
      <c r="A1" s="5" t="s">
        <v>29</v>
      </c>
    </row>
    <row r="2" spans="1:11" s="7" customFormat="1" ht="11" customHeight="1">
      <c r="A2" s="6" t="s">
        <v>2</v>
      </c>
      <c r="J2" s="8"/>
    </row>
    <row r="3" spans="1:11" s="8" customFormat="1" ht="16" customHeight="1" thickBot="1">
      <c r="A3" s="6" t="s">
        <v>23</v>
      </c>
      <c r="B3" s="9"/>
      <c r="C3" s="10"/>
      <c r="D3" s="10"/>
      <c r="E3" s="10"/>
      <c r="F3" s="10"/>
      <c r="G3" s="10"/>
      <c r="H3" s="10"/>
      <c r="I3" s="10"/>
      <c r="J3" s="10"/>
      <c r="K3" s="64" t="s">
        <v>28</v>
      </c>
    </row>
    <row r="4" spans="1:11" s="8" customFormat="1" ht="11" customHeight="1">
      <c r="A4" s="85"/>
      <c r="B4" s="73" t="s">
        <v>20</v>
      </c>
      <c r="C4" s="73" t="s">
        <v>19</v>
      </c>
      <c r="D4" s="83" t="s">
        <v>3</v>
      </c>
      <c r="E4" s="11"/>
      <c r="F4" s="80" t="s">
        <v>14</v>
      </c>
      <c r="G4" s="80"/>
      <c r="H4" s="80"/>
      <c r="I4" s="80"/>
      <c r="J4" s="80"/>
      <c r="K4" s="80"/>
    </row>
    <row r="5" spans="1:11" s="8" customFormat="1" ht="13" customHeight="1" thickBot="1">
      <c r="A5" s="86"/>
      <c r="B5" s="74"/>
      <c r="C5" s="74"/>
      <c r="D5" s="84"/>
      <c r="E5" s="11"/>
      <c r="F5" s="81" t="s">
        <v>6</v>
      </c>
      <c r="G5" s="75" t="s">
        <v>7</v>
      </c>
      <c r="H5" s="75" t="s">
        <v>11</v>
      </c>
      <c r="I5" s="75" t="s">
        <v>24</v>
      </c>
      <c r="J5" s="75" t="s">
        <v>12</v>
      </c>
      <c r="K5" s="78" t="s">
        <v>13</v>
      </c>
    </row>
    <row r="6" spans="1:11" s="8" customFormat="1" ht="14" customHeight="1" thickBot="1">
      <c r="A6" s="12" t="s">
        <v>4</v>
      </c>
      <c r="B6" s="65">
        <f>D6-C6</f>
        <v>11386</v>
      </c>
      <c r="C6" s="33">
        <v>1357</v>
      </c>
      <c r="D6" s="66">
        <v>12743</v>
      </c>
      <c r="E6" s="13"/>
      <c r="F6" s="82"/>
      <c r="G6" s="76"/>
      <c r="H6" s="76"/>
      <c r="I6" s="76"/>
      <c r="J6" s="77"/>
      <c r="K6" s="79"/>
    </row>
    <row r="7" spans="1:11" s="8" customFormat="1" ht="14" customHeight="1">
      <c r="A7" s="14" t="s">
        <v>5</v>
      </c>
      <c r="B7" s="65">
        <f>D7-C7</f>
        <v>11622</v>
      </c>
      <c r="C7" s="67">
        <v>2783</v>
      </c>
      <c r="D7" s="68">
        <v>14405</v>
      </c>
      <c r="E7" s="13"/>
      <c r="F7" s="15" t="s">
        <v>8</v>
      </c>
      <c r="G7" s="35">
        <v>46</v>
      </c>
      <c r="H7" s="35">
        <v>123</v>
      </c>
      <c r="I7" s="33">
        <v>60</v>
      </c>
      <c r="J7" s="33">
        <v>144</v>
      </c>
      <c r="K7" s="36">
        <v>477</v>
      </c>
    </row>
    <row r="8" spans="1:11" s="8" customFormat="1" ht="14" customHeight="1">
      <c r="A8" s="14" t="s">
        <v>3</v>
      </c>
      <c r="B8" s="65">
        <f>D8-C8</f>
        <v>23008</v>
      </c>
      <c r="C8" s="67">
        <f>SUM(C6:C7)</f>
        <v>4140</v>
      </c>
      <c r="D8" s="68">
        <f>SUM(D6:D7)</f>
        <v>27148</v>
      </c>
      <c r="E8" s="16"/>
      <c r="F8" s="17" t="s">
        <v>9</v>
      </c>
      <c r="G8" s="37">
        <v>164</v>
      </c>
      <c r="H8" s="34">
        <v>92</v>
      </c>
      <c r="I8" s="34">
        <v>1365</v>
      </c>
      <c r="J8" s="34">
        <v>1996</v>
      </c>
      <c r="K8" s="38">
        <v>5642</v>
      </c>
    </row>
    <row r="9" spans="1:11" s="7" customFormat="1" ht="14" customHeight="1" thickBot="1">
      <c r="A9" s="18" t="s">
        <v>0</v>
      </c>
      <c r="B9" s="69">
        <f>B8/12</f>
        <v>1917.3333333333333</v>
      </c>
      <c r="C9" s="69">
        <f>C8/12</f>
        <v>345</v>
      </c>
      <c r="D9" s="70">
        <f>D8/12</f>
        <v>2262.3333333333335</v>
      </c>
      <c r="E9" s="13"/>
      <c r="F9" s="19" t="s">
        <v>10</v>
      </c>
      <c r="G9" s="39">
        <f>ROUND(G8/G7,0)</f>
        <v>4</v>
      </c>
      <c r="H9" s="39">
        <f>ROUND(H8/H7,0)</f>
        <v>1</v>
      </c>
      <c r="I9" s="39">
        <f>ROUND(I8/I7,0)</f>
        <v>23</v>
      </c>
      <c r="J9" s="39">
        <f>ROUND(J8/J7,0)</f>
        <v>14</v>
      </c>
      <c r="K9" s="40">
        <f>ROUND(K8/K7,0)</f>
        <v>12</v>
      </c>
    </row>
    <row r="10" spans="1:11" s="8" customFormat="1" ht="15" customHeight="1" thickBot="1">
      <c r="A10" s="6" t="s">
        <v>26</v>
      </c>
      <c r="B10" s="9"/>
      <c r="C10" s="10"/>
      <c r="D10" s="20"/>
      <c r="E10" s="10"/>
      <c r="F10" s="10"/>
      <c r="G10" s="10"/>
      <c r="H10" s="10"/>
      <c r="I10" s="10"/>
      <c r="J10" s="10"/>
      <c r="K10" s="64" t="s">
        <v>28</v>
      </c>
    </row>
    <row r="11" spans="1:11" s="8" customFormat="1" ht="12" customHeight="1">
      <c r="A11" s="85"/>
      <c r="B11" s="73" t="s">
        <v>20</v>
      </c>
      <c r="C11" s="73" t="s">
        <v>19</v>
      </c>
      <c r="D11" s="83" t="s">
        <v>3</v>
      </c>
      <c r="E11" s="11"/>
      <c r="F11" s="80" t="s">
        <v>14</v>
      </c>
      <c r="G11" s="80"/>
      <c r="H11" s="80"/>
      <c r="I11" s="80"/>
      <c r="J11" s="80"/>
      <c r="K11" s="80"/>
    </row>
    <row r="12" spans="1:11" s="8" customFormat="1" ht="13" customHeight="1" thickBot="1">
      <c r="A12" s="86"/>
      <c r="B12" s="74"/>
      <c r="C12" s="74"/>
      <c r="D12" s="84"/>
      <c r="E12" s="11"/>
      <c r="F12" s="81" t="s">
        <v>6</v>
      </c>
      <c r="G12" s="75" t="s">
        <v>7</v>
      </c>
      <c r="H12" s="75" t="s">
        <v>11</v>
      </c>
      <c r="I12" s="75" t="s">
        <v>24</v>
      </c>
      <c r="J12" s="75" t="s">
        <v>12</v>
      </c>
      <c r="K12" s="78" t="s">
        <v>13</v>
      </c>
    </row>
    <row r="13" spans="1:11" s="8" customFormat="1" ht="14" customHeight="1" thickBot="1">
      <c r="A13" s="12" t="s">
        <v>4</v>
      </c>
      <c r="B13" s="58">
        <f>D13-C13</f>
        <v>19379</v>
      </c>
      <c r="C13" s="42">
        <v>2316</v>
      </c>
      <c r="D13" s="43">
        <v>21695</v>
      </c>
      <c r="E13" s="13"/>
      <c r="F13" s="82"/>
      <c r="G13" s="76"/>
      <c r="H13" s="76"/>
      <c r="I13" s="76"/>
      <c r="J13" s="77"/>
      <c r="K13" s="79"/>
    </row>
    <row r="14" spans="1:11" s="8" customFormat="1" ht="14" customHeight="1">
      <c r="A14" s="14" t="s">
        <v>5</v>
      </c>
      <c r="B14" s="58">
        <f t="shared" ref="B14:B15" si="0">D14-C14</f>
        <v>9892</v>
      </c>
      <c r="C14" s="44">
        <v>10325</v>
      </c>
      <c r="D14" s="45">
        <v>20217</v>
      </c>
      <c r="E14" s="13"/>
      <c r="F14" s="15" t="s">
        <v>8</v>
      </c>
      <c r="G14" s="48">
        <v>48</v>
      </c>
      <c r="H14" s="48">
        <v>24</v>
      </c>
      <c r="I14" s="42">
        <v>24</v>
      </c>
      <c r="J14" s="42">
        <v>247</v>
      </c>
      <c r="K14" s="50">
        <v>31</v>
      </c>
    </row>
    <row r="15" spans="1:11" s="8" customFormat="1" ht="14" customHeight="1">
      <c r="A15" s="14" t="s">
        <v>3</v>
      </c>
      <c r="B15" s="58">
        <f t="shared" si="0"/>
        <v>29271</v>
      </c>
      <c r="C15" s="44">
        <f>SUM(C13:C14)</f>
        <v>12641</v>
      </c>
      <c r="D15" s="45">
        <f>SUM(D13:D14)</f>
        <v>41912</v>
      </c>
      <c r="E15" s="16"/>
      <c r="F15" s="17" t="s">
        <v>9</v>
      </c>
      <c r="G15" s="51">
        <v>219</v>
      </c>
      <c r="H15" s="44">
        <v>36</v>
      </c>
      <c r="I15" s="44">
        <v>678</v>
      </c>
      <c r="J15" s="44">
        <v>5630</v>
      </c>
      <c r="K15" s="41">
        <v>1616</v>
      </c>
    </row>
    <row r="16" spans="1:11" s="7" customFormat="1" ht="14" customHeight="1" thickBot="1">
      <c r="A16" s="21" t="s">
        <v>0</v>
      </c>
      <c r="B16" s="63">
        <f>ROUND(B15/12,0)</f>
        <v>2439</v>
      </c>
      <c r="C16" s="63">
        <f>ROUND(C15/12,0)</f>
        <v>1053</v>
      </c>
      <c r="D16" s="71">
        <f>SUM(B16:C16)</f>
        <v>3492</v>
      </c>
      <c r="E16" s="13"/>
      <c r="F16" s="19" t="s">
        <v>10</v>
      </c>
      <c r="G16" s="52">
        <f>ROUND(G15/G14,0)</f>
        <v>5</v>
      </c>
      <c r="H16" s="52">
        <f t="shared" ref="H16:K16" si="1">ROUND(H15/H14,0)</f>
        <v>2</v>
      </c>
      <c r="I16" s="52">
        <f t="shared" si="1"/>
        <v>28</v>
      </c>
      <c r="J16" s="52">
        <f t="shared" si="1"/>
        <v>23</v>
      </c>
      <c r="K16" s="53">
        <f t="shared" si="1"/>
        <v>52</v>
      </c>
    </row>
    <row r="17" spans="1:11" s="7" customFormat="1" ht="14" customHeight="1" thickBot="1">
      <c r="A17" s="32" t="s">
        <v>22</v>
      </c>
      <c r="B17" s="46">
        <f>D17-C17</f>
        <v>0</v>
      </c>
      <c r="C17" s="46">
        <v>4134</v>
      </c>
      <c r="D17" s="47">
        <v>4134</v>
      </c>
      <c r="E17" s="13"/>
      <c r="F17" s="22"/>
      <c r="G17" s="10"/>
      <c r="H17" s="23"/>
      <c r="I17" s="23"/>
      <c r="J17" s="10"/>
      <c r="K17" s="23"/>
    </row>
    <row r="18" spans="1:11" s="7" customFormat="1" ht="15" customHeight="1" thickBot="1">
      <c r="A18" s="6" t="s">
        <v>15</v>
      </c>
      <c r="B18" s="9"/>
      <c r="C18" s="10"/>
      <c r="D18" s="20"/>
      <c r="E18" s="9"/>
      <c r="F18" s="10"/>
      <c r="G18" s="10"/>
      <c r="H18" s="10"/>
      <c r="I18" s="10"/>
      <c r="J18" s="10"/>
      <c r="K18" s="64" t="s">
        <v>28</v>
      </c>
    </row>
    <row r="19" spans="1:11" s="7" customFormat="1" ht="12" customHeight="1">
      <c r="A19" s="85"/>
      <c r="B19" s="73" t="s">
        <v>20</v>
      </c>
      <c r="C19" s="73" t="s">
        <v>19</v>
      </c>
      <c r="D19" s="83" t="s">
        <v>3</v>
      </c>
      <c r="E19" s="11"/>
      <c r="F19" s="80" t="s">
        <v>14</v>
      </c>
      <c r="G19" s="80"/>
      <c r="H19" s="80"/>
      <c r="I19" s="80"/>
      <c r="J19" s="80"/>
      <c r="K19" s="80"/>
    </row>
    <row r="20" spans="1:11" s="7" customFormat="1" ht="13" customHeight="1" thickBot="1">
      <c r="A20" s="86"/>
      <c r="B20" s="74"/>
      <c r="C20" s="74"/>
      <c r="D20" s="84"/>
      <c r="E20" s="11"/>
      <c r="F20" s="81" t="s">
        <v>6</v>
      </c>
      <c r="G20" s="75" t="s">
        <v>7</v>
      </c>
      <c r="H20" s="75" t="s">
        <v>11</v>
      </c>
      <c r="I20" s="75" t="s">
        <v>24</v>
      </c>
      <c r="J20" s="75" t="s">
        <v>12</v>
      </c>
      <c r="K20" s="78" t="s">
        <v>13</v>
      </c>
    </row>
    <row r="21" spans="1:11" s="7" customFormat="1" ht="14" customHeight="1" thickBot="1">
      <c r="A21" s="12" t="s">
        <v>4</v>
      </c>
      <c r="B21" s="72">
        <f>D21-C21</f>
        <v>17569</v>
      </c>
      <c r="C21" s="42">
        <v>4022</v>
      </c>
      <c r="D21" s="43">
        <v>21591</v>
      </c>
      <c r="E21" s="13"/>
      <c r="F21" s="82"/>
      <c r="G21" s="76"/>
      <c r="H21" s="76"/>
      <c r="I21" s="76"/>
      <c r="J21" s="77"/>
      <c r="K21" s="79"/>
    </row>
    <row r="22" spans="1:11" s="7" customFormat="1" ht="14" customHeight="1">
      <c r="A22" s="14" t="s">
        <v>5</v>
      </c>
      <c r="B22" s="58">
        <f t="shared" ref="B22:B23" si="2">D22-C22</f>
        <v>8042</v>
      </c>
      <c r="C22" s="44">
        <v>10559</v>
      </c>
      <c r="D22" s="45">
        <v>18601</v>
      </c>
      <c r="E22" s="13"/>
      <c r="F22" s="15" t="s">
        <v>8</v>
      </c>
      <c r="G22" s="48">
        <v>45</v>
      </c>
      <c r="H22" s="42">
        <v>141</v>
      </c>
      <c r="I22" s="42">
        <v>48</v>
      </c>
      <c r="J22" s="42">
        <v>239</v>
      </c>
      <c r="K22" s="50">
        <v>66</v>
      </c>
    </row>
    <row r="23" spans="1:11" s="7" customFormat="1" ht="14" customHeight="1">
      <c r="A23" s="14" t="s">
        <v>3</v>
      </c>
      <c r="B23" s="58">
        <f t="shared" si="2"/>
        <v>25611</v>
      </c>
      <c r="C23" s="44">
        <f>SUM(C21:C22)</f>
        <v>14581</v>
      </c>
      <c r="D23" s="45">
        <f>SUM(D21:D22)</f>
        <v>40192</v>
      </c>
      <c r="E23" s="16"/>
      <c r="F23" s="17" t="s">
        <v>9</v>
      </c>
      <c r="G23" s="51">
        <v>27</v>
      </c>
      <c r="H23" s="44">
        <v>59</v>
      </c>
      <c r="I23" s="44">
        <v>1079</v>
      </c>
      <c r="J23" s="44">
        <v>4114</v>
      </c>
      <c r="K23" s="41">
        <v>1478</v>
      </c>
    </row>
    <row r="24" spans="1:11" s="7" customFormat="1" ht="14" customHeight="1" thickBot="1">
      <c r="A24" s="18" t="s">
        <v>0</v>
      </c>
      <c r="B24" s="46">
        <f>B23/12</f>
        <v>2134.25</v>
      </c>
      <c r="C24" s="46">
        <f>C23/12</f>
        <v>1215.0833333333333</v>
      </c>
      <c r="D24" s="47">
        <f>D23/12</f>
        <v>3349.3333333333335</v>
      </c>
      <c r="E24" s="13"/>
      <c r="F24" s="19" t="s">
        <v>10</v>
      </c>
      <c r="G24" s="52">
        <f>ROUND(G23/G22,0)</f>
        <v>1</v>
      </c>
      <c r="H24" s="52">
        <v>1</v>
      </c>
      <c r="I24" s="52">
        <f t="shared" ref="I24:K24" si="3">ROUND(I23/I22,0)</f>
        <v>22</v>
      </c>
      <c r="J24" s="52">
        <f t="shared" si="3"/>
        <v>17</v>
      </c>
      <c r="K24" s="53">
        <f t="shared" si="3"/>
        <v>22</v>
      </c>
    </row>
    <row r="25" spans="1:11" s="7" customFormat="1" ht="15" customHeight="1" thickBot="1">
      <c r="A25" s="6" t="s">
        <v>16</v>
      </c>
      <c r="B25" s="9"/>
      <c r="C25" s="10"/>
      <c r="D25" s="20"/>
      <c r="E25" s="9"/>
      <c r="F25" s="10"/>
      <c r="G25" s="10"/>
      <c r="H25" s="10"/>
      <c r="I25" s="10"/>
      <c r="J25" s="10"/>
      <c r="K25" s="64" t="s">
        <v>28</v>
      </c>
    </row>
    <row r="26" spans="1:11" s="7" customFormat="1" ht="12" customHeight="1">
      <c r="A26" s="85"/>
      <c r="B26" s="73" t="s">
        <v>20</v>
      </c>
      <c r="C26" s="73" t="s">
        <v>19</v>
      </c>
      <c r="D26" s="83" t="s">
        <v>3</v>
      </c>
      <c r="E26" s="11"/>
      <c r="F26" s="80" t="s">
        <v>14</v>
      </c>
      <c r="G26" s="80"/>
      <c r="H26" s="80"/>
      <c r="I26" s="80"/>
      <c r="J26" s="80"/>
      <c r="K26" s="80"/>
    </row>
    <row r="27" spans="1:11" s="7" customFormat="1" ht="13" customHeight="1" thickBot="1">
      <c r="A27" s="86"/>
      <c r="B27" s="74"/>
      <c r="C27" s="74"/>
      <c r="D27" s="84"/>
      <c r="E27" s="11"/>
      <c r="F27" s="81" t="s">
        <v>6</v>
      </c>
      <c r="G27" s="75" t="s">
        <v>7</v>
      </c>
      <c r="H27" s="75" t="s">
        <v>11</v>
      </c>
      <c r="I27" s="75" t="s">
        <v>24</v>
      </c>
      <c r="J27" s="75" t="s">
        <v>12</v>
      </c>
      <c r="K27" s="78" t="s">
        <v>13</v>
      </c>
    </row>
    <row r="28" spans="1:11" s="7" customFormat="1" ht="14" customHeight="1" thickBot="1">
      <c r="A28" s="12" t="s">
        <v>4</v>
      </c>
      <c r="B28" s="41">
        <f>D28-C28</f>
        <v>12206</v>
      </c>
      <c r="C28" s="42">
        <v>3711</v>
      </c>
      <c r="D28" s="43">
        <v>15917</v>
      </c>
      <c r="E28" s="13"/>
      <c r="F28" s="82"/>
      <c r="G28" s="76"/>
      <c r="H28" s="76"/>
      <c r="I28" s="76"/>
      <c r="J28" s="77"/>
      <c r="K28" s="79"/>
    </row>
    <row r="29" spans="1:11" s="7" customFormat="1" ht="14" customHeight="1">
      <c r="A29" s="14" t="s">
        <v>5</v>
      </c>
      <c r="B29" s="41">
        <f t="shared" ref="B29:B30" si="4">D29-C29</f>
        <v>15393</v>
      </c>
      <c r="C29" s="44">
        <v>8141</v>
      </c>
      <c r="D29" s="45">
        <v>23534</v>
      </c>
      <c r="E29" s="13"/>
      <c r="F29" s="15" t="s">
        <v>8</v>
      </c>
      <c r="G29" s="48">
        <v>48</v>
      </c>
      <c r="H29" s="49" t="s">
        <v>27</v>
      </c>
      <c r="I29" s="42">
        <v>35</v>
      </c>
      <c r="J29" s="42">
        <v>318</v>
      </c>
      <c r="K29" s="50">
        <v>27</v>
      </c>
    </row>
    <row r="30" spans="1:11" s="7" customFormat="1" ht="14" customHeight="1">
      <c r="A30" s="14" t="s">
        <v>3</v>
      </c>
      <c r="B30" s="41">
        <f t="shared" si="4"/>
        <v>27599</v>
      </c>
      <c r="C30" s="41">
        <f>SUM(C28:C29)</f>
        <v>11852</v>
      </c>
      <c r="D30" s="45">
        <f>SUM(D28:D29)</f>
        <v>39451</v>
      </c>
      <c r="E30" s="16"/>
      <c r="F30" s="17" t="s">
        <v>9</v>
      </c>
      <c r="G30" s="51">
        <v>72</v>
      </c>
      <c r="H30" s="44">
        <v>12</v>
      </c>
      <c r="I30" s="44">
        <v>1013</v>
      </c>
      <c r="J30" s="44">
        <v>9656</v>
      </c>
      <c r="K30" s="41">
        <v>1963</v>
      </c>
    </row>
    <row r="31" spans="1:11" s="7" customFormat="1" ht="14" customHeight="1" thickBot="1">
      <c r="A31" s="18" t="s">
        <v>0</v>
      </c>
      <c r="B31" s="46">
        <f>B30/12</f>
        <v>2299.9166666666665</v>
      </c>
      <c r="C31" s="46">
        <f>C30/12</f>
        <v>987.66666666666663</v>
      </c>
      <c r="D31" s="47">
        <f>D30/12</f>
        <v>3287.5833333333335</v>
      </c>
      <c r="E31" s="13"/>
      <c r="F31" s="19" t="s">
        <v>10</v>
      </c>
      <c r="G31" s="52">
        <f>ROUND(G30/G29,0)</f>
        <v>2</v>
      </c>
      <c r="H31" s="52">
        <v>1</v>
      </c>
      <c r="I31" s="52">
        <f t="shared" ref="I31:K31" si="5">ROUND(I30/I29,0)</f>
        <v>29</v>
      </c>
      <c r="J31" s="52">
        <f>ROUND(J30/J29,0)</f>
        <v>30</v>
      </c>
      <c r="K31" s="53">
        <f t="shared" si="5"/>
        <v>73</v>
      </c>
    </row>
    <row r="32" spans="1:11" s="7" customFormat="1" ht="15" customHeight="1" thickBot="1">
      <c r="A32" s="6" t="s">
        <v>17</v>
      </c>
      <c r="B32" s="9"/>
      <c r="C32" s="10"/>
      <c r="D32" s="20"/>
      <c r="E32" s="9"/>
      <c r="F32" s="10"/>
      <c r="G32" s="10"/>
      <c r="H32" s="10"/>
      <c r="I32" s="10"/>
      <c r="J32" s="10"/>
      <c r="K32" s="64" t="s">
        <v>28</v>
      </c>
    </row>
    <row r="33" spans="1:11" s="7" customFormat="1" ht="12" customHeight="1">
      <c r="A33" s="85"/>
      <c r="B33" s="73" t="s">
        <v>20</v>
      </c>
      <c r="C33" s="73" t="s">
        <v>19</v>
      </c>
      <c r="D33" s="83" t="s">
        <v>3</v>
      </c>
      <c r="E33" s="11"/>
      <c r="F33" s="80" t="s">
        <v>14</v>
      </c>
      <c r="G33" s="80"/>
      <c r="H33" s="80"/>
      <c r="I33" s="80"/>
      <c r="J33" s="80"/>
      <c r="K33" s="80"/>
    </row>
    <row r="34" spans="1:11" s="7" customFormat="1" ht="13" customHeight="1" thickBot="1">
      <c r="A34" s="86"/>
      <c r="B34" s="74"/>
      <c r="C34" s="74"/>
      <c r="D34" s="84"/>
      <c r="E34" s="11"/>
      <c r="F34" s="81" t="s">
        <v>6</v>
      </c>
      <c r="G34" s="75" t="s">
        <v>7</v>
      </c>
      <c r="H34" s="75" t="s">
        <v>11</v>
      </c>
      <c r="I34" s="75" t="s">
        <v>24</v>
      </c>
      <c r="J34" s="75" t="s">
        <v>12</v>
      </c>
      <c r="K34" s="78" t="s">
        <v>13</v>
      </c>
    </row>
    <row r="35" spans="1:11" s="7" customFormat="1" ht="14" customHeight="1" thickBot="1">
      <c r="A35" s="12" t="s">
        <v>4</v>
      </c>
      <c r="B35" s="41">
        <f>D35-C35</f>
        <v>7258</v>
      </c>
      <c r="C35" s="42">
        <v>10229</v>
      </c>
      <c r="D35" s="43">
        <v>17487</v>
      </c>
      <c r="E35" s="13"/>
      <c r="F35" s="82"/>
      <c r="G35" s="76"/>
      <c r="H35" s="76"/>
      <c r="I35" s="76"/>
      <c r="J35" s="77"/>
      <c r="K35" s="79"/>
    </row>
    <row r="36" spans="1:11" s="7" customFormat="1" ht="14" customHeight="1">
      <c r="A36" s="14" t="s">
        <v>5</v>
      </c>
      <c r="B36" s="41">
        <f t="shared" ref="B36:B37" si="6">D36-C36</f>
        <v>10596</v>
      </c>
      <c r="C36" s="44">
        <v>13076</v>
      </c>
      <c r="D36" s="45">
        <v>23672</v>
      </c>
      <c r="E36" s="13"/>
      <c r="F36" s="15" t="s">
        <v>8</v>
      </c>
      <c r="G36" s="48">
        <v>46</v>
      </c>
      <c r="H36" s="42">
        <v>128</v>
      </c>
      <c r="I36" s="42">
        <v>24</v>
      </c>
      <c r="J36" s="42">
        <v>323</v>
      </c>
      <c r="K36" s="50">
        <v>29</v>
      </c>
    </row>
    <row r="37" spans="1:11" s="7" customFormat="1" ht="14" customHeight="1">
      <c r="A37" s="14" t="s">
        <v>3</v>
      </c>
      <c r="B37" s="41">
        <f t="shared" si="6"/>
        <v>17854</v>
      </c>
      <c r="C37" s="41">
        <f>SUM(C35:C36)</f>
        <v>23305</v>
      </c>
      <c r="D37" s="45">
        <f>SUM(D35:D36)</f>
        <v>41159</v>
      </c>
      <c r="E37" s="16"/>
      <c r="F37" s="17" t="s">
        <v>9</v>
      </c>
      <c r="G37" s="51">
        <v>22</v>
      </c>
      <c r="H37" s="44">
        <v>40</v>
      </c>
      <c r="I37" s="44">
        <v>525</v>
      </c>
      <c r="J37" s="44">
        <v>7675</v>
      </c>
      <c r="K37" s="41">
        <v>2321</v>
      </c>
    </row>
    <row r="38" spans="1:11" s="7" customFormat="1" ht="14" customHeight="1" thickBot="1">
      <c r="A38" s="18" t="s">
        <v>0</v>
      </c>
      <c r="B38" s="46">
        <f>B37/12</f>
        <v>1487.8333333333333</v>
      </c>
      <c r="C38" s="46">
        <f>C37/12</f>
        <v>1942.0833333333333</v>
      </c>
      <c r="D38" s="47">
        <f>D37/12</f>
        <v>3429.9166666666665</v>
      </c>
      <c r="E38" s="13"/>
      <c r="F38" s="19" t="s">
        <v>10</v>
      </c>
      <c r="G38" s="52">
        <v>1</v>
      </c>
      <c r="H38" s="52">
        <v>1</v>
      </c>
      <c r="I38" s="52">
        <f t="shared" ref="I38:K38" si="7">ROUND(I37/I36,0)</f>
        <v>22</v>
      </c>
      <c r="J38" s="52">
        <f t="shared" si="7"/>
        <v>24</v>
      </c>
      <c r="K38" s="53">
        <f t="shared" si="7"/>
        <v>80</v>
      </c>
    </row>
    <row r="39" spans="1:11" s="7" customFormat="1" ht="15" customHeight="1" thickBot="1">
      <c r="A39" s="6" t="s">
        <v>18</v>
      </c>
      <c r="B39" s="9"/>
      <c r="C39" s="10"/>
      <c r="D39" s="20"/>
      <c r="E39" s="9"/>
      <c r="F39" s="10"/>
      <c r="G39" s="10"/>
      <c r="H39" s="10"/>
      <c r="I39" s="10"/>
      <c r="J39" s="10"/>
      <c r="K39" s="64" t="s">
        <v>28</v>
      </c>
    </row>
    <row r="40" spans="1:11" s="7" customFormat="1" ht="12" customHeight="1">
      <c r="A40" s="85"/>
      <c r="B40" s="73" t="s">
        <v>20</v>
      </c>
      <c r="C40" s="73" t="s">
        <v>19</v>
      </c>
      <c r="D40" s="83" t="s">
        <v>3</v>
      </c>
      <c r="E40" s="11"/>
      <c r="F40" s="80" t="s">
        <v>14</v>
      </c>
      <c r="G40" s="80"/>
      <c r="H40" s="80"/>
      <c r="I40" s="80"/>
      <c r="J40" s="80"/>
      <c r="K40" s="80"/>
    </row>
    <row r="41" spans="1:11" s="24" customFormat="1" ht="13" customHeight="1" thickBot="1">
      <c r="A41" s="86"/>
      <c r="B41" s="74"/>
      <c r="C41" s="74"/>
      <c r="D41" s="84"/>
      <c r="E41" s="11"/>
      <c r="F41" s="81" t="s">
        <v>6</v>
      </c>
      <c r="G41" s="75" t="s">
        <v>7</v>
      </c>
      <c r="H41" s="75" t="s">
        <v>11</v>
      </c>
      <c r="I41" s="75" t="s">
        <v>24</v>
      </c>
      <c r="J41" s="75" t="s">
        <v>12</v>
      </c>
      <c r="K41" s="78" t="s">
        <v>13</v>
      </c>
    </row>
    <row r="42" spans="1:11" s="26" customFormat="1" ht="14" customHeight="1" thickBot="1">
      <c r="A42" s="25" t="s">
        <v>4</v>
      </c>
      <c r="B42" s="41">
        <f>D42-C42</f>
        <v>11719</v>
      </c>
      <c r="C42" s="55">
        <v>2333</v>
      </c>
      <c r="D42" s="43">
        <v>14052</v>
      </c>
      <c r="E42" s="13"/>
      <c r="F42" s="82"/>
      <c r="G42" s="76"/>
      <c r="H42" s="76"/>
      <c r="I42" s="76"/>
      <c r="J42" s="77"/>
      <c r="K42" s="79"/>
    </row>
    <row r="43" spans="1:11" s="26" customFormat="1" ht="14" customHeight="1">
      <c r="A43" s="27" t="s">
        <v>5</v>
      </c>
      <c r="B43" s="41">
        <f>D43-C43</f>
        <v>20008</v>
      </c>
      <c r="C43" s="58">
        <v>9764</v>
      </c>
      <c r="D43" s="45">
        <v>29772</v>
      </c>
      <c r="E43" s="13"/>
      <c r="F43" s="15" t="s">
        <v>8</v>
      </c>
      <c r="G43" s="54">
        <v>48</v>
      </c>
      <c r="H43" s="55">
        <v>135</v>
      </c>
      <c r="I43" s="55">
        <v>50</v>
      </c>
      <c r="J43" s="55">
        <v>232</v>
      </c>
      <c r="K43" s="56">
        <v>140</v>
      </c>
    </row>
    <row r="44" spans="1:11" s="26" customFormat="1" ht="14" customHeight="1">
      <c r="A44" s="27" t="s">
        <v>3</v>
      </c>
      <c r="B44" s="41">
        <f>SUM(B42:B43)</f>
        <v>31727</v>
      </c>
      <c r="C44" s="41">
        <f>SUM(C42:C43)</f>
        <v>12097</v>
      </c>
      <c r="D44" s="45">
        <f>SUM(D42:D43)</f>
        <v>43824</v>
      </c>
      <c r="E44" s="16"/>
      <c r="F44" s="17" t="s">
        <v>9</v>
      </c>
      <c r="G44" s="57">
        <v>74</v>
      </c>
      <c r="H44" s="58">
        <v>321</v>
      </c>
      <c r="I44" s="58">
        <v>2255</v>
      </c>
      <c r="J44" s="58">
        <v>5047</v>
      </c>
      <c r="K44" s="59">
        <v>15796</v>
      </c>
    </row>
    <row r="45" spans="1:11" s="26" customFormat="1" ht="14" customHeight="1" thickBot="1">
      <c r="A45" s="28" t="s">
        <v>0</v>
      </c>
      <c r="B45" s="46">
        <f>B44/12</f>
        <v>2643.9166666666665</v>
      </c>
      <c r="C45" s="46">
        <f>C44/12</f>
        <v>1008.0833333333334</v>
      </c>
      <c r="D45" s="47">
        <f>D44/12</f>
        <v>3652</v>
      </c>
      <c r="E45" s="13"/>
      <c r="F45" s="29" t="s">
        <v>10</v>
      </c>
      <c r="G45" s="60">
        <f>ROUND(G44/G43,0)</f>
        <v>2</v>
      </c>
      <c r="H45" s="60">
        <f t="shared" ref="H45:K45" si="8">ROUND(H44/H43,0)</f>
        <v>2</v>
      </c>
      <c r="I45" s="60">
        <f t="shared" si="8"/>
        <v>45</v>
      </c>
      <c r="J45" s="60">
        <f t="shared" si="8"/>
        <v>22</v>
      </c>
      <c r="K45" s="53">
        <f t="shared" si="8"/>
        <v>113</v>
      </c>
    </row>
    <row r="46" spans="1:11" s="7" customFormat="1" ht="15" customHeight="1" thickBot="1">
      <c r="A46" s="6" t="s">
        <v>21</v>
      </c>
      <c r="B46" s="9"/>
      <c r="C46" s="10"/>
      <c r="D46" s="20"/>
      <c r="E46" s="9"/>
      <c r="F46" s="10"/>
      <c r="G46" s="10"/>
      <c r="H46" s="10"/>
      <c r="I46" s="10"/>
      <c r="J46" s="10"/>
      <c r="K46" s="64" t="s">
        <v>28</v>
      </c>
    </row>
    <row r="47" spans="1:11" s="7" customFormat="1" ht="12" customHeight="1">
      <c r="A47" s="85"/>
      <c r="B47" s="73" t="s">
        <v>20</v>
      </c>
      <c r="C47" s="73" t="s">
        <v>19</v>
      </c>
      <c r="D47" s="83" t="s">
        <v>3</v>
      </c>
      <c r="E47" s="11"/>
      <c r="F47" s="80" t="s">
        <v>14</v>
      </c>
      <c r="G47" s="80"/>
      <c r="H47" s="80"/>
      <c r="I47" s="80"/>
      <c r="J47" s="80"/>
      <c r="K47" s="80"/>
    </row>
    <row r="48" spans="1:11" s="24" customFormat="1" ht="13" customHeight="1" thickBot="1">
      <c r="A48" s="86"/>
      <c r="B48" s="74"/>
      <c r="C48" s="74"/>
      <c r="D48" s="84"/>
      <c r="E48" s="11"/>
      <c r="F48" s="81" t="s">
        <v>6</v>
      </c>
      <c r="G48" s="75" t="s">
        <v>7</v>
      </c>
      <c r="H48" s="75" t="s">
        <v>11</v>
      </c>
      <c r="I48" s="75" t="s">
        <v>24</v>
      </c>
      <c r="J48" s="75" t="s">
        <v>12</v>
      </c>
      <c r="K48" s="78" t="s">
        <v>13</v>
      </c>
    </row>
    <row r="49" spans="1:11" s="26" customFormat="1" ht="14" customHeight="1" thickBot="1">
      <c r="A49" s="25" t="s">
        <v>4</v>
      </c>
      <c r="B49" s="41">
        <f>D49-C49</f>
        <v>10511</v>
      </c>
      <c r="C49" s="55">
        <v>2175</v>
      </c>
      <c r="D49" s="43">
        <v>12686</v>
      </c>
      <c r="E49" s="13"/>
      <c r="F49" s="82"/>
      <c r="G49" s="76"/>
      <c r="H49" s="76"/>
      <c r="I49" s="76"/>
      <c r="J49" s="77"/>
      <c r="K49" s="79"/>
    </row>
    <row r="50" spans="1:11" s="26" customFormat="1" ht="14" customHeight="1">
      <c r="A50" s="27" t="s">
        <v>5</v>
      </c>
      <c r="B50" s="41">
        <f>D50-C50</f>
        <v>9684</v>
      </c>
      <c r="C50" s="58">
        <v>12560</v>
      </c>
      <c r="D50" s="45">
        <v>22244</v>
      </c>
      <c r="E50" s="13"/>
      <c r="F50" s="15" t="s">
        <v>8</v>
      </c>
      <c r="G50" s="54">
        <v>47</v>
      </c>
      <c r="H50" s="63">
        <v>143</v>
      </c>
      <c r="I50" s="55">
        <v>24</v>
      </c>
      <c r="J50" s="55">
        <v>196</v>
      </c>
      <c r="K50" s="56">
        <v>25</v>
      </c>
    </row>
    <row r="51" spans="1:11" s="26" customFormat="1" ht="14" customHeight="1">
      <c r="A51" s="27" t="s">
        <v>3</v>
      </c>
      <c r="B51" s="41">
        <f>SUM(B49:B50)</f>
        <v>20195</v>
      </c>
      <c r="C51" s="41">
        <f>SUM(C49:C50)</f>
        <v>14735</v>
      </c>
      <c r="D51" s="45">
        <f>SUM(D49:D50)</f>
        <v>34930</v>
      </c>
      <c r="E51" s="16"/>
      <c r="F51" s="17" t="s">
        <v>9</v>
      </c>
      <c r="G51" s="57">
        <v>16</v>
      </c>
      <c r="H51" s="58">
        <v>135</v>
      </c>
      <c r="I51" s="58">
        <v>623</v>
      </c>
      <c r="J51" s="58">
        <v>3251</v>
      </c>
      <c r="K51" s="59">
        <v>1381</v>
      </c>
    </row>
    <row r="52" spans="1:11" s="26" customFormat="1" ht="14" customHeight="1" thickBot="1">
      <c r="A52" s="27" t="s">
        <v>0</v>
      </c>
      <c r="B52" s="58">
        <f>B51/12</f>
        <v>1682.9166666666667</v>
      </c>
      <c r="C52" s="58">
        <f>C51/12</f>
        <v>1227.9166666666667</v>
      </c>
      <c r="D52" s="61">
        <f>D51/12</f>
        <v>2910.8333333333335</v>
      </c>
      <c r="E52" s="13"/>
      <c r="F52" s="29" t="s">
        <v>10</v>
      </c>
      <c r="G52" s="60">
        <v>1</v>
      </c>
      <c r="H52" s="60">
        <f t="shared" ref="H52:K52" si="9">ROUND(H51/H50,0)</f>
        <v>1</v>
      </c>
      <c r="I52" s="60">
        <f t="shared" si="9"/>
        <v>26</v>
      </c>
      <c r="J52" s="60">
        <f t="shared" si="9"/>
        <v>17</v>
      </c>
      <c r="K52" s="53">
        <f t="shared" si="9"/>
        <v>55</v>
      </c>
    </row>
    <row r="53" spans="1:11" s="26" customFormat="1" ht="14" customHeight="1" thickBot="1">
      <c r="A53" s="30" t="s">
        <v>22</v>
      </c>
      <c r="B53" s="46">
        <f>D53-C53</f>
        <v>1648</v>
      </c>
      <c r="C53" s="46">
        <v>11396</v>
      </c>
      <c r="D53" s="62">
        <v>13044</v>
      </c>
      <c r="E53" s="13"/>
      <c r="F53" s="87" t="s">
        <v>25</v>
      </c>
      <c r="G53" s="87"/>
      <c r="H53" s="87"/>
      <c r="I53" s="87"/>
      <c r="J53" s="87"/>
      <c r="K53" s="87"/>
    </row>
    <row r="54" spans="1:11" s="7" customFormat="1" ht="13">
      <c r="A54" s="6" t="s">
        <v>1</v>
      </c>
      <c r="B54" s="31"/>
      <c r="C54" s="31"/>
      <c r="D54" s="31"/>
      <c r="E54" s="31"/>
      <c r="F54" s="88"/>
      <c r="G54" s="88"/>
      <c r="H54" s="88"/>
      <c r="I54" s="88"/>
      <c r="J54" s="88"/>
      <c r="K54" s="88"/>
    </row>
    <row r="55" spans="1:11">
      <c r="A55" s="1"/>
      <c r="B55" s="2"/>
      <c r="C55" s="2"/>
      <c r="D55" s="2"/>
      <c r="E55" s="2"/>
      <c r="F55" s="2"/>
      <c r="G55" s="2"/>
      <c r="H55" s="2"/>
      <c r="I55" s="2"/>
      <c r="J55" s="1"/>
      <c r="K55" s="2"/>
    </row>
    <row r="56" spans="1:11">
      <c r="A56" s="1"/>
      <c r="B56" s="2"/>
      <c r="C56" s="2"/>
      <c r="D56" s="2"/>
      <c r="E56" s="2"/>
      <c r="F56" s="2"/>
      <c r="G56" s="2"/>
      <c r="H56" s="2"/>
      <c r="I56" s="2"/>
      <c r="J56" s="1"/>
      <c r="K56" s="2"/>
    </row>
    <row r="57" spans="1:11">
      <c r="A57" s="1"/>
      <c r="B57" s="2"/>
      <c r="C57" s="2"/>
      <c r="D57" s="2"/>
      <c r="E57" s="2"/>
      <c r="F57" s="2"/>
      <c r="G57" s="2"/>
      <c r="H57" s="2"/>
      <c r="I57" s="2"/>
      <c r="J57" s="1"/>
      <c r="K57" s="2"/>
    </row>
    <row r="58" spans="1:11">
      <c r="A58" s="1"/>
      <c r="B58" s="2"/>
      <c r="C58" s="2"/>
      <c r="D58" s="2"/>
      <c r="E58" s="2"/>
      <c r="F58" s="2"/>
      <c r="G58" s="2"/>
      <c r="H58" s="2"/>
      <c r="I58" s="2"/>
      <c r="J58" s="1"/>
      <c r="K58" s="2"/>
    </row>
  </sheetData>
  <mergeCells count="78">
    <mergeCell ref="F53:K54"/>
    <mergeCell ref="K34:K35"/>
    <mergeCell ref="F34:F35"/>
    <mergeCell ref="J41:J42"/>
    <mergeCell ref="K41:K42"/>
    <mergeCell ref="H34:H35"/>
    <mergeCell ref="J48:J49"/>
    <mergeCell ref="I48:I49"/>
    <mergeCell ref="I34:I35"/>
    <mergeCell ref="G34:G35"/>
    <mergeCell ref="J34:J35"/>
    <mergeCell ref="K48:K49"/>
    <mergeCell ref="F47:K47"/>
    <mergeCell ref="F48:F49"/>
    <mergeCell ref="G48:G49"/>
    <mergeCell ref="H48:H49"/>
    <mergeCell ref="C40:C41"/>
    <mergeCell ref="D40:D41"/>
    <mergeCell ref="F40:K40"/>
    <mergeCell ref="F41:F42"/>
    <mergeCell ref="G41:G42"/>
    <mergeCell ref="H41:H42"/>
    <mergeCell ref="I41:I42"/>
    <mergeCell ref="H20:H21"/>
    <mergeCell ref="I20:I21"/>
    <mergeCell ref="J20:J21"/>
    <mergeCell ref="K20:K21"/>
    <mergeCell ref="K12:K13"/>
    <mergeCell ref="F11:K11"/>
    <mergeCell ref="F19:K19"/>
    <mergeCell ref="H12:H13"/>
    <mergeCell ref="I12:I13"/>
    <mergeCell ref="G12:G13"/>
    <mergeCell ref="J12:J13"/>
    <mergeCell ref="F4:K4"/>
    <mergeCell ref="F5:F6"/>
    <mergeCell ref="G5:G6"/>
    <mergeCell ref="A4:A5"/>
    <mergeCell ref="B4:B5"/>
    <mergeCell ref="C4:C5"/>
    <mergeCell ref="D4:D5"/>
    <mergeCell ref="A19:A20"/>
    <mergeCell ref="B19:B20"/>
    <mergeCell ref="A11:A12"/>
    <mergeCell ref="B11:B12"/>
    <mergeCell ref="C11:C12"/>
    <mergeCell ref="D11:D12"/>
    <mergeCell ref="A47:A48"/>
    <mergeCell ref="B47:B48"/>
    <mergeCell ref="C47:C48"/>
    <mergeCell ref="D47:D48"/>
    <mergeCell ref="C19:C20"/>
    <mergeCell ref="D19:D20"/>
    <mergeCell ref="A33:A34"/>
    <mergeCell ref="B33:B34"/>
    <mergeCell ref="C33:C34"/>
    <mergeCell ref="A26:A27"/>
    <mergeCell ref="B26:B27"/>
    <mergeCell ref="C26:C27"/>
    <mergeCell ref="D26:D27"/>
    <mergeCell ref="D33:D34"/>
    <mergeCell ref="A40:A41"/>
    <mergeCell ref="B40:B41"/>
    <mergeCell ref="H5:H6"/>
    <mergeCell ref="I5:I6"/>
    <mergeCell ref="J5:J6"/>
    <mergeCell ref="K5:K6"/>
    <mergeCell ref="F33:K33"/>
    <mergeCell ref="F20:F21"/>
    <mergeCell ref="G20:G21"/>
    <mergeCell ref="F12:F13"/>
    <mergeCell ref="K27:K28"/>
    <mergeCell ref="F26:K26"/>
    <mergeCell ref="H27:H28"/>
    <mergeCell ref="I27:I28"/>
    <mergeCell ref="J27:J28"/>
    <mergeCell ref="F27:F28"/>
    <mergeCell ref="G27:G28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３９６</vt:lpstr>
      <vt:lpstr>'表 ３９６'!Print_Area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2019-03-08T19:27:45Z</cp:lastPrinted>
  <dcterms:created xsi:type="dcterms:W3CDTF">2002-07-25T04:22:31Z</dcterms:created>
  <dcterms:modified xsi:type="dcterms:W3CDTF">2019-03-08T19:27:46Z</dcterms:modified>
</cp:coreProperties>
</file>