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900" windowWidth="19395" windowHeight="6900"/>
  </bookViews>
  <sheets>
    <sheet name="表 ２３  死因順位・年次推移" sheetId="1" r:id="rId1"/>
    <sheet name="Sheet1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7" i="2" l="1"/>
  <c r="H67" i="2"/>
  <c r="F6" i="2"/>
  <c r="G67" i="2"/>
  <c r="I66" i="2"/>
  <c r="H66" i="2"/>
  <c r="G66" i="2"/>
  <c r="I65" i="2"/>
  <c r="H65" i="2"/>
  <c r="G65" i="2"/>
  <c r="I64" i="2"/>
  <c r="H64" i="2"/>
  <c r="G64" i="2"/>
  <c r="I63" i="2"/>
  <c r="H63" i="2"/>
  <c r="G63" i="2"/>
  <c r="I62" i="2"/>
  <c r="H62" i="2"/>
  <c r="G62" i="2"/>
  <c r="I61" i="2"/>
  <c r="H61" i="2"/>
  <c r="G61" i="2"/>
  <c r="I60" i="2"/>
  <c r="H60" i="2"/>
  <c r="G60" i="2"/>
  <c r="I59" i="2"/>
  <c r="H59" i="2"/>
  <c r="G59" i="2"/>
  <c r="I58" i="2"/>
  <c r="H58" i="2"/>
  <c r="G58" i="2"/>
  <c r="I57" i="2"/>
  <c r="H57" i="2"/>
  <c r="G57" i="2"/>
  <c r="I56" i="2"/>
  <c r="H56" i="2"/>
  <c r="G56" i="2"/>
  <c r="I55" i="2"/>
  <c r="H55" i="2"/>
  <c r="G55" i="2"/>
  <c r="I54" i="2"/>
  <c r="H54" i="2"/>
  <c r="G54" i="2"/>
  <c r="I53" i="2"/>
  <c r="H53" i="2"/>
  <c r="G53" i="2"/>
  <c r="I52" i="2"/>
  <c r="H52" i="2"/>
  <c r="G52" i="2"/>
  <c r="I51" i="2"/>
  <c r="H51" i="2"/>
  <c r="G51" i="2"/>
  <c r="I50" i="2"/>
  <c r="H50" i="2"/>
  <c r="G50" i="2"/>
  <c r="I49" i="2"/>
  <c r="H49" i="2"/>
  <c r="G49" i="2"/>
  <c r="I48" i="2"/>
  <c r="H48" i="2"/>
  <c r="G48" i="2"/>
  <c r="I47" i="2"/>
  <c r="H47" i="2"/>
  <c r="G47" i="2"/>
  <c r="I46" i="2"/>
  <c r="H46" i="2"/>
  <c r="G46" i="2"/>
  <c r="I45" i="2"/>
  <c r="H45" i="2"/>
  <c r="G45" i="2"/>
  <c r="I44" i="2"/>
  <c r="H44" i="2"/>
  <c r="G44" i="2"/>
  <c r="I43" i="2"/>
  <c r="H43" i="2"/>
  <c r="G43" i="2"/>
  <c r="I42" i="2"/>
  <c r="H42" i="2"/>
  <c r="G42" i="2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G37" i="2"/>
  <c r="I36" i="2"/>
  <c r="H36" i="2"/>
  <c r="G36" i="2"/>
  <c r="I35" i="2"/>
  <c r="H35" i="2"/>
  <c r="G35" i="2"/>
  <c r="I34" i="2"/>
  <c r="H34" i="2"/>
  <c r="G34" i="2"/>
  <c r="I33" i="2"/>
  <c r="H33" i="2"/>
  <c r="G33" i="2"/>
  <c r="I32" i="2"/>
  <c r="H32" i="2"/>
  <c r="G32" i="2"/>
  <c r="I31" i="2"/>
  <c r="H31" i="2"/>
  <c r="G31" i="2"/>
  <c r="I30" i="2"/>
  <c r="H30" i="2"/>
  <c r="G30" i="2"/>
  <c r="I29" i="2"/>
  <c r="H29" i="2"/>
  <c r="G29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7" i="2"/>
  <c r="I8" i="2"/>
  <c r="I9" i="2"/>
  <c r="I10" i="2"/>
  <c r="I11" i="2"/>
  <c r="I12" i="2"/>
  <c r="I13" i="2"/>
  <c r="I14" i="2"/>
  <c r="I15" i="2"/>
  <c r="I16" i="2"/>
  <c r="O16" i="2"/>
  <c r="N16" i="2"/>
  <c r="M16" i="2"/>
  <c r="L16" i="2"/>
  <c r="H16" i="2"/>
  <c r="G16" i="2"/>
  <c r="O15" i="2"/>
  <c r="N15" i="2"/>
  <c r="M15" i="2"/>
  <c r="L15" i="2"/>
  <c r="H15" i="2"/>
  <c r="G15" i="2"/>
  <c r="O14" i="2"/>
  <c r="N14" i="2"/>
  <c r="M14" i="2"/>
  <c r="L14" i="2"/>
  <c r="H14" i="2"/>
  <c r="G14" i="2"/>
  <c r="O13" i="2"/>
  <c r="N13" i="2"/>
  <c r="M13" i="2"/>
  <c r="L13" i="2"/>
  <c r="H13" i="2"/>
  <c r="G13" i="2"/>
  <c r="O12" i="2"/>
  <c r="N12" i="2"/>
  <c r="M12" i="2"/>
  <c r="L12" i="2"/>
  <c r="H12" i="2"/>
  <c r="G12" i="2"/>
  <c r="O11" i="2"/>
  <c r="N11" i="2"/>
  <c r="M11" i="2"/>
  <c r="L11" i="2"/>
  <c r="H11" i="2"/>
  <c r="G11" i="2"/>
  <c r="O10" i="2"/>
  <c r="N10" i="2"/>
  <c r="M10" i="2"/>
  <c r="L10" i="2"/>
  <c r="H10" i="2"/>
  <c r="G10" i="2"/>
  <c r="O9" i="2"/>
  <c r="N9" i="2"/>
  <c r="M9" i="2"/>
  <c r="L9" i="2"/>
  <c r="H9" i="2"/>
  <c r="G9" i="2"/>
  <c r="O8" i="2"/>
  <c r="N8" i="2"/>
  <c r="M8" i="2"/>
  <c r="L8" i="2"/>
  <c r="H8" i="2"/>
  <c r="G8" i="2"/>
  <c r="O7" i="2"/>
  <c r="N7" i="2"/>
  <c r="M7" i="2"/>
  <c r="L7" i="2"/>
  <c r="H7" i="2"/>
  <c r="G7" i="2"/>
</calcChain>
</file>

<file path=xl/sharedStrings.xml><?xml version="1.0" encoding="utf-8"?>
<sst xmlns="http://schemas.openxmlformats.org/spreadsheetml/2006/main" count="271" uniqueCount="112">
  <si>
    <t>表 ２３  死因順位・年次推移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</si>
  <si>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</si>
  <si>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</si>
  <si>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</si>
  <si>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</si>
  <si>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</si>
  <si>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</si>
  <si>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</si>
  <si>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</si>
  <si>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</si>
  <si>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</si>
  <si>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死因</t>
  </si>
  <si>
    <t>悪　性
新生物</t>
  </si>
  <si>
    <t>心疾患</t>
  </si>
  <si>
    <t>脳血管
疾患</t>
  </si>
  <si>
    <t>肺炎</t>
  </si>
  <si>
    <t>不慮の
事故</t>
  </si>
  <si>
    <t>自殺</t>
  </si>
  <si>
    <t>その他の呼吸
器系の疾患</t>
  </si>
  <si>
    <t>肝疾患</t>
  </si>
  <si>
    <t>老衰</t>
  </si>
  <si>
    <t>腎不全</t>
  </si>
  <si>
    <t>死亡数</t>
  </si>
  <si>
    <t>死亡率</t>
  </si>
  <si>
    <t>死亡割合</t>
  </si>
  <si>
    <t>17年</t>
  </si>
  <si>
    <t>18年</t>
  </si>
  <si>
    <t>その他の消化器系の疾患</t>
  </si>
  <si>
    <t>19年</t>
  </si>
  <si>
    <t>20年</t>
  </si>
  <si>
    <t>慢性閉塞
性肺疾患</t>
  </si>
  <si>
    <t>21年</t>
  </si>
  <si>
    <t>22年</t>
  </si>
  <si>
    <t>23年</t>
  </si>
  <si>
    <t>大動脈瘤及び解離</t>
  </si>
  <si>
    <t>24年</t>
  </si>
  <si>
    <t>その他の呼吸器系の疾患</t>
  </si>
  <si>
    <t>不慮の事故</t>
  </si>
  <si>
    <t>25年</t>
  </si>
  <si>
    <t>その他の消化器系疾患</t>
  </si>
  <si>
    <t>26年</t>
  </si>
  <si>
    <t>27年</t>
  </si>
  <si>
    <t xml:space="preserve"> 注）  </t>
  </si>
  <si>
    <t>死亡率は、各年10月1日現在の本市の日本人人口（町別年齢別人口－管区別年齢別外国人登録人口）10万対の死亡率</t>
  </si>
  <si>
    <t>死亡割合は、総死亡数に対する死亡割合</t>
  </si>
  <si>
    <t>資料：庶務課　「人口動態調査」より</t>
  </si>
  <si>
    <t>総死亡数に対する百分率</t>
  </si>
  <si>
    <t>人口10万人に対する死亡率</t>
  </si>
  <si>
    <t>10月1日現在の
日本人人口</t>
  </si>
  <si>
    <t>男</t>
  </si>
  <si>
    <t>女</t>
  </si>
  <si>
    <t>計</t>
  </si>
  <si>
    <t>26　　　　年　　　　　　</t>
  </si>
  <si>
    <t>順位</t>
  </si>
  <si>
    <t>死因順位</t>
  </si>
  <si>
    <t>腸管感染症</t>
  </si>
  <si>
    <t>結核</t>
  </si>
  <si>
    <t>敗血症</t>
  </si>
  <si>
    <t>ウイルス肝炎</t>
  </si>
  <si>
    <t>ヒト免疫不全ウイルス[HIV]病</t>
  </si>
  <si>
    <t>その他の感染症及び寄生虫症</t>
  </si>
  <si>
    <t>悪性新生物</t>
  </si>
  <si>
    <t>その他の新生物</t>
  </si>
  <si>
    <t>貧血</t>
  </si>
  <si>
    <t>その他の血液及び造血器の疾患並びに免疫機構の障害</t>
  </si>
  <si>
    <t>糖尿病</t>
  </si>
  <si>
    <t>その他の内分泌、栄養及び代謝疾患</t>
  </si>
  <si>
    <t>血管性及び詳細不明の認知症</t>
  </si>
  <si>
    <t>その他の精神及び行動の障害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</si>
  <si>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</si>
  <si>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</si>
  <si>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</si>
  <si>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</si>
  <si>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</si>
  <si>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</si>
  <si>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</si>
  <si>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高血圧性疾患</t>
  </si>
  <si>
    <t>脳血管疾患</t>
  </si>
  <si>
    <t>その他の循環器系の疾患</t>
  </si>
  <si>
    <t>インフルエンザ</t>
  </si>
  <si>
    <t>急性気管支炎</t>
  </si>
  <si>
    <t>慢性閉塞性肺疾患</t>
  </si>
  <si>
    <t>喘息</t>
  </si>
  <si>
    <t>胃潰瘍及び十二指腸潰瘍</t>
  </si>
  <si>
    <t>ヘルニア及び腸閉塞</t>
  </si>
  <si>
    <t>皮膚及び皮下組織の疾患</t>
  </si>
  <si>
    <t>筋骨格系及び結合組織の疾患</t>
  </si>
  <si>
    <t>糸球体疾患及び腎尿細管間質性疾患</t>
  </si>
  <si>
    <t>その他の腎尿路生殖器系の疾患</t>
  </si>
  <si>
    <t>妊娠、分娩及び産じょく</t>
  </si>
  <si>
    <t>妊娠期間及び胎児発育に関する障害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</si>
  <si>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</si>
  <si>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</si>
  <si>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</si>
  <si>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</si>
  <si>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</si>
  <si>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</si>
  <si>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</si>
  <si>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</si>
  <si>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</si>
  <si>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染色体異常、他に分類されないもの</t>
  </si>
  <si>
    <t>乳幼児突然死症候群</t>
  </si>
  <si>
    <t>その他の症状、徴候及び異常臨床所見･
異常検査所見で他に分類されないもの</t>
  </si>
  <si>
    <t>他殺</t>
  </si>
  <si>
    <t>その他の傷病及び死亡の外因</t>
  </si>
  <si>
    <t>重症急性呼吸器症候群（病原体がＳＡＲＳコロナウィルスであるものに限る）</t>
  </si>
  <si>
    <t>大動脈瘤及び解離</t>
    <phoneticPr fontId="15"/>
  </si>
  <si>
    <t>平成16年</t>
    <rPh sb="0" eb="2">
      <t>ヘイセイ</t>
    </rPh>
    <phoneticPr fontId="15"/>
  </si>
  <si>
    <t>その他の呼吸器系の疾患</t>
    <phoneticPr fontId="15"/>
  </si>
  <si>
    <t>慢性閉塞
性肺疾患</t>
    <phoneticPr fontId="15"/>
  </si>
  <si>
    <t>第 1 位</t>
    <rPh sb="0" eb="1">
      <t>ダイ</t>
    </rPh>
    <rPh sb="4" eb="5">
      <t>クライ</t>
    </rPh>
    <phoneticPr fontId="15"/>
  </si>
  <si>
    <t>12.3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</si>
</sst>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%"/>
    <numFmt numFmtId="177" formatCode="0####"/>
    <numFmt numFmtId="178" formatCode="###\ ###\ ##0;\-###\ ###\ ##0;&quot;-&quot;"/>
    <numFmt numFmtId="179" formatCode="#,##0_ "/>
    <numFmt numFmtId="180" formatCode="0.0_);[Red]\(0.0\)"/>
    <numFmt numFmtId="181" formatCode="0.0"/>
    <numFmt numFmtId="182" formatCode="0.0_ "/>
    <numFmt numFmtId="183" formatCode="#,##0.0_);[Red]\(#,##0.0\)"/>
  </numFmts>
  <fonts count="18">
    <font>
      <sz val="11"/>
      <name val="ＭＳ Ｐゴシック"/>
      <charset val="128"/>
    </font>
    <font>
      <sz val="11"/>
      <name val="ＭＳ Ｐ明朝"/>
      <family val="3"/>
      <charset val="128"/>
    </font>
    <font>
      <sz val="8"/>
      <name val="ＭＳ Ｐ明朝"/>
      <family val="3"/>
      <charset val="128"/>
    </font>
    <font>
      <b/>
      <sz val="11"/>
      <name val="ＭＳ Ｐ明朝"/>
      <family val="3"/>
      <charset val="128"/>
    </font>
    <font>
      <b/>
      <sz val="8"/>
      <color indexed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5.5"/>
      <name val="ＭＳ Ｐ明朝"/>
      <family val="3"/>
      <charset val="128"/>
    </font>
    <font>
      <sz val="7"/>
      <name val="ＭＳ Ｐ明朝"/>
      <family val="3"/>
      <charset val="128"/>
    </font>
    <font>
      <sz val="6"/>
      <name val="ＭＳ Ｐ明朝"/>
      <family val="3"/>
      <charset val="128"/>
    </font>
    <font>
      <sz val="9"/>
      <name val="ＭＳ Ｐ明朝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80">
    <xf numFmtId="0" fontId="0" fillId="0" borderId="0" xfId="0" applyAlignment="1"/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178" fontId="2" fillId="0" borderId="0" xfId="1" applyNumberFormat="1" applyFont="1" applyBorder="1" applyAlignment="1">
      <alignment vertical="center"/>
    </xf>
    <xf numFmtId="178" fontId="2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4" fillId="2" borderId="7" xfId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right" vertical="center"/>
    </xf>
    <xf numFmtId="178" fontId="5" fillId="3" borderId="7" xfId="1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horizontal="center"/>
    </xf>
    <xf numFmtId="178" fontId="5" fillId="3" borderId="0" xfId="1" applyNumberFormat="1" applyFont="1" applyFill="1" applyBorder="1" applyAlignment="1">
      <alignment vertical="center"/>
    </xf>
    <xf numFmtId="177" fontId="2" fillId="4" borderId="0" xfId="1" applyNumberFormat="1" applyFont="1" applyFill="1" applyBorder="1" applyAlignment="1">
      <alignment horizontal="left" vertical="center"/>
    </xf>
    <xf numFmtId="0" fontId="2" fillId="4" borderId="0" xfId="1" applyFont="1" applyFill="1" applyBorder="1" applyAlignment="1">
      <alignment vertical="center"/>
    </xf>
    <xf numFmtId="178" fontId="5" fillId="4" borderId="12" xfId="1" applyNumberFormat="1" applyFont="1" applyFill="1" applyBorder="1" applyAlignment="1">
      <alignment vertical="center"/>
    </xf>
    <xf numFmtId="176" fontId="1" fillId="4" borderId="0" xfId="0" applyNumberFormat="1" applyFont="1" applyFill="1" applyBorder="1" applyAlignment="1">
      <alignment horizontal="center"/>
    </xf>
    <xf numFmtId="180" fontId="5" fillId="4" borderId="0" xfId="1" applyNumberFormat="1" applyFont="1" applyFill="1" applyBorder="1" applyAlignment="1">
      <alignment vertical="center"/>
    </xf>
    <xf numFmtId="0" fontId="2" fillId="4" borderId="0" xfId="1" applyFont="1" applyFill="1" applyBorder="1" applyAlignment="1">
      <alignment horizontal="distributed" vertical="center"/>
    </xf>
    <xf numFmtId="178" fontId="5" fillId="4" borderId="14" xfId="1" applyNumberFormat="1" applyFont="1" applyFill="1" applyBorder="1" applyAlignment="1">
      <alignment vertical="center"/>
    </xf>
    <xf numFmtId="177" fontId="2" fillId="5" borderId="0" xfId="1" applyNumberFormat="1" applyFont="1" applyFill="1" applyBorder="1" applyAlignment="1">
      <alignment horizontal="left" vertical="center"/>
    </xf>
    <xf numFmtId="0" fontId="2" fillId="5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horizontal="distributed" vertical="center" shrinkToFit="1"/>
    </xf>
    <xf numFmtId="178" fontId="5" fillId="5" borderId="14" xfId="1" applyNumberFormat="1" applyFont="1" applyFill="1" applyBorder="1" applyAlignment="1">
      <alignment vertical="center"/>
    </xf>
    <xf numFmtId="176" fontId="1" fillId="5" borderId="0" xfId="0" applyNumberFormat="1" applyFont="1" applyFill="1" applyBorder="1" applyAlignment="1">
      <alignment horizontal="center"/>
    </xf>
    <xf numFmtId="180" fontId="5" fillId="5" borderId="0" xfId="1" applyNumberFormat="1" applyFont="1" applyFill="1" applyBorder="1" applyAlignment="1">
      <alignment vertical="center"/>
    </xf>
    <xf numFmtId="0" fontId="2" fillId="5" borderId="0" xfId="1" applyFont="1" applyFill="1" applyBorder="1" applyAlignment="1">
      <alignment horizontal="distributed" vertical="center"/>
    </xf>
    <xf numFmtId="0" fontId="1" fillId="0" borderId="14" xfId="1" applyFont="1" applyBorder="1" applyAlignment="1">
      <alignment horizontal="center" vertical="center"/>
    </xf>
    <xf numFmtId="38" fontId="1" fillId="0" borderId="14" xfId="4" applyFont="1" applyBorder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8" fontId="10" fillId="0" borderId="0" xfId="0" applyNumberFormat="1" applyFont="1" applyAlignment="1"/>
    <xf numFmtId="0" fontId="2" fillId="0" borderId="7" xfId="1" applyFont="1" applyBorder="1" applyAlignment="1">
      <alignment vertical="center"/>
    </xf>
    <xf numFmtId="0" fontId="2" fillId="0" borderId="15" xfId="1" applyFont="1" applyBorder="1" applyAlignment="1">
      <alignment horizontal="left" vertical="center"/>
    </xf>
    <xf numFmtId="38" fontId="10" fillId="0" borderId="14" xfId="4" applyFont="1" applyBorder="1" applyAlignment="1"/>
    <xf numFmtId="181" fontId="10" fillId="0" borderId="14" xfId="0" applyNumberFormat="1" applyFont="1" applyBorder="1" applyAlignment="1"/>
    <xf numFmtId="9" fontId="10" fillId="0" borderId="14" xfId="2" applyFont="1" applyBorder="1" applyAlignment="1"/>
    <xf numFmtId="0" fontId="2" fillId="4" borderId="16" xfId="1" applyFont="1" applyFill="1" applyBorder="1" applyAlignment="1">
      <alignment horizontal="distributed" vertical="center"/>
    </xf>
    <xf numFmtId="0" fontId="0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1" fillId="0" borderId="0" xfId="5" applyFont="1" applyAlignment="1">
      <alignment vertical="top"/>
    </xf>
    <xf numFmtId="0" fontId="12" fillId="0" borderId="0" xfId="5" applyFont="1" applyAlignment="1">
      <alignment vertical="top"/>
    </xf>
    <xf numFmtId="0" fontId="13" fillId="0" borderId="0" xfId="5" applyFont="1" applyAlignment="1">
      <alignment vertical="top"/>
    </xf>
    <xf numFmtId="49" fontId="2" fillId="0" borderId="19" xfId="5" applyNumberFormat="1" applyFont="1" applyBorder="1" applyAlignment="1">
      <alignment horizontal="center" vertical="center" wrapText="1"/>
    </xf>
    <xf numFmtId="0" fontId="2" fillId="0" borderId="0" xfId="5" applyFont="1" applyBorder="1" applyAlignment="1">
      <alignment horizontal="distributed" vertical="center"/>
    </xf>
    <xf numFmtId="0" fontId="2" fillId="0" borderId="21" xfId="5" applyFont="1" applyBorder="1" applyAlignment="1">
      <alignment horizontal="distributed" vertical="center"/>
    </xf>
    <xf numFmtId="0" fontId="2" fillId="0" borderId="22" xfId="5" applyFont="1" applyBorder="1" applyAlignment="1">
      <alignment horizontal="distributed" vertical="center" wrapText="1"/>
    </xf>
    <xf numFmtId="0" fontId="2" fillId="0" borderId="22" xfId="5" applyFont="1" applyBorder="1" applyAlignment="1">
      <alignment horizontal="distributed" vertical="center"/>
    </xf>
    <xf numFmtId="0" fontId="2" fillId="0" borderId="23" xfId="5" applyFont="1" applyBorder="1" applyAlignment="1">
      <alignment horizontal="distributed" vertical="center"/>
    </xf>
    <xf numFmtId="179" fontId="2" fillId="0" borderId="22" xfId="5" applyNumberFormat="1" applyFont="1" applyBorder="1" applyAlignment="1">
      <alignment vertical="center"/>
    </xf>
    <xf numFmtId="180" fontId="2" fillId="0" borderId="22" xfId="5" applyNumberFormat="1" applyFont="1" applyBorder="1" applyAlignment="1"/>
    <xf numFmtId="0" fontId="2" fillId="0" borderId="0" xfId="5" applyFont="1" applyBorder="1" applyAlignment="1">
      <alignment horizontal="distributed" vertical="center"/>
    </xf>
    <xf numFmtId="0" fontId="2" fillId="0" borderId="23" xfId="5" applyFont="1" applyBorder="1" applyAlignment="1">
      <alignment horizontal="distributed" vertical="center"/>
    </xf>
    <xf numFmtId="0" fontId="2" fillId="0" borderId="22" xfId="5" applyFont="1" applyBorder="1" applyAlignment="1">
      <alignment horizontal="distributed" vertical="center" wrapText="1"/>
    </xf>
    <xf numFmtId="0" fontId="2" fillId="0" borderId="22" xfId="5" applyFont="1" applyBorder="1" applyAlignment="1">
      <alignment horizontal="distributed" vertical="center"/>
    </xf>
    <xf numFmtId="0" fontId="2" fillId="0" borderId="0" xfId="5" applyFont="1" applyBorder="1" applyAlignment="1">
      <alignment horizontal="distributed" vertical="center"/>
    </xf>
    <xf numFmtId="0" fontId="2" fillId="0" borderId="23" xfId="5" applyFont="1" applyBorder="1" applyAlignment="1">
      <alignment horizontal="distributed" vertical="center"/>
    </xf>
    <xf numFmtId="180" fontId="2" fillId="0" borderId="22" xfId="5" applyNumberFormat="1" applyFont="1" applyBorder="1" applyAlignment="1"/>
    <xf numFmtId="180" fontId="2" fillId="0" borderId="24" xfId="5" applyNumberFormat="1" applyFont="1" applyBorder="1" applyAlignment="1"/>
    <xf numFmtId="180" fontId="2" fillId="0" borderId="23" xfId="5" applyNumberFormat="1" applyFont="1" applyBorder="1" applyAlignment="1"/>
    <xf numFmtId="0" fontId="2" fillId="0" borderId="0" xfId="5" applyFont="1" applyBorder="1" applyAlignment="1">
      <alignment horizontal="distributed" vertical="center"/>
    </xf>
    <xf numFmtId="0" fontId="2" fillId="0" borderId="13" xfId="5" applyFont="1" applyBorder="1" applyAlignment="1">
      <alignment horizontal="distributed" vertical="center"/>
    </xf>
    <xf numFmtId="180" fontId="2" fillId="0" borderId="13" xfId="5" applyNumberFormat="1" applyFont="1" applyBorder="1" applyAlignment="1"/>
    <xf numFmtId="180" fontId="2" fillId="0" borderId="0" xfId="5" applyNumberFormat="1" applyFont="1" applyBorder="1" applyAlignment="1"/>
    <xf numFmtId="0" fontId="2" fillId="0" borderId="13" xfId="5" applyFont="1" applyBorder="1" applyAlignment="1">
      <alignment horizontal="distributed" vertical="center" wrapText="1"/>
    </xf>
    <xf numFmtId="0" fontId="2" fillId="0" borderId="0" xfId="5" applyFont="1" applyBorder="1" applyAlignment="1">
      <alignment horizontal="distributed" vertical="center" wrapText="1"/>
    </xf>
    <xf numFmtId="179" fontId="2" fillId="0" borderId="24" xfId="5" applyNumberFormat="1" applyFont="1" applyBorder="1" applyAlignment="1">
      <alignment vertical="center"/>
    </xf>
    <xf numFmtId="179" fontId="2" fillId="0" borderId="13" xfId="5" applyNumberFormat="1" applyFont="1" applyBorder="1" applyAlignment="1">
      <alignment vertical="center"/>
    </xf>
    <xf numFmtId="179" fontId="2" fillId="0" borderId="23" xfId="5" applyNumberFormat="1" applyFont="1" applyBorder="1" applyAlignment="1">
      <alignment vertical="center"/>
    </xf>
    <xf numFmtId="0" fontId="5" fillId="0" borderId="0" xfId="5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2" xfId="5" applyFont="1" applyBorder="1" applyAlignment="1">
      <alignment horizontal="distributed" vertical="center" wrapText="1"/>
    </xf>
    <xf numFmtId="0" fontId="5" fillId="0" borderId="22" xfId="5" applyFont="1" applyBorder="1" applyAlignment="1">
      <alignment horizontal="distributed" vertical="center"/>
    </xf>
    <xf numFmtId="0" fontId="5" fillId="0" borderId="0" xfId="5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179" fontId="5" fillId="0" borderId="22" xfId="5" applyNumberFormat="1" applyFont="1" applyBorder="1" applyAlignment="1">
      <alignment vertical="center"/>
    </xf>
    <xf numFmtId="180" fontId="5" fillId="0" borderId="22" xfId="5" applyNumberFormat="1" applyFont="1" applyBorder="1" applyAlignment="1"/>
    <xf numFmtId="0" fontId="2" fillId="0" borderId="0" xfId="5" applyNumberFormat="1" applyFont="1" applyBorder="1" applyAlignment="1">
      <alignment vertical="center"/>
    </xf>
    <xf numFmtId="49" fontId="2" fillId="0" borderId="0" xfId="5" applyNumberFormat="1" applyFont="1" applyBorder="1" applyAlignment="1">
      <alignment vertical="center"/>
    </xf>
    <xf numFmtId="0" fontId="2" fillId="0" borderId="0" xfId="5" applyFont="1" applyBorder="1" applyAlignment="1">
      <alignment vertical="center"/>
    </xf>
    <xf numFmtId="0" fontId="2" fillId="0" borderId="0" xfId="5" applyNumberFormat="1" applyFont="1" applyAlignment="1">
      <alignment vertical="top"/>
    </xf>
    <xf numFmtId="49" fontId="2" fillId="0" borderId="0" xfId="5" applyNumberFormat="1" applyFont="1" applyAlignment="1">
      <alignment vertical="center"/>
    </xf>
    <xf numFmtId="0" fontId="2" fillId="0" borderId="0" xfId="5" applyNumberFormat="1" applyFont="1" applyAlignment="1">
      <alignment vertical="center"/>
    </xf>
    <xf numFmtId="0" fontId="2" fillId="0" borderId="0" xfId="5" applyFont="1" applyAlignment="1"/>
    <xf numFmtId="0" fontId="13" fillId="0" borderId="0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0" fillId="0" borderId="0" xfId="5" applyFont="1" applyAlignment="1"/>
    <xf numFmtId="0" fontId="0" fillId="0" borderId="0" xfId="5" applyFont="1" applyAlignment="1">
      <alignment horizontal="right"/>
    </xf>
    <xf numFmtId="0" fontId="0" fillId="0" borderId="0" xfId="0" applyFont="1" applyAlignment="1"/>
    <xf numFmtId="49" fontId="2" fillId="0" borderId="28" xfId="5" applyNumberFormat="1" applyFont="1" applyBorder="1" applyAlignment="1">
      <alignment horizontal="center" vertical="center" wrapText="1"/>
    </xf>
    <xf numFmtId="0" fontId="2" fillId="0" borderId="29" xfId="5" applyFont="1" applyBorder="1" applyAlignment="1">
      <alignment horizontal="distributed" vertical="center"/>
    </xf>
    <xf numFmtId="49" fontId="1" fillId="0" borderId="0" xfId="0" applyNumberFormat="1" applyFont="1" applyBorder="1" applyAlignment="1">
      <alignment horizontal="right" vertical="center"/>
    </xf>
    <xf numFmtId="179" fontId="2" fillId="0" borderId="29" xfId="5" applyNumberFormat="1" applyFont="1" applyBorder="1" applyAlignment="1">
      <alignment vertical="center"/>
    </xf>
    <xf numFmtId="180" fontId="2" fillId="0" borderId="29" xfId="5" applyNumberFormat="1" applyFont="1" applyBorder="1" applyAlignment="1"/>
    <xf numFmtId="0" fontId="1" fillId="0" borderId="0" xfId="0" applyFont="1" applyAlignment="1"/>
    <xf numFmtId="0" fontId="2" fillId="0" borderId="29" xfId="5" applyFont="1" applyBorder="1" applyAlignment="1">
      <alignment horizontal="distributed" vertical="center"/>
    </xf>
    <xf numFmtId="180" fontId="2" fillId="0" borderId="29" xfId="5" applyNumberFormat="1" applyFont="1" applyBorder="1" applyAlignment="1"/>
    <xf numFmtId="0" fontId="2" fillId="0" borderId="29" xfId="5" applyFont="1" applyBorder="1" applyAlignment="1">
      <alignment horizontal="distributed" vertical="center" wrapText="1"/>
    </xf>
    <xf numFmtId="0" fontId="1" fillId="0" borderId="0" xfId="0" applyFont="1" applyBorder="1" applyAlignment="1"/>
    <xf numFmtId="0" fontId="2" fillId="0" borderId="29" xfId="5" applyFont="1" applyBorder="1" applyAlignment="1">
      <alignment horizontal="distributed" vertical="center" wrapText="1"/>
    </xf>
    <xf numFmtId="180" fontId="2" fillId="0" borderId="30" xfId="5" applyNumberFormat="1" applyFont="1" applyBorder="1" applyAlignment="1"/>
    <xf numFmtId="180" fontId="2" fillId="0" borderId="31" xfId="5" applyNumberFormat="1" applyFont="1" applyBorder="1" applyAlignment="1"/>
    <xf numFmtId="0" fontId="2" fillId="0" borderId="30" xfId="5" applyFont="1" applyBorder="1" applyAlignment="1">
      <alignment horizontal="distributed" vertical="center" wrapText="1"/>
    </xf>
    <xf numFmtId="0" fontId="2" fillId="0" borderId="30" xfId="5" applyFont="1" applyBorder="1" applyAlignment="1">
      <alignment horizontal="distributed" vertical="center"/>
    </xf>
    <xf numFmtId="0" fontId="2" fillId="0" borderId="31" xfId="5" applyFont="1" applyBorder="1" applyAlignment="1">
      <alignment horizontal="distributed" vertical="center" wrapText="1"/>
    </xf>
    <xf numFmtId="0" fontId="1" fillId="0" borderId="0" xfId="0" applyFont="1" applyBorder="1" applyAlignment="1"/>
    <xf numFmtId="0" fontId="2" fillId="0" borderId="22" xfId="5" applyFont="1" applyBorder="1" applyAlignment="1">
      <alignment vertical="center"/>
    </xf>
    <xf numFmtId="49" fontId="2" fillId="0" borderId="29" xfId="5" applyNumberFormat="1" applyFont="1" applyBorder="1" applyAlignment="1">
      <alignment horizontal="right" vertical="center"/>
    </xf>
    <xf numFmtId="0" fontId="2" fillId="0" borderId="22" xfId="5" applyFont="1" applyBorder="1" applyAlignment="1"/>
    <xf numFmtId="49" fontId="2" fillId="0" borderId="29" xfId="5" applyNumberFormat="1" applyFont="1" applyBorder="1" applyAlignment="1">
      <alignment horizontal="right"/>
    </xf>
    <xf numFmtId="182" fontId="2" fillId="0" borderId="22" xfId="5" applyNumberFormat="1" applyFont="1" applyBorder="1" applyAlignment="1"/>
    <xf numFmtId="182" fontId="2" fillId="0" borderId="29" xfId="5" applyNumberFormat="1" applyFont="1" applyBorder="1" applyAlignment="1"/>
    <xf numFmtId="0" fontId="5" fillId="0" borderId="29" xfId="5" applyFont="1" applyBorder="1" applyAlignment="1">
      <alignment horizontal="distributed" vertical="center" wrapText="1"/>
    </xf>
    <xf numFmtId="0" fontId="5" fillId="0" borderId="30" xfId="5" applyFont="1" applyBorder="1" applyAlignment="1">
      <alignment horizontal="distributed" vertical="center"/>
    </xf>
    <xf numFmtId="179" fontId="5" fillId="0" borderId="29" xfId="5" applyNumberFormat="1" applyFont="1" applyBorder="1" applyAlignment="1">
      <alignment vertical="center"/>
    </xf>
    <xf numFmtId="179" fontId="5" fillId="0" borderId="30" xfId="5" applyNumberFormat="1" applyFont="1" applyBorder="1" applyAlignment="1"/>
    <xf numFmtId="179" fontId="5" fillId="0" borderId="0" xfId="5" applyNumberFormat="1" applyFont="1" applyBorder="1" applyAlignment="1">
      <alignment horizontal="right" vertical="center"/>
    </xf>
    <xf numFmtId="180" fontId="5" fillId="0" borderId="29" xfId="5" applyNumberFormat="1" applyFont="1" applyBorder="1" applyAlignment="1"/>
    <xf numFmtId="180" fontId="5" fillId="0" borderId="30" xfId="5" applyNumberFormat="1" applyFont="1" applyBorder="1" applyAlignment="1"/>
    <xf numFmtId="180" fontId="5" fillId="0" borderId="0" xfId="5" applyNumberFormat="1" applyFont="1" applyBorder="1" applyAlignment="1">
      <alignment horizontal="right" vertical="center"/>
    </xf>
    <xf numFmtId="183" fontId="0" fillId="0" borderId="0" xfId="0" applyNumberFormat="1" applyBorder="1" applyAlignment="1"/>
    <xf numFmtId="182" fontId="0" fillId="0" borderId="0" xfId="0" applyNumberFormat="1" applyBorder="1" applyAlignment="1"/>
    <xf numFmtId="0" fontId="2" fillId="0" borderId="23" xfId="0" applyFont="1" applyBorder="1" applyAlignment="1">
      <alignment horizontal="distributed" vertical="center"/>
    </xf>
    <xf numFmtId="179" fontId="2" fillId="0" borderId="30" xfId="5" applyNumberFormat="1" applyFont="1" applyBorder="1" applyAlignment="1"/>
    <xf numFmtId="179" fontId="2" fillId="0" borderId="0" xfId="5" applyNumberFormat="1" applyFont="1" applyBorder="1" applyAlignment="1">
      <alignment horizontal="right" vertical="center"/>
    </xf>
    <xf numFmtId="180" fontId="2" fillId="0" borderId="0" xfId="5" applyNumberFormat="1" applyFont="1" applyBorder="1" applyAlignment="1">
      <alignment horizontal="right" vertical="center"/>
    </xf>
    <xf numFmtId="176" fontId="2" fillId="0" borderId="22" xfId="5" applyNumberFormat="1" applyFont="1" applyBorder="1" applyAlignment="1"/>
    <xf numFmtId="176" fontId="2" fillId="0" borderId="29" xfId="5" applyNumberFormat="1" applyFont="1" applyBorder="1" applyAlignment="1"/>
    <xf numFmtId="176" fontId="2" fillId="0" borderId="30" xfId="5" applyNumberFormat="1" applyFont="1" applyBorder="1" applyAlignment="1"/>
    <xf numFmtId="176" fontId="2" fillId="0" borderId="0" xfId="5" applyNumberFormat="1" applyFont="1" applyBorder="1" applyAlignment="1">
      <alignment horizontal="right" vertical="center"/>
    </xf>
    <xf numFmtId="0" fontId="5" fillId="0" borderId="25" xfId="5" applyFont="1" applyBorder="1" applyAlignment="1">
      <alignment horizontal="distributed" vertical="top"/>
    </xf>
    <xf numFmtId="0" fontId="5" fillId="0" borderId="26" xfId="0" applyFont="1" applyBorder="1" applyAlignment="1">
      <alignment horizontal="distributed" vertical="top"/>
    </xf>
    <xf numFmtId="176" fontId="5" fillId="0" borderId="27" xfId="5" applyNumberFormat="1" applyFont="1" applyBorder="1" applyAlignment="1">
      <alignment vertical="top"/>
    </xf>
    <xf numFmtId="176" fontId="5" fillId="0" borderId="32" xfId="5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7" fillId="0" borderId="22" xfId="5" applyFont="1" applyBorder="1" applyAlignment="1">
      <alignment horizontal="distributed" vertical="center"/>
    </xf>
    <xf numFmtId="0" fontId="7" fillId="0" borderId="29" xfId="5" applyFont="1" applyBorder="1" applyAlignment="1">
      <alignment horizontal="distributed" vertical="center" wrapText="1"/>
    </xf>
    <xf numFmtId="0" fontId="16" fillId="0" borderId="0" xfId="5" applyFont="1" applyBorder="1" applyAlignment="1">
      <alignment horizontal="distributed" vertical="center"/>
    </xf>
    <xf numFmtId="0" fontId="8" fillId="0" borderId="22" xfId="5" applyFont="1" applyBorder="1" applyAlignment="1">
      <alignment horizontal="distributed" vertical="center" wrapText="1"/>
    </xf>
    <xf numFmtId="0" fontId="8" fillId="0" borderId="22" xfId="5" applyFont="1" applyBorder="1" applyAlignment="1">
      <alignment horizontal="distributed" vertical="center"/>
    </xf>
    <xf numFmtId="0" fontId="8" fillId="0" borderId="29" xfId="5" applyFont="1" applyBorder="1" applyAlignment="1">
      <alignment horizontal="distributed" vertical="center"/>
    </xf>
    <xf numFmtId="0" fontId="8" fillId="0" borderId="29" xfId="5" applyFont="1" applyBorder="1" applyAlignment="1">
      <alignment horizontal="distributed" vertical="center" wrapText="1"/>
    </xf>
    <xf numFmtId="0" fontId="8" fillId="0" borderId="0" xfId="5" applyFont="1" applyBorder="1" applyAlignment="1">
      <alignment horizontal="distributed" vertical="center" wrapText="1"/>
    </xf>
    <xf numFmtId="0" fontId="17" fillId="0" borderId="22" xfId="5" applyFont="1" applyBorder="1" applyAlignment="1">
      <alignment horizontal="distributed" vertical="center" wrapText="1"/>
    </xf>
    <xf numFmtId="0" fontId="2" fillId="0" borderId="17" xfId="5" applyFont="1" applyBorder="1" applyAlignment="1">
      <alignment horizontal="center" vertical="center"/>
    </xf>
    <xf numFmtId="49" fontId="2" fillId="0" borderId="18" xfId="5" applyNumberFormat="1" applyFont="1" applyBorder="1" applyAlignment="1">
      <alignment horizontal="center" vertical="center"/>
    </xf>
    <xf numFmtId="49" fontId="2" fillId="0" borderId="20" xfId="5" applyNumberFormat="1" applyFont="1" applyBorder="1" applyAlignment="1">
      <alignment horizontal="center" vertical="center" wrapText="1"/>
    </xf>
    <xf numFmtId="49" fontId="2" fillId="0" borderId="0" xfId="5" applyNumberFormat="1" applyFont="1" applyBorder="1" applyAlignment="1">
      <alignment horizontal="center" vertical="center"/>
    </xf>
    <xf numFmtId="49" fontId="5" fillId="0" borderId="0" xfId="5" applyNumberFormat="1" applyFont="1" applyBorder="1" applyAlignment="1">
      <alignment horizontal="center" vertical="center"/>
    </xf>
    <xf numFmtId="49" fontId="5" fillId="0" borderId="25" xfId="5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4" borderId="10" xfId="1" applyFont="1" applyFill="1" applyBorder="1" applyAlignment="1">
      <alignment horizontal="distributed" vertical="center"/>
    </xf>
    <xf numFmtId="0" fontId="2" fillId="4" borderId="11" xfId="1" applyFont="1" applyFill="1" applyBorder="1" applyAlignment="1">
      <alignment horizontal="distributed" vertical="center"/>
    </xf>
    <xf numFmtId="0" fontId="2" fillId="4" borderId="0" xfId="1" applyFont="1" applyFill="1" applyBorder="1" applyAlignment="1">
      <alignment horizontal="distributed" vertical="center"/>
    </xf>
    <xf numFmtId="0" fontId="2" fillId="4" borderId="13" xfId="1" applyFont="1" applyFill="1" applyBorder="1" applyAlignment="1">
      <alignment horizontal="distributed" vertical="center"/>
    </xf>
    <xf numFmtId="0" fontId="2" fillId="4" borderId="0" xfId="1" applyFont="1" applyFill="1" applyBorder="1" applyAlignment="1">
      <alignment horizontal="distributed" vertical="center" shrinkToFit="1"/>
    </xf>
    <xf numFmtId="0" fontId="2" fillId="4" borderId="13" xfId="1" applyFont="1" applyFill="1" applyBorder="1" applyAlignment="1">
      <alignment horizontal="distributed" vertical="center" shrinkToFit="1"/>
    </xf>
    <xf numFmtId="0" fontId="6" fillId="4" borderId="0" xfId="1" applyFont="1" applyFill="1" applyBorder="1" applyAlignment="1">
      <alignment horizontal="distributed" vertical="center"/>
    </xf>
    <xf numFmtId="0" fontId="6" fillId="4" borderId="13" xfId="1" applyFont="1" applyFill="1" applyBorder="1" applyAlignment="1">
      <alignment horizontal="distributed" vertical="center"/>
    </xf>
    <xf numFmtId="0" fontId="7" fillId="4" borderId="0" xfId="1" applyFont="1" applyFill="1" applyBorder="1" applyAlignment="1">
      <alignment horizontal="distributed" vertical="center" shrinkToFit="1"/>
    </xf>
    <xf numFmtId="0" fontId="7" fillId="4" borderId="13" xfId="1" applyFont="1" applyFill="1" applyBorder="1" applyAlignment="1">
      <alignment horizontal="distributed" vertical="center" shrinkToFit="1"/>
    </xf>
    <xf numFmtId="0" fontId="7" fillId="4" borderId="16" xfId="1" applyFont="1" applyFill="1" applyBorder="1" applyAlignment="1">
      <alignment horizontal="distributed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8" fillId="4" borderId="0" xfId="1" applyFont="1" applyFill="1" applyBorder="1" applyAlignment="1">
      <alignment horizontal="distributed" vertical="center" wrapText="1" shrinkToFit="1"/>
    </xf>
    <xf numFmtId="0" fontId="7" fillId="4" borderId="0" xfId="1" applyFont="1" applyFill="1" applyBorder="1" applyAlignment="1">
      <alignment horizontal="distributed" vertical="center"/>
    </xf>
    <xf numFmtId="0" fontId="7" fillId="4" borderId="13" xfId="1" applyFont="1" applyFill="1" applyBorder="1" applyAlignment="1">
      <alignment horizontal="distributed" vertical="center"/>
    </xf>
  </cellXfs>
  <cellStyles count="6">
    <cellStyle name="パーセント" xfId="2" builtinId="5"/>
    <cellStyle name="桁区切り" xfId="4" builtinId="6"/>
    <cellStyle name="標準" xfId="0" builtinId="0"/>
    <cellStyle name="標準 2" xfId="1"/>
    <cellStyle name="標準 2 4" xfId="3"/>
    <cellStyle name="標準 3" xf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127000</xdr:rowOff>
    </xdr:to>
    <xdr:sp macro="" textlink="">
      <xdr:nvSpPr>
        <xdr:cNvPr id="2492" name="AutoShape 5"/>
        <xdr:cNvSpPr>
          <a:spLocks/>
        </xdr:cNvSpPr>
      </xdr:nvSpPr>
      <xdr:spPr bwMode="auto">
        <a:xfrm>
          <a:off x="406400" y="4191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127000</xdr:rowOff>
    </xdr:to>
    <xdr:sp macro="" textlink="">
      <xdr:nvSpPr>
        <xdr:cNvPr id="1039" name="AutoShape 5"/>
        <xdr:cNvSpPr>
          <a:spLocks/>
        </xdr:cNvSpPr>
      </xdr:nvSpPr>
      <xdr:spPr bwMode="auto">
        <a:xfrm>
          <a:off x="406400" y="11303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114300</xdr:rowOff>
    </xdr:to>
    <xdr:sp macro="" textlink="">
      <xdr:nvSpPr>
        <xdr:cNvPr id="1040" name="AutoShape 5"/>
        <xdr:cNvSpPr>
          <a:spLocks/>
        </xdr:cNvSpPr>
      </xdr:nvSpPr>
      <xdr:spPr bwMode="auto">
        <a:xfrm>
          <a:off x="406400" y="18415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114300</xdr:rowOff>
    </xdr:to>
    <xdr:sp macro="" textlink="">
      <xdr:nvSpPr>
        <xdr:cNvPr id="1041" name="AutoShape 5"/>
        <xdr:cNvSpPr>
          <a:spLocks/>
        </xdr:cNvSpPr>
      </xdr:nvSpPr>
      <xdr:spPr bwMode="auto">
        <a:xfrm>
          <a:off x="406400" y="25527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127000</xdr:rowOff>
    </xdr:to>
    <xdr:sp macro="" textlink="">
      <xdr:nvSpPr>
        <xdr:cNvPr id="1042" name="AutoShape 5"/>
        <xdr:cNvSpPr>
          <a:spLocks/>
        </xdr:cNvSpPr>
      </xdr:nvSpPr>
      <xdr:spPr bwMode="auto">
        <a:xfrm>
          <a:off x="406400" y="32639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127000</xdr:rowOff>
    </xdr:to>
    <xdr:sp macro="" textlink="">
      <xdr:nvSpPr>
        <xdr:cNvPr id="1043" name="AutoShape 5"/>
        <xdr:cNvSpPr>
          <a:spLocks/>
        </xdr:cNvSpPr>
      </xdr:nvSpPr>
      <xdr:spPr bwMode="auto">
        <a:xfrm>
          <a:off x="406400" y="39751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114300</xdr:rowOff>
    </xdr:to>
    <xdr:sp macro="" textlink="">
      <xdr:nvSpPr>
        <xdr:cNvPr id="1044" name="AutoShape 5"/>
        <xdr:cNvSpPr>
          <a:spLocks/>
        </xdr:cNvSpPr>
      </xdr:nvSpPr>
      <xdr:spPr bwMode="auto">
        <a:xfrm>
          <a:off x="406400" y="46863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114300</xdr:rowOff>
    </xdr:to>
    <xdr:sp macro="" textlink="">
      <xdr:nvSpPr>
        <xdr:cNvPr id="1045" name="AutoShape 5"/>
        <xdr:cNvSpPr>
          <a:spLocks/>
        </xdr:cNvSpPr>
      </xdr:nvSpPr>
      <xdr:spPr bwMode="auto">
        <a:xfrm>
          <a:off x="406400" y="53975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38100</xdr:rowOff>
    </xdr:from>
    <xdr:to>
      <xdr:col>1</xdr:col>
      <xdr:colOff>114300</xdr:colOff>
      <xdr:row>37</xdr:row>
      <xdr:rowOff>127000</xdr:rowOff>
    </xdr:to>
    <xdr:sp macro="" textlink="">
      <xdr:nvSpPr>
        <xdr:cNvPr id="1046" name="AutoShape 5"/>
        <xdr:cNvSpPr>
          <a:spLocks/>
        </xdr:cNvSpPr>
      </xdr:nvSpPr>
      <xdr:spPr bwMode="auto">
        <a:xfrm>
          <a:off x="406400" y="61087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38</xdr:row>
      <xdr:rowOff>38100</xdr:rowOff>
    </xdr:from>
    <xdr:to>
      <xdr:col>1</xdr:col>
      <xdr:colOff>114300</xdr:colOff>
      <xdr:row>41</xdr:row>
      <xdr:rowOff>127000</xdr:rowOff>
    </xdr:to>
    <xdr:sp macro="" textlink="">
      <xdr:nvSpPr>
        <xdr:cNvPr id="1047" name="AutoShape 5"/>
        <xdr:cNvSpPr>
          <a:spLocks/>
        </xdr:cNvSpPr>
      </xdr:nvSpPr>
      <xdr:spPr bwMode="auto">
        <a:xfrm>
          <a:off x="406400" y="68199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127000</xdr:rowOff>
    </xdr:to>
    <xdr:sp macro="" textlink="">
      <xdr:nvSpPr>
        <xdr:cNvPr id="1048" name="AutoShape 5"/>
        <xdr:cNvSpPr>
          <a:spLocks/>
        </xdr:cNvSpPr>
      </xdr:nvSpPr>
      <xdr:spPr bwMode="auto">
        <a:xfrm>
          <a:off x="406400" y="75438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46</xdr:row>
      <xdr:rowOff>50800</xdr:rowOff>
    </xdr:from>
    <xdr:to>
      <xdr:col>1</xdr:col>
      <xdr:colOff>114300</xdr:colOff>
      <xdr:row>49</xdr:row>
      <xdr:rowOff>101600</xdr:rowOff>
    </xdr:to>
    <xdr:sp macro="" textlink="">
      <xdr:nvSpPr>
        <xdr:cNvPr id="1049" name="AutoShape 5"/>
        <xdr:cNvSpPr>
          <a:spLocks/>
        </xdr:cNvSpPr>
      </xdr:nvSpPr>
      <xdr:spPr bwMode="auto">
        <a:xfrm>
          <a:off x="406400" y="82550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zoomScaleNormal="100" zoomScalePageLayoutView="130" workbookViewId="0"/>
  </sheetViews>
  <sheetFormatPr defaultColWidth="8.875" defaultRowHeight="13.5"/>
  <cols>
    <col min="1" max="1" width="6.875" customWidth="1"/>
    <col min="2" max="2" width="2.125" customWidth="1"/>
    <col min="3" max="8" width="7.125" customWidth="1"/>
    <col min="9" max="9" width="7.375" customWidth="1"/>
    <col min="10" max="13" width="7.125" customWidth="1"/>
    <col min="17" max="16384" width="8.875" style="44"/>
  </cols>
  <sheetData>
    <row r="1" spans="1:16" s="40" customFormat="1" ht="18" customHeight="1">
      <c r="A1" s="45" t="s">
        <v>0</v>
      </c>
      <c r="B1" s="46"/>
      <c r="C1" s="46"/>
      <c r="D1" s="46"/>
      <c r="E1" s="47"/>
      <c r="F1" s="47"/>
      <c r="G1" s="47"/>
      <c r="H1" s="47"/>
      <c r="I1" s="47"/>
      <c r="J1" s="47"/>
      <c r="K1" s="92"/>
      <c r="L1" s="92"/>
      <c r="M1" s="93"/>
      <c r="N1" s="94"/>
      <c r="O1" s="94"/>
      <c r="P1" s="94"/>
    </row>
    <row r="2" spans="1:16" s="41" customFormat="1" ht="12" customHeight="1">
      <c r="A2" s="152"/>
      <c r="B2" s="152"/>
      <c r="C2" s="153"/>
      <c r="D2" s="48" t="s">
        <v>110</v>
      </c>
      <c r="E2" s="48" t="s">
        <v>2</v>
      </c>
      <c r="F2" s="48" t="s">
        <v>3</v>
      </c>
      <c r="G2" s="48" t="s">
        <v>4</v>
      </c>
      <c r="H2" s="48" t="s">
        <v>5</v>
      </c>
      <c r="I2" s="48" t="s">
        <v>6</v>
      </c>
      <c r="J2" s="48" t="s">
        <v>7</v>
      </c>
      <c r="K2" s="48" t="s">
        <v>8</v>
      </c>
      <c r="L2" s="48" t="s">
        <v>9</v>
      </c>
      <c r="M2" s="95" t="s">
        <v>10</v>
      </c>
    </row>
    <row r="3" spans="1:16" s="42" customFormat="1" ht="23.1" customHeight="1">
      <c r="A3" s="154" t="s">
        <v>107</v>
      </c>
      <c r="B3" s="49"/>
      <c r="C3" s="50" t="s">
        <v>11</v>
      </c>
      <c r="D3" s="51" t="s">
        <v>12</v>
      </c>
      <c r="E3" s="52" t="s">
        <v>13</v>
      </c>
      <c r="F3" s="51" t="s">
        <v>14</v>
      </c>
      <c r="G3" s="51" t="s">
        <v>15</v>
      </c>
      <c r="H3" s="51" t="s">
        <v>16</v>
      </c>
      <c r="I3" s="52" t="s">
        <v>17</v>
      </c>
      <c r="J3" s="147" t="s">
        <v>18</v>
      </c>
      <c r="K3" s="51" t="s">
        <v>19</v>
      </c>
      <c r="L3" s="96" t="s">
        <v>20</v>
      </c>
      <c r="M3" s="96" t="s">
        <v>21</v>
      </c>
      <c r="N3" s="97"/>
    </row>
    <row r="4" spans="1:16" s="42" customFormat="1" ht="11.1" customHeight="1">
      <c r="A4" s="155"/>
      <c r="B4" s="49"/>
      <c r="C4" s="53" t="s">
        <v>22</v>
      </c>
      <c r="D4" s="54">
        <v>2536</v>
      </c>
      <c r="E4" s="54">
        <v>1113</v>
      </c>
      <c r="F4" s="54">
        <v>897</v>
      </c>
      <c r="G4" s="54">
        <v>547</v>
      </c>
      <c r="H4" s="54">
        <v>269</v>
      </c>
      <c r="I4" s="54">
        <v>242</v>
      </c>
      <c r="J4" s="54">
        <v>234</v>
      </c>
      <c r="K4" s="54">
        <v>226</v>
      </c>
      <c r="L4" s="54">
        <v>121</v>
      </c>
      <c r="M4" s="98">
        <v>112</v>
      </c>
    </row>
    <row r="5" spans="1:16" s="42" customFormat="1" ht="11.1" customHeight="1">
      <c r="A5" s="155"/>
      <c r="B5" s="49"/>
      <c r="C5" s="53" t="s">
        <v>23</v>
      </c>
      <c r="D5" s="55">
        <v>198.4</v>
      </c>
      <c r="E5" s="55">
        <v>87.1</v>
      </c>
      <c r="F5" s="55">
        <v>70.2</v>
      </c>
      <c r="G5" s="55">
        <v>42.8</v>
      </c>
      <c r="H5" s="55">
        <v>21</v>
      </c>
      <c r="I5" s="55">
        <v>18.899999999999999</v>
      </c>
      <c r="J5" s="55">
        <v>18.3</v>
      </c>
      <c r="K5" s="55">
        <v>17.7</v>
      </c>
      <c r="L5" s="55">
        <v>9.5</v>
      </c>
      <c r="M5" s="99">
        <v>8.8000000000000007</v>
      </c>
    </row>
    <row r="6" spans="1:16" s="43" customFormat="1" ht="11.1" customHeight="1">
      <c r="A6" s="155"/>
      <c r="B6" s="49"/>
      <c r="C6" s="53" t="s">
        <v>24</v>
      </c>
      <c r="D6" s="55">
        <v>34.200000000000003</v>
      </c>
      <c r="E6" s="55">
        <v>15</v>
      </c>
      <c r="F6" s="55">
        <v>12</v>
      </c>
      <c r="G6" s="55">
        <v>7.4</v>
      </c>
      <c r="H6" s="55">
        <v>3.6</v>
      </c>
      <c r="I6" s="55">
        <v>3.4</v>
      </c>
      <c r="J6" s="55">
        <v>3.2</v>
      </c>
      <c r="K6" s="55">
        <v>3</v>
      </c>
      <c r="L6" s="55">
        <v>1.6</v>
      </c>
      <c r="M6" s="99">
        <v>1.5</v>
      </c>
      <c r="N6" s="100"/>
      <c r="O6" s="100"/>
      <c r="P6" s="100"/>
    </row>
    <row r="7" spans="1:16" s="43" customFormat="1" ht="23.1" customHeight="1">
      <c r="A7" s="155" t="s">
        <v>25</v>
      </c>
      <c r="B7" s="56"/>
      <c r="C7" s="57" t="s">
        <v>11</v>
      </c>
      <c r="D7" s="58" t="s">
        <v>12</v>
      </c>
      <c r="E7" s="59" t="s">
        <v>13</v>
      </c>
      <c r="F7" s="58" t="s">
        <v>14</v>
      </c>
      <c r="G7" s="58" t="s">
        <v>15</v>
      </c>
      <c r="H7" s="146" t="s">
        <v>18</v>
      </c>
      <c r="I7" s="59" t="s">
        <v>16</v>
      </c>
      <c r="J7" s="58" t="s">
        <v>17</v>
      </c>
      <c r="K7" s="59" t="s">
        <v>19</v>
      </c>
      <c r="L7" s="101" t="s">
        <v>20</v>
      </c>
      <c r="M7" s="101" t="s">
        <v>21</v>
      </c>
      <c r="N7" s="100"/>
      <c r="O7" s="100"/>
      <c r="P7" s="100"/>
    </row>
    <row r="8" spans="1:16" s="43" customFormat="1" ht="11.1" customHeight="1">
      <c r="A8" s="155"/>
      <c r="B8" s="49"/>
      <c r="C8" s="53" t="s">
        <v>22</v>
      </c>
      <c r="D8" s="54">
        <v>2672</v>
      </c>
      <c r="E8" s="54">
        <v>1223</v>
      </c>
      <c r="F8" s="54">
        <v>969</v>
      </c>
      <c r="G8" s="54">
        <v>678</v>
      </c>
      <c r="H8" s="54">
        <v>291</v>
      </c>
      <c r="I8" s="54">
        <v>275</v>
      </c>
      <c r="J8" s="54">
        <v>238</v>
      </c>
      <c r="K8" s="54">
        <v>213</v>
      </c>
      <c r="L8" s="54">
        <v>117</v>
      </c>
      <c r="M8" s="98">
        <v>104</v>
      </c>
      <c r="N8" s="100"/>
      <c r="O8" s="100"/>
      <c r="P8" s="100"/>
    </row>
    <row r="9" spans="1:16" s="43" customFormat="1" ht="11.1" customHeight="1">
      <c r="A9" s="155"/>
      <c r="B9" s="49"/>
      <c r="C9" s="53" t="s">
        <v>23</v>
      </c>
      <c r="D9" s="55">
        <v>207.1</v>
      </c>
      <c r="E9" s="55">
        <v>94.8</v>
      </c>
      <c r="F9" s="55">
        <v>75.099999999999994</v>
      </c>
      <c r="G9" s="55">
        <v>52.6</v>
      </c>
      <c r="H9" s="55">
        <v>22.6</v>
      </c>
      <c r="I9" s="55">
        <v>21.3</v>
      </c>
      <c r="J9" s="55">
        <v>18.399999999999999</v>
      </c>
      <c r="K9" s="55">
        <v>16.5</v>
      </c>
      <c r="L9" s="55">
        <v>9.1</v>
      </c>
      <c r="M9" s="99">
        <v>8.1</v>
      </c>
      <c r="N9" s="100"/>
      <c r="O9" s="100"/>
      <c r="P9" s="100"/>
    </row>
    <row r="10" spans="1:16" s="43" customFormat="1" ht="11.1" customHeight="1">
      <c r="A10" s="155"/>
      <c r="B10" s="49"/>
      <c r="C10" s="53" t="s">
        <v>24</v>
      </c>
      <c r="D10" s="55">
        <v>33.299999999999997</v>
      </c>
      <c r="E10" s="55">
        <v>15.2</v>
      </c>
      <c r="F10" s="55">
        <v>12.1</v>
      </c>
      <c r="G10" s="55">
        <v>8.4</v>
      </c>
      <c r="H10" s="55">
        <v>3.6</v>
      </c>
      <c r="I10" s="55">
        <v>3.4</v>
      </c>
      <c r="J10" s="55">
        <v>3</v>
      </c>
      <c r="K10" s="55">
        <v>2.7</v>
      </c>
      <c r="L10" s="55">
        <v>1.5</v>
      </c>
      <c r="M10" s="99">
        <v>1.3</v>
      </c>
      <c r="N10" s="100"/>
      <c r="O10" s="100"/>
      <c r="P10" s="100"/>
    </row>
    <row r="11" spans="1:16" s="43" customFormat="1" ht="23.1" customHeight="1">
      <c r="A11" s="155" t="s">
        <v>26</v>
      </c>
      <c r="B11" s="56"/>
      <c r="C11" s="57" t="s">
        <v>11</v>
      </c>
      <c r="D11" s="58" t="s">
        <v>12</v>
      </c>
      <c r="E11" s="58" t="s">
        <v>13</v>
      </c>
      <c r="F11" s="59" t="s">
        <v>14</v>
      </c>
      <c r="G11" s="58" t="s">
        <v>15</v>
      </c>
      <c r="H11" s="58" t="s">
        <v>16</v>
      </c>
      <c r="I11" s="58" t="s">
        <v>17</v>
      </c>
      <c r="J11" s="147" t="s">
        <v>18</v>
      </c>
      <c r="K11" s="59" t="s">
        <v>19</v>
      </c>
      <c r="L11" s="101" t="s">
        <v>20</v>
      </c>
      <c r="M11" s="148" t="s">
        <v>27</v>
      </c>
      <c r="N11" s="100"/>
      <c r="O11" s="100"/>
      <c r="P11" s="100"/>
    </row>
    <row r="12" spans="1:16" s="43" customFormat="1" ht="11.1" customHeight="1">
      <c r="A12" s="155"/>
      <c r="B12" s="49"/>
      <c r="C12" s="53" t="s">
        <v>22</v>
      </c>
      <c r="D12" s="54">
        <v>2725</v>
      </c>
      <c r="E12" s="54">
        <v>1184</v>
      </c>
      <c r="F12" s="54">
        <v>931</v>
      </c>
      <c r="G12" s="54">
        <v>667</v>
      </c>
      <c r="H12" s="54">
        <v>285</v>
      </c>
      <c r="I12" s="54">
        <v>257</v>
      </c>
      <c r="J12" s="54">
        <v>235</v>
      </c>
      <c r="K12" s="54">
        <v>214</v>
      </c>
      <c r="L12" s="54">
        <v>147</v>
      </c>
      <c r="M12" s="98">
        <v>129</v>
      </c>
      <c r="N12" s="100"/>
      <c r="O12" s="100"/>
      <c r="P12" s="100"/>
    </row>
    <row r="13" spans="1:16" s="43" customFormat="1" ht="11.1" customHeight="1">
      <c r="A13" s="155"/>
      <c r="B13" s="49"/>
      <c r="C13" s="53" t="s">
        <v>23</v>
      </c>
      <c r="D13" s="55">
        <v>208.9</v>
      </c>
      <c r="E13" s="55">
        <v>90.8</v>
      </c>
      <c r="F13" s="55">
        <v>71.400000000000006</v>
      </c>
      <c r="G13" s="55">
        <v>51.1</v>
      </c>
      <c r="H13" s="55">
        <v>21.8</v>
      </c>
      <c r="I13" s="55">
        <v>19.7</v>
      </c>
      <c r="J13" s="55">
        <v>18</v>
      </c>
      <c r="K13" s="55">
        <v>16.399999999999999</v>
      </c>
      <c r="L13" s="55">
        <v>11.3</v>
      </c>
      <c r="M13" s="99">
        <v>9.9</v>
      </c>
      <c r="N13" s="100"/>
      <c r="O13" s="100"/>
      <c r="P13" s="100"/>
    </row>
    <row r="14" spans="1:16" s="43" customFormat="1" ht="11.1" customHeight="1">
      <c r="A14" s="155"/>
      <c r="B14" s="60"/>
      <c r="C14" s="61" t="s">
        <v>24</v>
      </c>
      <c r="D14" s="62">
        <v>34</v>
      </c>
      <c r="E14" s="62">
        <v>14.8</v>
      </c>
      <c r="F14" s="62">
        <v>11.6</v>
      </c>
      <c r="G14" s="62">
        <v>8.3000000000000007</v>
      </c>
      <c r="H14" s="62">
        <v>3.6</v>
      </c>
      <c r="I14" s="62">
        <v>3.2</v>
      </c>
      <c r="J14" s="62">
        <v>2.9</v>
      </c>
      <c r="K14" s="62">
        <v>2.7</v>
      </c>
      <c r="L14" s="62">
        <v>1.8</v>
      </c>
      <c r="M14" s="102">
        <v>1.6</v>
      </c>
      <c r="N14" s="100"/>
      <c r="O14" s="100"/>
      <c r="P14" s="100"/>
    </row>
    <row r="15" spans="1:16" s="43" customFormat="1" ht="23.1" customHeight="1">
      <c r="A15" s="155" t="s">
        <v>28</v>
      </c>
      <c r="B15" s="49"/>
      <c r="C15" s="53" t="s">
        <v>11</v>
      </c>
      <c r="D15" s="51" t="s">
        <v>12</v>
      </c>
      <c r="E15" s="52" t="s">
        <v>13</v>
      </c>
      <c r="F15" s="51" t="s">
        <v>14</v>
      </c>
      <c r="G15" s="51" t="s">
        <v>15</v>
      </c>
      <c r="H15" s="51" t="s">
        <v>16</v>
      </c>
      <c r="I15" s="146" t="s">
        <v>18</v>
      </c>
      <c r="J15" s="51" t="s">
        <v>17</v>
      </c>
      <c r="K15" s="52" t="s">
        <v>19</v>
      </c>
      <c r="L15" s="96" t="s">
        <v>20</v>
      </c>
      <c r="M15" s="149" t="s">
        <v>27</v>
      </c>
      <c r="N15" s="104"/>
      <c r="O15" s="100"/>
      <c r="P15" s="100"/>
    </row>
    <row r="16" spans="1:16" s="43" customFormat="1" ht="11.1" customHeight="1">
      <c r="A16" s="155"/>
      <c r="B16" s="49"/>
      <c r="C16" s="53" t="s">
        <v>22</v>
      </c>
      <c r="D16" s="54">
        <v>2748</v>
      </c>
      <c r="E16" s="54">
        <v>1298</v>
      </c>
      <c r="F16" s="54">
        <v>895</v>
      </c>
      <c r="G16" s="54">
        <v>703</v>
      </c>
      <c r="H16" s="54">
        <v>300</v>
      </c>
      <c r="I16" s="54">
        <v>290</v>
      </c>
      <c r="J16" s="54">
        <v>267</v>
      </c>
      <c r="K16" s="54">
        <v>227</v>
      </c>
      <c r="L16" s="54">
        <v>172</v>
      </c>
      <c r="M16" s="98">
        <v>135</v>
      </c>
      <c r="N16" s="100"/>
      <c r="O16" s="100"/>
      <c r="P16" s="100"/>
    </row>
    <row r="17" spans="1:16" s="43" customFormat="1" ht="11.1" customHeight="1">
      <c r="A17" s="155"/>
      <c r="B17" s="49"/>
      <c r="C17" s="53" t="s">
        <v>23</v>
      </c>
      <c r="D17" s="55">
        <v>206.7</v>
      </c>
      <c r="E17" s="55">
        <v>97.6</v>
      </c>
      <c r="F17" s="55">
        <v>67.3</v>
      </c>
      <c r="G17" s="55">
        <v>52.9</v>
      </c>
      <c r="H17" s="55">
        <v>22.6</v>
      </c>
      <c r="I17" s="55">
        <v>21.8</v>
      </c>
      <c r="J17" s="55">
        <v>20.100000000000001</v>
      </c>
      <c r="K17" s="55">
        <v>17.100000000000001</v>
      </c>
      <c r="L17" s="55">
        <v>12.9</v>
      </c>
      <c r="M17" s="99">
        <v>10.199999999999999</v>
      </c>
      <c r="N17" s="100"/>
      <c r="O17" s="100"/>
      <c r="P17" s="100"/>
    </row>
    <row r="18" spans="1:16" s="43" customFormat="1" ht="11.1" customHeight="1">
      <c r="A18" s="155"/>
      <c r="B18" s="60"/>
      <c r="C18" s="61" t="s">
        <v>24</v>
      </c>
      <c r="D18" s="62">
        <v>32.9</v>
      </c>
      <c r="E18" s="62">
        <v>15.5</v>
      </c>
      <c r="F18" s="62">
        <v>10.7</v>
      </c>
      <c r="G18" s="62">
        <v>8.4</v>
      </c>
      <c r="H18" s="62">
        <v>3.6</v>
      </c>
      <c r="I18" s="62">
        <v>3.5</v>
      </c>
      <c r="J18" s="62">
        <v>3.2</v>
      </c>
      <c r="K18" s="62">
        <v>2.7</v>
      </c>
      <c r="L18" s="62">
        <v>2.1</v>
      </c>
      <c r="M18" s="102">
        <v>1.6</v>
      </c>
      <c r="N18" s="100"/>
      <c r="O18" s="100"/>
      <c r="P18" s="100"/>
    </row>
    <row r="19" spans="1:16" s="43" customFormat="1" ht="23.1" customHeight="1">
      <c r="A19" s="155" t="s">
        <v>29</v>
      </c>
      <c r="B19" s="49"/>
      <c r="C19" s="53" t="s">
        <v>11</v>
      </c>
      <c r="D19" s="51" t="s">
        <v>12</v>
      </c>
      <c r="E19" s="52" t="s">
        <v>13</v>
      </c>
      <c r="F19" s="51" t="s">
        <v>14</v>
      </c>
      <c r="G19" s="51" t="s">
        <v>15</v>
      </c>
      <c r="H19" s="146" t="s">
        <v>18</v>
      </c>
      <c r="I19" s="51" t="s">
        <v>16</v>
      </c>
      <c r="J19" s="52" t="s">
        <v>17</v>
      </c>
      <c r="K19" s="52" t="s">
        <v>20</v>
      </c>
      <c r="L19" s="96" t="s">
        <v>19</v>
      </c>
      <c r="M19" s="103" t="s">
        <v>109</v>
      </c>
      <c r="N19" s="100"/>
      <c r="O19" s="100"/>
      <c r="P19" s="100"/>
    </row>
    <row r="20" spans="1:16" s="43" customFormat="1" ht="11.1" customHeight="1">
      <c r="A20" s="155"/>
      <c r="B20" s="49"/>
      <c r="C20" s="53" t="s">
        <v>22</v>
      </c>
      <c r="D20" s="54">
        <v>2781</v>
      </c>
      <c r="E20" s="54">
        <v>1319</v>
      </c>
      <c r="F20" s="54">
        <v>933</v>
      </c>
      <c r="G20" s="54">
        <v>750</v>
      </c>
      <c r="H20" s="54">
        <v>355</v>
      </c>
      <c r="I20" s="54">
        <v>308</v>
      </c>
      <c r="J20" s="54">
        <v>293</v>
      </c>
      <c r="K20" s="54">
        <v>237</v>
      </c>
      <c r="L20" s="54">
        <v>189</v>
      </c>
      <c r="M20" s="98">
        <v>141</v>
      </c>
      <c r="N20" s="100"/>
      <c r="O20" s="100"/>
      <c r="P20" s="100"/>
    </row>
    <row r="21" spans="1:16" s="43" customFormat="1" ht="11.1" customHeight="1">
      <c r="A21" s="155"/>
      <c r="B21" s="49"/>
      <c r="C21" s="53" t="s">
        <v>23</v>
      </c>
      <c r="D21" s="55">
        <v>206.2</v>
      </c>
      <c r="E21" s="55">
        <v>97.8</v>
      </c>
      <c r="F21" s="55">
        <v>69.2</v>
      </c>
      <c r="G21" s="55">
        <v>55.6</v>
      </c>
      <c r="H21" s="55">
        <v>26.3</v>
      </c>
      <c r="I21" s="55">
        <v>22.8</v>
      </c>
      <c r="J21" s="55">
        <v>21.7</v>
      </c>
      <c r="K21" s="55">
        <v>17.600000000000001</v>
      </c>
      <c r="L21" s="55">
        <v>14</v>
      </c>
      <c r="M21" s="99">
        <v>10.5</v>
      </c>
      <c r="N21" s="100"/>
      <c r="O21" s="100"/>
      <c r="P21" s="100"/>
    </row>
    <row r="22" spans="1:16" s="43" customFormat="1" ht="11.1" customHeight="1">
      <c r="A22" s="155"/>
      <c r="B22" s="49"/>
      <c r="C22" s="53" t="s">
        <v>24</v>
      </c>
      <c r="D22" s="55">
        <v>32</v>
      </c>
      <c r="E22" s="55">
        <v>15.2</v>
      </c>
      <c r="F22" s="55">
        <v>10.8</v>
      </c>
      <c r="G22" s="55">
        <v>8.6</v>
      </c>
      <c r="H22" s="55">
        <v>4.0999999999999996</v>
      </c>
      <c r="I22" s="55">
        <v>3.5</v>
      </c>
      <c r="J22" s="55">
        <v>3.4</v>
      </c>
      <c r="K22" s="55">
        <v>2.7</v>
      </c>
      <c r="L22" s="55">
        <v>2.2000000000000002</v>
      </c>
      <c r="M22" s="99">
        <v>1.6</v>
      </c>
      <c r="N22" s="100"/>
      <c r="O22" s="100"/>
      <c r="P22" s="100"/>
    </row>
    <row r="23" spans="1:16" s="43" customFormat="1" ht="23.1" customHeight="1">
      <c r="A23" s="155" t="s">
        <v>31</v>
      </c>
      <c r="B23" s="56"/>
      <c r="C23" s="57" t="s">
        <v>11</v>
      </c>
      <c r="D23" s="58" t="s">
        <v>12</v>
      </c>
      <c r="E23" s="59" t="s">
        <v>13</v>
      </c>
      <c r="F23" s="58" t="s">
        <v>14</v>
      </c>
      <c r="G23" s="58" t="s">
        <v>15</v>
      </c>
      <c r="H23" s="146" t="s">
        <v>18</v>
      </c>
      <c r="I23" s="58" t="s">
        <v>17</v>
      </c>
      <c r="J23" s="59" t="s">
        <v>16</v>
      </c>
      <c r="K23" s="59" t="s">
        <v>20</v>
      </c>
      <c r="L23" s="101" t="s">
        <v>19</v>
      </c>
      <c r="M23" s="105" t="s">
        <v>21</v>
      </c>
      <c r="N23" s="100"/>
      <c r="O23" s="100"/>
      <c r="P23" s="100"/>
    </row>
    <row r="24" spans="1:16" s="43" customFormat="1" ht="11.1" customHeight="1">
      <c r="A24" s="155"/>
      <c r="B24" s="49"/>
      <c r="C24" s="53" t="s">
        <v>22</v>
      </c>
      <c r="D24" s="54">
        <v>2887</v>
      </c>
      <c r="E24" s="54">
        <v>1306</v>
      </c>
      <c r="F24" s="54">
        <v>921</v>
      </c>
      <c r="G24" s="54">
        <v>764</v>
      </c>
      <c r="H24" s="54">
        <v>337</v>
      </c>
      <c r="I24" s="54">
        <v>317</v>
      </c>
      <c r="J24" s="54">
        <v>314</v>
      </c>
      <c r="K24" s="54">
        <v>243</v>
      </c>
      <c r="L24" s="54">
        <v>179</v>
      </c>
      <c r="M24" s="98">
        <v>138</v>
      </c>
      <c r="N24" s="100"/>
      <c r="O24" s="100"/>
      <c r="P24" s="100"/>
    </row>
    <row r="25" spans="1:16" s="43" customFormat="1" ht="11.1" customHeight="1">
      <c r="A25" s="155"/>
      <c r="B25" s="49"/>
      <c r="C25" s="53" t="s">
        <v>23</v>
      </c>
      <c r="D25" s="55">
        <v>211.2</v>
      </c>
      <c r="E25" s="55">
        <v>95.5</v>
      </c>
      <c r="F25" s="55">
        <v>67.400000000000006</v>
      </c>
      <c r="G25" s="55">
        <v>55.9</v>
      </c>
      <c r="H25" s="55">
        <v>24.6</v>
      </c>
      <c r="I25" s="55">
        <v>23.2</v>
      </c>
      <c r="J25" s="55">
        <v>23</v>
      </c>
      <c r="K25" s="55">
        <v>17.8</v>
      </c>
      <c r="L25" s="62">
        <v>13.1</v>
      </c>
      <c r="M25" s="99">
        <v>10.1</v>
      </c>
      <c r="N25" s="100"/>
      <c r="O25" s="100"/>
      <c r="P25" s="100"/>
    </row>
    <row r="26" spans="1:16" s="43" customFormat="1" ht="11.1" customHeight="1">
      <c r="A26" s="155"/>
      <c r="B26" s="60"/>
      <c r="C26" s="61" t="s">
        <v>24</v>
      </c>
      <c r="D26" s="62">
        <v>32.9</v>
      </c>
      <c r="E26" s="62">
        <v>14.9</v>
      </c>
      <c r="F26" s="62">
        <v>10.5</v>
      </c>
      <c r="G26" s="62">
        <v>8.6999999999999993</v>
      </c>
      <c r="H26" s="62">
        <v>3.8</v>
      </c>
      <c r="I26" s="62">
        <v>3.6</v>
      </c>
      <c r="J26" s="62">
        <v>3.6</v>
      </c>
      <c r="K26" s="62">
        <v>2.8</v>
      </c>
      <c r="L26" s="62">
        <v>2</v>
      </c>
      <c r="M26" s="102">
        <v>1.6</v>
      </c>
      <c r="N26" s="100"/>
      <c r="O26" s="100"/>
      <c r="P26" s="100"/>
    </row>
    <row r="27" spans="1:16" s="43" customFormat="1" ht="23.1" customHeight="1">
      <c r="A27" s="155" t="s">
        <v>32</v>
      </c>
      <c r="B27" s="49"/>
      <c r="C27" s="53" t="s">
        <v>11</v>
      </c>
      <c r="D27" s="51" t="s">
        <v>12</v>
      </c>
      <c r="E27" s="52" t="s">
        <v>13</v>
      </c>
      <c r="F27" s="51" t="s">
        <v>14</v>
      </c>
      <c r="G27" s="51" t="s">
        <v>15</v>
      </c>
      <c r="H27" s="146" t="s">
        <v>18</v>
      </c>
      <c r="I27" s="52" t="s">
        <v>16</v>
      </c>
      <c r="J27" s="51" t="s">
        <v>17</v>
      </c>
      <c r="K27" s="52" t="s">
        <v>20</v>
      </c>
      <c r="L27" s="96" t="s">
        <v>19</v>
      </c>
      <c r="M27" s="96" t="s">
        <v>30</v>
      </c>
      <c r="N27" s="100"/>
      <c r="O27" s="100"/>
      <c r="P27" s="100"/>
    </row>
    <row r="28" spans="1:16" s="43" customFormat="1" ht="11.1" customHeight="1">
      <c r="A28" s="155"/>
      <c r="B28" s="49"/>
      <c r="C28" s="53" t="s">
        <v>22</v>
      </c>
      <c r="D28" s="54">
        <v>2884</v>
      </c>
      <c r="E28" s="54">
        <v>1412</v>
      </c>
      <c r="F28" s="54">
        <v>919</v>
      </c>
      <c r="G28" s="54">
        <v>822</v>
      </c>
      <c r="H28" s="54">
        <v>379</v>
      </c>
      <c r="I28" s="54">
        <v>355</v>
      </c>
      <c r="J28" s="54">
        <v>308</v>
      </c>
      <c r="K28" s="54">
        <v>300</v>
      </c>
      <c r="L28" s="54">
        <v>203</v>
      </c>
      <c r="M28" s="98">
        <v>138</v>
      </c>
      <c r="N28" s="100"/>
      <c r="O28" s="100"/>
      <c r="P28" s="100"/>
    </row>
    <row r="29" spans="1:16" s="43" customFormat="1" ht="11.1" customHeight="1">
      <c r="A29" s="155"/>
      <c r="B29" s="49"/>
      <c r="C29" s="53" t="s">
        <v>23</v>
      </c>
      <c r="D29" s="55">
        <v>210.94808877666901</v>
      </c>
      <c r="E29" s="55">
        <v>103.279716141698</v>
      </c>
      <c r="F29" s="55">
        <v>67.219588621969194</v>
      </c>
      <c r="G29" s="63">
        <v>60.124593957843999</v>
      </c>
      <c r="H29" s="64">
        <v>27.721680182509601</v>
      </c>
      <c r="I29" s="55">
        <v>25.966217585200301</v>
      </c>
      <c r="J29" s="55">
        <v>22.528436665469499</v>
      </c>
      <c r="K29" s="55">
        <v>21.943282466366401</v>
      </c>
      <c r="L29" s="55">
        <v>14.8482878022413</v>
      </c>
      <c r="M29" s="99">
        <v>10.0939099345286</v>
      </c>
      <c r="N29" s="100"/>
      <c r="O29" s="100"/>
      <c r="P29" s="100"/>
    </row>
    <row r="30" spans="1:16" s="43" customFormat="1" ht="11.1" customHeight="1">
      <c r="A30" s="155"/>
      <c r="B30" s="65"/>
      <c r="C30" s="66" t="s">
        <v>24</v>
      </c>
      <c r="D30" s="67">
        <v>31.1</v>
      </c>
      <c r="E30" s="67">
        <v>15.2</v>
      </c>
      <c r="F30" s="67">
        <v>9.9</v>
      </c>
      <c r="G30" s="67">
        <v>8.9</v>
      </c>
      <c r="H30" s="68">
        <v>4.0999999999999996</v>
      </c>
      <c r="I30" s="106">
        <v>3.8</v>
      </c>
      <c r="J30" s="68">
        <v>3.3</v>
      </c>
      <c r="K30" s="106">
        <v>3.2</v>
      </c>
      <c r="L30" s="68">
        <v>2.2000000000000002</v>
      </c>
      <c r="M30" s="107">
        <v>1.5</v>
      </c>
      <c r="N30" s="100"/>
      <c r="O30" s="100"/>
      <c r="P30" s="100"/>
    </row>
    <row r="31" spans="1:16" s="43" customFormat="1" ht="23.1" customHeight="1">
      <c r="A31" s="155" t="s">
        <v>33</v>
      </c>
      <c r="B31" s="65"/>
      <c r="C31" s="66" t="s">
        <v>11</v>
      </c>
      <c r="D31" s="69" t="s">
        <v>12</v>
      </c>
      <c r="E31" s="66" t="s">
        <v>13</v>
      </c>
      <c r="F31" s="69" t="s">
        <v>14</v>
      </c>
      <c r="G31" s="69" t="s">
        <v>15</v>
      </c>
      <c r="H31" s="150" t="s">
        <v>18</v>
      </c>
      <c r="I31" s="108" t="s">
        <v>16</v>
      </c>
      <c r="J31" s="70" t="s">
        <v>20</v>
      </c>
      <c r="K31" s="109" t="s">
        <v>17</v>
      </c>
      <c r="L31" s="65" t="s">
        <v>19</v>
      </c>
      <c r="M31" s="110" t="s">
        <v>106</v>
      </c>
      <c r="N31" s="100"/>
      <c r="O31" s="100"/>
      <c r="P31" s="100"/>
    </row>
    <row r="32" spans="1:16" s="43" customFormat="1" ht="11.1" customHeight="1">
      <c r="A32" s="155"/>
      <c r="B32" s="49"/>
      <c r="C32" s="53" t="s">
        <v>22</v>
      </c>
      <c r="D32" s="71">
        <v>2999</v>
      </c>
      <c r="E32" s="72">
        <v>1509</v>
      </c>
      <c r="F32" s="72">
        <v>940</v>
      </c>
      <c r="G32" s="73">
        <v>868</v>
      </c>
      <c r="H32" s="54">
        <v>393</v>
      </c>
      <c r="I32" s="71">
        <v>372</v>
      </c>
      <c r="J32" s="73">
        <v>357</v>
      </c>
      <c r="K32" s="54">
        <v>284</v>
      </c>
      <c r="L32" s="54">
        <v>196</v>
      </c>
      <c r="M32" s="98">
        <v>139</v>
      </c>
      <c r="N32" s="100"/>
      <c r="O32" s="100"/>
      <c r="P32" s="100"/>
    </row>
    <row r="33" spans="1:16" s="43" customFormat="1" ht="11.1" customHeight="1">
      <c r="A33" s="155"/>
      <c r="B33" s="49"/>
      <c r="C33" s="53" t="s">
        <v>23</v>
      </c>
      <c r="D33" s="55">
        <v>216.6</v>
      </c>
      <c r="E33" s="55">
        <v>109</v>
      </c>
      <c r="F33" s="55">
        <v>67.900000000000006</v>
      </c>
      <c r="G33" s="55">
        <v>62.7</v>
      </c>
      <c r="H33" s="55">
        <v>28.4</v>
      </c>
      <c r="I33" s="55">
        <v>26.9</v>
      </c>
      <c r="J33" s="55">
        <v>25.8</v>
      </c>
      <c r="K33" s="55">
        <v>20.5</v>
      </c>
      <c r="L33" s="55">
        <v>14.2</v>
      </c>
      <c r="M33" s="99">
        <v>10</v>
      </c>
      <c r="N33" s="100"/>
      <c r="O33" s="100"/>
      <c r="P33" s="100"/>
    </row>
    <row r="34" spans="1:16" s="43" customFormat="1" ht="11.1" customHeight="1">
      <c r="A34" s="155"/>
      <c r="B34" s="49"/>
      <c r="C34" s="53" t="s">
        <v>24</v>
      </c>
      <c r="D34" s="55">
        <v>31</v>
      </c>
      <c r="E34" s="55">
        <v>15.6</v>
      </c>
      <c r="F34" s="55">
        <v>9.6999999999999993</v>
      </c>
      <c r="G34" s="55">
        <v>9</v>
      </c>
      <c r="H34" s="55">
        <v>4.0999999999999996</v>
      </c>
      <c r="I34" s="55">
        <v>3.8</v>
      </c>
      <c r="J34" s="55">
        <v>3.7</v>
      </c>
      <c r="K34" s="55">
        <v>2.9</v>
      </c>
      <c r="L34" s="55">
        <v>2</v>
      </c>
      <c r="M34" s="99">
        <v>1.4</v>
      </c>
      <c r="N34" s="100"/>
      <c r="O34" s="100"/>
      <c r="P34" s="100"/>
    </row>
    <row r="35" spans="1:16" s="43" customFormat="1" ht="23.1" customHeight="1">
      <c r="A35" s="155" t="s">
        <v>35</v>
      </c>
      <c r="B35" s="56"/>
      <c r="C35" s="57" t="s">
        <v>11</v>
      </c>
      <c r="D35" s="58" t="s">
        <v>12</v>
      </c>
      <c r="E35" s="59" t="s">
        <v>13</v>
      </c>
      <c r="F35" s="58" t="s">
        <v>14</v>
      </c>
      <c r="G35" s="58" t="s">
        <v>15</v>
      </c>
      <c r="H35" s="146" t="s">
        <v>36</v>
      </c>
      <c r="I35" s="58" t="s">
        <v>20</v>
      </c>
      <c r="J35" s="58" t="s">
        <v>37</v>
      </c>
      <c r="K35" s="101" t="s">
        <v>17</v>
      </c>
      <c r="L35" s="59" t="s">
        <v>19</v>
      </c>
      <c r="M35" s="105" t="s">
        <v>21</v>
      </c>
      <c r="N35" s="100"/>
      <c r="O35" s="100"/>
      <c r="P35" s="100"/>
    </row>
    <row r="36" spans="1:16" s="43" customFormat="1" ht="11.1" customHeight="1">
      <c r="A36" s="155"/>
      <c r="B36" s="49"/>
      <c r="C36" s="53" t="s">
        <v>22</v>
      </c>
      <c r="D36" s="54">
        <v>3010</v>
      </c>
      <c r="E36" s="54">
        <v>1385</v>
      </c>
      <c r="F36" s="54">
        <v>929</v>
      </c>
      <c r="G36" s="54">
        <v>844</v>
      </c>
      <c r="H36" s="54">
        <v>456</v>
      </c>
      <c r="I36" s="54">
        <v>422</v>
      </c>
      <c r="J36" s="54">
        <v>362</v>
      </c>
      <c r="K36" s="54">
        <v>265</v>
      </c>
      <c r="L36" s="54">
        <v>209</v>
      </c>
      <c r="M36" s="98">
        <v>154</v>
      </c>
      <c r="N36" s="100"/>
      <c r="O36" s="100"/>
      <c r="P36" s="100"/>
    </row>
    <row r="37" spans="1:16" s="43" customFormat="1" ht="11.1" customHeight="1">
      <c r="A37" s="155"/>
      <c r="B37" s="49"/>
      <c r="C37" s="53" t="s">
        <v>23</v>
      </c>
      <c r="D37" s="55">
        <v>216.10118992063801</v>
      </c>
      <c r="E37" s="55">
        <v>99.435265129596104</v>
      </c>
      <c r="F37" s="55">
        <v>66.697011772848199</v>
      </c>
      <c r="G37" s="55">
        <v>60.594486476085997</v>
      </c>
      <c r="H37" s="55">
        <v>32.738253356747897</v>
      </c>
      <c r="I37" s="55">
        <v>30.297243238042999</v>
      </c>
      <c r="J37" s="55">
        <v>25.9895783226814</v>
      </c>
      <c r="K37" s="55">
        <v>19.0255200428469</v>
      </c>
      <c r="L37" s="55">
        <v>15.0050327885094</v>
      </c>
      <c r="M37" s="99">
        <v>11.056339949428001</v>
      </c>
      <c r="N37" s="100"/>
      <c r="O37" s="100"/>
      <c r="P37" s="100"/>
    </row>
    <row r="38" spans="1:16" s="43" customFormat="1" ht="11.1" customHeight="1">
      <c r="A38" s="155"/>
      <c r="B38" s="60"/>
      <c r="C38" s="61" t="s">
        <v>24</v>
      </c>
      <c r="D38" s="62">
        <v>0.30979827089337197</v>
      </c>
      <c r="E38" s="62">
        <v>0.14254837381638499</v>
      </c>
      <c r="F38" s="62">
        <v>9.5615479621243296E-2</v>
      </c>
      <c r="G38" s="62">
        <v>8.6867023466447105E-2</v>
      </c>
      <c r="H38" s="62">
        <v>4.6932894195142003E-2</v>
      </c>
      <c r="I38" s="62">
        <v>4.3433511733223497E-2</v>
      </c>
      <c r="J38" s="62">
        <v>3.7258130918073298E-2</v>
      </c>
      <c r="K38" s="62">
        <v>2.7274598600246999E-2</v>
      </c>
      <c r="L38" s="62">
        <v>2.1510909839440099E-2</v>
      </c>
      <c r="M38" s="102">
        <v>1.5850144092219E-2</v>
      </c>
      <c r="N38" s="111"/>
      <c r="O38" s="100"/>
      <c r="P38" s="100"/>
    </row>
    <row r="39" spans="1:16" s="43" customFormat="1" ht="23.1" customHeight="1">
      <c r="A39" s="155" t="s">
        <v>38</v>
      </c>
      <c r="B39" s="49"/>
      <c r="C39" s="53" t="s">
        <v>11</v>
      </c>
      <c r="D39" s="51" t="s">
        <v>12</v>
      </c>
      <c r="E39" s="52" t="s">
        <v>13</v>
      </c>
      <c r="F39" s="51" t="s">
        <v>14</v>
      </c>
      <c r="G39" s="51" t="s">
        <v>15</v>
      </c>
      <c r="H39" s="146" t="s">
        <v>36</v>
      </c>
      <c r="I39" s="51" t="s">
        <v>20</v>
      </c>
      <c r="J39" s="51" t="s">
        <v>37</v>
      </c>
      <c r="K39" s="96" t="s">
        <v>17</v>
      </c>
      <c r="L39" s="52" t="s">
        <v>19</v>
      </c>
      <c r="M39" s="144" t="s">
        <v>39</v>
      </c>
      <c r="N39" s="100"/>
      <c r="O39" s="100"/>
      <c r="P39" s="100"/>
    </row>
    <row r="40" spans="1:16" s="43" customFormat="1" ht="11.1" customHeight="1">
      <c r="A40" s="155"/>
      <c r="B40" s="49"/>
      <c r="C40" s="53" t="s">
        <v>22</v>
      </c>
      <c r="D40" s="54">
        <v>3102</v>
      </c>
      <c r="E40" s="54">
        <v>1386</v>
      </c>
      <c r="F40" s="54">
        <v>989</v>
      </c>
      <c r="G40" s="54">
        <v>862</v>
      </c>
      <c r="H40" s="54">
        <v>486</v>
      </c>
      <c r="I40" s="54">
        <v>461</v>
      </c>
      <c r="J40" s="54">
        <v>403</v>
      </c>
      <c r="K40" s="54">
        <v>243</v>
      </c>
      <c r="L40" s="112">
        <v>174</v>
      </c>
      <c r="M40" s="113">
        <v>173</v>
      </c>
      <c r="N40" s="100"/>
      <c r="O40" s="100"/>
      <c r="P40" s="100"/>
    </row>
    <row r="41" spans="1:16" s="43" customFormat="1" ht="11.1" customHeight="1">
      <c r="A41" s="155"/>
      <c r="B41" s="49"/>
      <c r="C41" s="53" t="s">
        <v>23</v>
      </c>
      <c r="D41" s="55">
        <v>221.21763836264699</v>
      </c>
      <c r="E41" s="55">
        <v>98.841923523736</v>
      </c>
      <c r="F41" s="55">
        <v>70.530059426388803</v>
      </c>
      <c r="G41" s="55">
        <v>61.473115496003203</v>
      </c>
      <c r="H41" s="55">
        <v>34.6588563005308</v>
      </c>
      <c r="I41" s="55">
        <v>32.8759933221084</v>
      </c>
      <c r="J41" s="55">
        <v>28.7397512121685</v>
      </c>
      <c r="K41" s="55">
        <v>17.3294281502654</v>
      </c>
      <c r="L41" s="114">
        <v>12.4</v>
      </c>
      <c r="M41" s="115" t="s">
        <v>111</v>
      </c>
      <c r="N41" s="100"/>
      <c r="O41" s="100"/>
      <c r="P41" s="100"/>
    </row>
    <row r="42" spans="1:16" s="43" customFormat="1" ht="11.1" customHeight="1">
      <c r="A42" s="155"/>
      <c r="B42" s="49"/>
      <c r="C42" s="53" t="s">
        <v>24</v>
      </c>
      <c r="D42" s="55">
        <v>0.31069711538461497</v>
      </c>
      <c r="E42" s="55">
        <v>0.138822115384615</v>
      </c>
      <c r="F42" s="55">
        <v>9.9058493589743599E-2</v>
      </c>
      <c r="G42" s="55">
        <v>8.6338141025640996E-2</v>
      </c>
      <c r="H42" s="55">
        <v>4.8677884615384602E-2</v>
      </c>
      <c r="I42" s="55">
        <v>4.6173878205128201E-2</v>
      </c>
      <c r="J42" s="55">
        <v>4.0364583333333301E-2</v>
      </c>
      <c r="K42" s="55">
        <v>2.4338942307692301E-2</v>
      </c>
      <c r="L42" s="116">
        <v>1.7427884615384599E-2</v>
      </c>
      <c r="M42" s="117">
        <v>1.7327724358974401E-2</v>
      </c>
      <c r="N42" s="100"/>
      <c r="O42" s="100"/>
      <c r="P42" s="100"/>
    </row>
    <row r="43" spans="1:16" s="40" customFormat="1" ht="23.1" customHeight="1">
      <c r="A43" s="155" t="s">
        <v>40</v>
      </c>
      <c r="B43" s="65"/>
      <c r="C43" s="128" t="s">
        <v>11</v>
      </c>
      <c r="D43" s="58" t="s">
        <v>12</v>
      </c>
      <c r="E43" s="59" t="s">
        <v>13</v>
      </c>
      <c r="F43" s="58" t="s">
        <v>14</v>
      </c>
      <c r="G43" s="58" t="s">
        <v>15</v>
      </c>
      <c r="H43" s="58" t="s">
        <v>20</v>
      </c>
      <c r="I43" s="143" t="s">
        <v>36</v>
      </c>
      <c r="J43" s="58" t="s">
        <v>37</v>
      </c>
      <c r="K43" s="105" t="s">
        <v>17</v>
      </c>
      <c r="L43" s="109" t="s">
        <v>19</v>
      </c>
      <c r="M43" s="65" t="s">
        <v>34</v>
      </c>
      <c r="N43" s="94"/>
      <c r="O43" s="94"/>
      <c r="P43" s="94"/>
    </row>
    <row r="44" spans="1:16" s="40" customFormat="1" ht="11.1" customHeight="1">
      <c r="A44" s="155"/>
      <c r="B44" s="65"/>
      <c r="C44" s="128" t="s">
        <v>22</v>
      </c>
      <c r="D44" s="54">
        <v>3225</v>
      </c>
      <c r="E44" s="54">
        <v>1444</v>
      </c>
      <c r="F44" s="54">
        <v>894</v>
      </c>
      <c r="G44" s="54">
        <v>887</v>
      </c>
      <c r="H44" s="54">
        <v>566</v>
      </c>
      <c r="I44" s="54">
        <v>483</v>
      </c>
      <c r="J44" s="54">
        <v>347</v>
      </c>
      <c r="K44" s="98">
        <v>249</v>
      </c>
      <c r="L44" s="129">
        <v>186</v>
      </c>
      <c r="M44" s="130">
        <v>156</v>
      </c>
      <c r="N44" s="94"/>
      <c r="O44" s="94"/>
      <c r="P44" s="94"/>
    </row>
    <row r="45" spans="1:16" s="40" customFormat="1" ht="11.1" customHeight="1">
      <c r="A45" s="155"/>
      <c r="B45" s="65"/>
      <c r="C45" s="128" t="s">
        <v>23</v>
      </c>
      <c r="D45" s="62">
        <v>228.1</v>
      </c>
      <c r="E45" s="62">
        <v>102.2</v>
      </c>
      <c r="F45" s="62">
        <v>63</v>
      </c>
      <c r="G45" s="62">
        <v>62.7</v>
      </c>
      <c r="H45" s="62">
        <v>40</v>
      </c>
      <c r="I45" s="62">
        <v>34.200000000000003</v>
      </c>
      <c r="J45" s="62">
        <v>24.5</v>
      </c>
      <c r="K45" s="102">
        <v>17.600000000000001</v>
      </c>
      <c r="L45" s="106">
        <v>13.2</v>
      </c>
      <c r="M45" s="131">
        <v>11</v>
      </c>
      <c r="N45" s="94"/>
      <c r="O45" s="94"/>
      <c r="P45" s="94"/>
    </row>
    <row r="46" spans="1:16" ht="11.1" customHeight="1">
      <c r="A46" s="155"/>
      <c r="B46" s="65"/>
      <c r="C46" s="128" t="s">
        <v>24</v>
      </c>
      <c r="D46" s="132">
        <v>0.315</v>
      </c>
      <c r="E46" s="132">
        <v>0.14099999999999999</v>
      </c>
      <c r="F46" s="132">
        <v>8.6999999999999994E-2</v>
      </c>
      <c r="G46" s="132">
        <v>8.6999999999999994E-2</v>
      </c>
      <c r="H46" s="132">
        <v>5.5E-2</v>
      </c>
      <c r="I46" s="132">
        <v>4.7E-2</v>
      </c>
      <c r="J46" s="132">
        <v>3.4000000000000002E-2</v>
      </c>
      <c r="K46" s="133">
        <v>2.4E-2</v>
      </c>
      <c r="L46" s="134">
        <v>1.7999999999999999E-2</v>
      </c>
      <c r="M46" s="135">
        <v>1.4999999999999999E-2</v>
      </c>
      <c r="N46" s="94"/>
    </row>
    <row r="47" spans="1:16" s="40" customFormat="1" ht="24.95" customHeight="1">
      <c r="A47" s="156" t="s">
        <v>41</v>
      </c>
      <c r="B47" s="74"/>
      <c r="C47" s="75" t="s">
        <v>11</v>
      </c>
      <c r="D47" s="76" t="s">
        <v>12</v>
      </c>
      <c r="E47" s="77" t="s">
        <v>13</v>
      </c>
      <c r="F47" s="76" t="s">
        <v>14</v>
      </c>
      <c r="G47" s="76" t="s">
        <v>15</v>
      </c>
      <c r="H47" s="76" t="s">
        <v>20</v>
      </c>
      <c r="I47" s="151" t="s">
        <v>108</v>
      </c>
      <c r="J47" s="76" t="s">
        <v>37</v>
      </c>
      <c r="K47" s="118" t="s">
        <v>17</v>
      </c>
      <c r="L47" s="119" t="s">
        <v>19</v>
      </c>
      <c r="M47" s="145" t="s">
        <v>39</v>
      </c>
      <c r="N47" s="94"/>
      <c r="O47" s="94"/>
      <c r="P47" s="94"/>
    </row>
    <row r="48" spans="1:16" s="40" customFormat="1" ht="11.1" customHeight="1">
      <c r="A48" s="156"/>
      <c r="B48" s="78"/>
      <c r="C48" s="79" t="s">
        <v>22</v>
      </c>
      <c r="D48" s="80">
        <v>3171</v>
      </c>
      <c r="E48" s="80">
        <v>1489</v>
      </c>
      <c r="F48" s="80">
        <v>847</v>
      </c>
      <c r="G48" s="80">
        <v>847</v>
      </c>
      <c r="H48" s="80">
        <v>673</v>
      </c>
      <c r="I48" s="80">
        <v>577</v>
      </c>
      <c r="J48" s="80">
        <v>425</v>
      </c>
      <c r="K48" s="120">
        <v>239</v>
      </c>
      <c r="L48" s="121">
        <v>196</v>
      </c>
      <c r="M48" s="122">
        <v>184</v>
      </c>
      <c r="N48" s="94"/>
      <c r="O48" s="94"/>
      <c r="P48" s="94"/>
    </row>
    <row r="49" spans="1:16" s="40" customFormat="1" ht="11.1" customHeight="1">
      <c r="A49" s="156"/>
      <c r="B49" s="78"/>
      <c r="C49" s="79" t="s">
        <v>23</v>
      </c>
      <c r="D49" s="81">
        <v>222.54411931901899</v>
      </c>
      <c r="E49" s="81">
        <v>104.499588037218</v>
      </c>
      <c r="F49" s="81">
        <v>59.443351959384799</v>
      </c>
      <c r="G49" s="81">
        <v>59.443351959384799</v>
      </c>
      <c r="H49" s="81">
        <v>47.231848723336498</v>
      </c>
      <c r="I49" s="81">
        <v>40.4944676275856</v>
      </c>
      <c r="J49" s="81">
        <v>29.826947559313499</v>
      </c>
      <c r="K49" s="123">
        <v>16.773271686296301</v>
      </c>
      <c r="L49" s="124">
        <v>13.7554864038246</v>
      </c>
      <c r="M49" s="125">
        <v>12.913313766855699</v>
      </c>
      <c r="N49" s="94"/>
      <c r="O49" s="94"/>
      <c r="P49" s="94"/>
    </row>
    <row r="50" spans="1:16" s="142" customFormat="1" ht="12.95" customHeight="1">
      <c r="A50" s="157"/>
      <c r="B50" s="136"/>
      <c r="C50" s="137" t="s">
        <v>24</v>
      </c>
      <c r="D50" s="138">
        <v>0.30464021519838602</v>
      </c>
      <c r="E50" s="138">
        <v>0.143049284273225</v>
      </c>
      <c r="F50" s="138">
        <v>8.1371889710827205E-2</v>
      </c>
      <c r="G50" s="138">
        <v>8.1371889710827205E-2</v>
      </c>
      <c r="H50" s="138">
        <v>6.4655586511672594E-2</v>
      </c>
      <c r="I50" s="138">
        <v>5.54327985397252E-2</v>
      </c>
      <c r="J50" s="138">
        <v>4.0830050917475297E-2</v>
      </c>
      <c r="K50" s="138">
        <v>2.2960899221827299E-2</v>
      </c>
      <c r="L50" s="138">
        <v>1.8829858776059201E-2</v>
      </c>
      <c r="M50" s="139">
        <v>1.7677010279565801E-2</v>
      </c>
      <c r="N50" s="140"/>
      <c r="O50" s="141"/>
      <c r="P50" s="141"/>
    </row>
    <row r="51" spans="1:16" s="43" customFormat="1" ht="13.7" customHeight="1">
      <c r="A51" s="82" t="s">
        <v>42</v>
      </c>
      <c r="B51" s="83" t="s">
        <v>1</v>
      </c>
      <c r="C51" s="82" t="s">
        <v>43</v>
      </c>
      <c r="D51" s="82"/>
      <c r="E51" s="82"/>
      <c r="F51" s="82"/>
      <c r="G51" s="82"/>
      <c r="H51" s="84"/>
      <c r="I51" s="84"/>
      <c r="J51" s="84"/>
      <c r="K51" s="84"/>
      <c r="L51" s="84"/>
      <c r="M51" s="84"/>
      <c r="N51" s="100"/>
      <c r="O51" s="100"/>
      <c r="P51" s="100"/>
    </row>
    <row r="52" spans="1:16" s="43" customFormat="1" ht="13.7" customHeight="1">
      <c r="A52" s="85"/>
      <c r="B52" s="86" t="s">
        <v>2</v>
      </c>
      <c r="C52" s="87" t="s">
        <v>44</v>
      </c>
      <c r="D52" s="85"/>
      <c r="E52" s="85"/>
      <c r="F52" s="85"/>
      <c r="G52" s="85"/>
      <c r="H52" s="88"/>
      <c r="I52" s="88"/>
      <c r="J52" s="88"/>
      <c r="K52" s="88"/>
      <c r="L52" s="88"/>
      <c r="M52" s="88"/>
      <c r="N52" s="100"/>
      <c r="O52" s="100"/>
      <c r="P52" s="100"/>
    </row>
    <row r="53" spans="1:16" s="43" customFormat="1" ht="13.7" customHeight="1">
      <c r="A53" s="87" t="s">
        <v>45</v>
      </c>
      <c r="B53" s="87"/>
      <c r="C53" s="87"/>
      <c r="D53" s="88"/>
      <c r="E53" s="88"/>
      <c r="F53" s="88"/>
      <c r="G53" s="88"/>
      <c r="H53" s="88"/>
      <c r="I53" s="88"/>
      <c r="J53" s="88"/>
      <c r="K53" s="88"/>
      <c r="L53" s="49"/>
      <c r="M53" s="88"/>
      <c r="N53" s="100"/>
      <c r="O53" s="100"/>
      <c r="P53" s="100"/>
    </row>
    <row r="54" spans="1:16" ht="13.7" customHeight="1"/>
    <row r="55" spans="1:16" ht="13.7" customHeight="1">
      <c r="H55" s="89"/>
    </row>
    <row r="56" spans="1:16" ht="13.7" customHeight="1">
      <c r="E56" s="90"/>
      <c r="F56" s="91"/>
      <c r="G56" s="90"/>
      <c r="H56" s="90"/>
      <c r="L56" s="90"/>
      <c r="M56" s="90"/>
    </row>
    <row r="57" spans="1:16" ht="13.7" customHeight="1">
      <c r="E57" s="90"/>
      <c r="F57" s="90"/>
      <c r="G57" s="90"/>
      <c r="H57" s="90"/>
      <c r="I57" s="126"/>
      <c r="J57" s="126"/>
      <c r="K57" s="126"/>
      <c r="L57" s="90"/>
      <c r="M57" s="90"/>
    </row>
    <row r="58" spans="1:16">
      <c r="E58" s="90"/>
      <c r="F58" s="90"/>
      <c r="G58" s="90"/>
      <c r="H58" s="90"/>
      <c r="I58" s="127"/>
      <c r="J58" s="127"/>
      <c r="K58" s="127"/>
      <c r="L58" s="90"/>
      <c r="M58" s="90"/>
    </row>
    <row r="59" spans="1:16">
      <c r="E59" s="90"/>
    </row>
  </sheetData>
  <mergeCells count="13">
    <mergeCell ref="A39:A42"/>
    <mergeCell ref="A43:A46"/>
    <mergeCell ref="A47:A50"/>
    <mergeCell ref="A19:A22"/>
    <mergeCell ref="A23:A26"/>
    <mergeCell ref="A27:A30"/>
    <mergeCell ref="A31:A34"/>
    <mergeCell ref="A35:A38"/>
    <mergeCell ref="A2:C2"/>
    <mergeCell ref="A3:A6"/>
    <mergeCell ref="A7:A10"/>
    <mergeCell ref="A11:A14"/>
    <mergeCell ref="A15:A18"/>
  </mergeCells>
  <phoneticPr fontId="15"/>
  <printOptions horizontalCentered="1"/>
  <pageMargins left="0.47222222222222199" right="0.47222222222222199" top="0.70833333333333304" bottom="0" header="0" footer="0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142"/>
  <sheetViews>
    <sheetView workbookViewId="0">
      <selection activeCell="N16" sqref="N16"/>
    </sheetView>
  </sheetViews>
  <sheetFormatPr defaultColWidth="8.875" defaultRowHeight="13.5"/>
  <cols>
    <col min="1" max="1" width="3" style="1" customWidth="1"/>
    <col min="2" max="2" width="4.375" style="2" customWidth="1"/>
    <col min="3" max="4" width="0.875" style="2" customWidth="1"/>
    <col min="5" max="5" width="24.375" style="2" customWidth="1"/>
    <col min="6" max="6" width="6.875" style="2" customWidth="1"/>
    <col min="7" max="7" width="13" style="3" customWidth="1"/>
    <col min="8" max="8" width="12.5" style="2" customWidth="1"/>
    <col min="9" max="9" width="4.125" style="4" customWidth="1"/>
    <col min="10" max="10" width="9.125" style="1" customWidth="1"/>
    <col min="11" max="11" width="3.375" style="1" customWidth="1"/>
    <col min="12" max="12" width="16.625" style="1" customWidth="1"/>
    <col min="13" max="14" width="8.125" style="1" customWidth="1"/>
    <col min="15" max="15" width="11.625" style="1" customWidth="1"/>
    <col min="16" max="256" width="8.875" style="1"/>
    <col min="257" max="257" width="3" style="1" customWidth="1"/>
    <col min="258" max="258" width="4.375" style="1" customWidth="1"/>
    <col min="259" max="260" width="0.875" style="1" customWidth="1"/>
    <col min="261" max="261" width="24.375" style="1" customWidth="1"/>
    <col min="262" max="262" width="6.875" style="1" customWidth="1"/>
    <col min="263" max="263" width="13" style="1" customWidth="1"/>
    <col min="264" max="264" width="12.5" style="1" customWidth="1"/>
    <col min="265" max="265" width="4.125" style="1" customWidth="1"/>
    <col min="266" max="266" width="9.125" style="1" customWidth="1"/>
    <col min="267" max="267" width="3.375" style="1" customWidth="1"/>
    <col min="268" max="268" width="16.625" style="1" customWidth="1"/>
    <col min="269" max="270" width="8.125" style="1" customWidth="1"/>
    <col min="271" max="271" width="11.625" style="1" customWidth="1"/>
    <col min="272" max="512" width="8.875" style="1"/>
    <col min="513" max="513" width="3" style="1" customWidth="1"/>
    <col min="514" max="514" width="4.375" style="1" customWidth="1"/>
    <col min="515" max="516" width="0.875" style="1" customWidth="1"/>
    <col min="517" max="517" width="24.375" style="1" customWidth="1"/>
    <col min="518" max="518" width="6.875" style="1" customWidth="1"/>
    <col min="519" max="519" width="13" style="1" customWidth="1"/>
    <col min="520" max="520" width="12.5" style="1" customWidth="1"/>
    <col min="521" max="521" width="4.125" style="1" customWidth="1"/>
    <col min="522" max="522" width="9.125" style="1" customWidth="1"/>
    <col min="523" max="523" width="3.375" style="1" customWidth="1"/>
    <col min="524" max="524" width="16.625" style="1" customWidth="1"/>
    <col min="525" max="526" width="8.125" style="1" customWidth="1"/>
    <col min="527" max="527" width="11.625" style="1" customWidth="1"/>
    <col min="528" max="768" width="8.875" style="1"/>
    <col min="769" max="769" width="3" style="1" customWidth="1"/>
    <col min="770" max="770" width="4.375" style="1" customWidth="1"/>
    <col min="771" max="772" width="0.875" style="1" customWidth="1"/>
    <col min="773" max="773" width="24.375" style="1" customWidth="1"/>
    <col min="774" max="774" width="6.875" style="1" customWidth="1"/>
    <col min="775" max="775" width="13" style="1" customWidth="1"/>
    <col min="776" max="776" width="12.5" style="1" customWidth="1"/>
    <col min="777" max="777" width="4.125" style="1" customWidth="1"/>
    <col min="778" max="778" width="9.125" style="1" customWidth="1"/>
    <col min="779" max="779" width="3.375" style="1" customWidth="1"/>
    <col min="780" max="780" width="16.625" style="1" customWidth="1"/>
    <col min="781" max="782" width="8.125" style="1" customWidth="1"/>
    <col min="783" max="783" width="11.625" style="1" customWidth="1"/>
    <col min="784" max="1024" width="8.875" style="1"/>
    <col min="1025" max="1025" width="3" style="1" customWidth="1"/>
    <col min="1026" max="1026" width="4.375" style="1" customWidth="1"/>
    <col min="1027" max="1028" width="0.875" style="1" customWidth="1"/>
    <col min="1029" max="1029" width="24.375" style="1" customWidth="1"/>
    <col min="1030" max="1030" width="6.875" style="1" customWidth="1"/>
    <col min="1031" max="1031" width="13" style="1" customWidth="1"/>
    <col min="1032" max="1032" width="12.5" style="1" customWidth="1"/>
    <col min="1033" max="1033" width="4.125" style="1" customWidth="1"/>
    <col min="1034" max="1034" width="9.125" style="1" customWidth="1"/>
    <col min="1035" max="1035" width="3.375" style="1" customWidth="1"/>
    <col min="1036" max="1036" width="16.625" style="1" customWidth="1"/>
    <col min="1037" max="1038" width="8.125" style="1" customWidth="1"/>
    <col min="1039" max="1039" width="11.625" style="1" customWidth="1"/>
    <col min="1040" max="1280" width="8.875" style="1"/>
    <col min="1281" max="1281" width="3" style="1" customWidth="1"/>
    <col min="1282" max="1282" width="4.375" style="1" customWidth="1"/>
    <col min="1283" max="1284" width="0.875" style="1" customWidth="1"/>
    <col min="1285" max="1285" width="24.375" style="1" customWidth="1"/>
    <col min="1286" max="1286" width="6.875" style="1" customWidth="1"/>
    <col min="1287" max="1287" width="13" style="1" customWidth="1"/>
    <col min="1288" max="1288" width="12.5" style="1" customWidth="1"/>
    <col min="1289" max="1289" width="4.125" style="1" customWidth="1"/>
    <col min="1290" max="1290" width="9.125" style="1" customWidth="1"/>
    <col min="1291" max="1291" width="3.375" style="1" customWidth="1"/>
    <col min="1292" max="1292" width="16.625" style="1" customWidth="1"/>
    <col min="1293" max="1294" width="8.125" style="1" customWidth="1"/>
    <col min="1295" max="1295" width="11.625" style="1" customWidth="1"/>
    <col min="1296" max="1536" width="8.875" style="1"/>
    <col min="1537" max="1537" width="3" style="1" customWidth="1"/>
    <col min="1538" max="1538" width="4.375" style="1" customWidth="1"/>
    <col min="1539" max="1540" width="0.875" style="1" customWidth="1"/>
    <col min="1541" max="1541" width="24.375" style="1" customWidth="1"/>
    <col min="1542" max="1542" width="6.875" style="1" customWidth="1"/>
    <col min="1543" max="1543" width="13" style="1" customWidth="1"/>
    <col min="1544" max="1544" width="12.5" style="1" customWidth="1"/>
    <col min="1545" max="1545" width="4.125" style="1" customWidth="1"/>
    <col min="1546" max="1546" width="9.125" style="1" customWidth="1"/>
    <col min="1547" max="1547" width="3.375" style="1" customWidth="1"/>
    <col min="1548" max="1548" width="16.625" style="1" customWidth="1"/>
    <col min="1549" max="1550" width="8.125" style="1" customWidth="1"/>
    <col min="1551" max="1551" width="11.625" style="1" customWidth="1"/>
    <col min="1552" max="1792" width="8.875" style="1"/>
    <col min="1793" max="1793" width="3" style="1" customWidth="1"/>
    <col min="1794" max="1794" width="4.375" style="1" customWidth="1"/>
    <col min="1795" max="1796" width="0.875" style="1" customWidth="1"/>
    <col min="1797" max="1797" width="24.375" style="1" customWidth="1"/>
    <col min="1798" max="1798" width="6.875" style="1" customWidth="1"/>
    <col min="1799" max="1799" width="13" style="1" customWidth="1"/>
    <col min="1800" max="1800" width="12.5" style="1" customWidth="1"/>
    <col min="1801" max="1801" width="4.125" style="1" customWidth="1"/>
    <col min="1802" max="1802" width="9.125" style="1" customWidth="1"/>
    <col min="1803" max="1803" width="3.375" style="1" customWidth="1"/>
    <col min="1804" max="1804" width="16.625" style="1" customWidth="1"/>
    <col min="1805" max="1806" width="8.125" style="1" customWidth="1"/>
    <col min="1807" max="1807" width="11.625" style="1" customWidth="1"/>
    <col min="1808" max="2048" width="8.875" style="1"/>
    <col min="2049" max="2049" width="3" style="1" customWidth="1"/>
    <col min="2050" max="2050" width="4.375" style="1" customWidth="1"/>
    <col min="2051" max="2052" width="0.875" style="1" customWidth="1"/>
    <col min="2053" max="2053" width="24.375" style="1" customWidth="1"/>
    <col min="2054" max="2054" width="6.875" style="1" customWidth="1"/>
    <col min="2055" max="2055" width="13" style="1" customWidth="1"/>
    <col min="2056" max="2056" width="12.5" style="1" customWidth="1"/>
    <col min="2057" max="2057" width="4.125" style="1" customWidth="1"/>
    <col min="2058" max="2058" width="9.125" style="1" customWidth="1"/>
    <col min="2059" max="2059" width="3.375" style="1" customWidth="1"/>
    <col min="2060" max="2060" width="16.625" style="1" customWidth="1"/>
    <col min="2061" max="2062" width="8.125" style="1" customWidth="1"/>
    <col min="2063" max="2063" width="11.625" style="1" customWidth="1"/>
    <col min="2064" max="2304" width="8.875" style="1"/>
    <col min="2305" max="2305" width="3" style="1" customWidth="1"/>
    <col min="2306" max="2306" width="4.375" style="1" customWidth="1"/>
    <col min="2307" max="2308" width="0.875" style="1" customWidth="1"/>
    <col min="2309" max="2309" width="24.375" style="1" customWidth="1"/>
    <col min="2310" max="2310" width="6.875" style="1" customWidth="1"/>
    <col min="2311" max="2311" width="13" style="1" customWidth="1"/>
    <col min="2312" max="2312" width="12.5" style="1" customWidth="1"/>
    <col min="2313" max="2313" width="4.125" style="1" customWidth="1"/>
    <col min="2314" max="2314" width="9.125" style="1" customWidth="1"/>
    <col min="2315" max="2315" width="3.375" style="1" customWidth="1"/>
    <col min="2316" max="2316" width="16.625" style="1" customWidth="1"/>
    <col min="2317" max="2318" width="8.125" style="1" customWidth="1"/>
    <col min="2319" max="2319" width="11.625" style="1" customWidth="1"/>
    <col min="2320" max="2560" width="8.875" style="1"/>
    <col min="2561" max="2561" width="3" style="1" customWidth="1"/>
    <col min="2562" max="2562" width="4.375" style="1" customWidth="1"/>
    <col min="2563" max="2564" width="0.875" style="1" customWidth="1"/>
    <col min="2565" max="2565" width="24.375" style="1" customWidth="1"/>
    <col min="2566" max="2566" width="6.875" style="1" customWidth="1"/>
    <col min="2567" max="2567" width="13" style="1" customWidth="1"/>
    <col min="2568" max="2568" width="12.5" style="1" customWidth="1"/>
    <col min="2569" max="2569" width="4.125" style="1" customWidth="1"/>
    <col min="2570" max="2570" width="9.125" style="1" customWidth="1"/>
    <col min="2571" max="2571" width="3.375" style="1" customWidth="1"/>
    <col min="2572" max="2572" width="16.625" style="1" customWidth="1"/>
    <col min="2573" max="2574" width="8.125" style="1" customWidth="1"/>
    <col min="2575" max="2575" width="11.625" style="1" customWidth="1"/>
    <col min="2576" max="2816" width="8.875" style="1"/>
    <col min="2817" max="2817" width="3" style="1" customWidth="1"/>
    <col min="2818" max="2818" width="4.375" style="1" customWidth="1"/>
    <col min="2819" max="2820" width="0.875" style="1" customWidth="1"/>
    <col min="2821" max="2821" width="24.375" style="1" customWidth="1"/>
    <col min="2822" max="2822" width="6.875" style="1" customWidth="1"/>
    <col min="2823" max="2823" width="13" style="1" customWidth="1"/>
    <col min="2824" max="2824" width="12.5" style="1" customWidth="1"/>
    <col min="2825" max="2825" width="4.125" style="1" customWidth="1"/>
    <col min="2826" max="2826" width="9.125" style="1" customWidth="1"/>
    <col min="2827" max="2827" width="3.375" style="1" customWidth="1"/>
    <col min="2828" max="2828" width="16.625" style="1" customWidth="1"/>
    <col min="2829" max="2830" width="8.125" style="1" customWidth="1"/>
    <col min="2831" max="2831" width="11.625" style="1" customWidth="1"/>
    <col min="2832" max="3072" width="8.875" style="1"/>
    <col min="3073" max="3073" width="3" style="1" customWidth="1"/>
    <col min="3074" max="3074" width="4.375" style="1" customWidth="1"/>
    <col min="3075" max="3076" width="0.875" style="1" customWidth="1"/>
    <col min="3077" max="3077" width="24.375" style="1" customWidth="1"/>
    <col min="3078" max="3078" width="6.875" style="1" customWidth="1"/>
    <col min="3079" max="3079" width="13" style="1" customWidth="1"/>
    <col min="3080" max="3080" width="12.5" style="1" customWidth="1"/>
    <col min="3081" max="3081" width="4.125" style="1" customWidth="1"/>
    <col min="3082" max="3082" width="9.125" style="1" customWidth="1"/>
    <col min="3083" max="3083" width="3.375" style="1" customWidth="1"/>
    <col min="3084" max="3084" width="16.625" style="1" customWidth="1"/>
    <col min="3085" max="3086" width="8.125" style="1" customWidth="1"/>
    <col min="3087" max="3087" width="11.625" style="1" customWidth="1"/>
    <col min="3088" max="3328" width="8.875" style="1"/>
    <col min="3329" max="3329" width="3" style="1" customWidth="1"/>
    <col min="3330" max="3330" width="4.375" style="1" customWidth="1"/>
    <col min="3331" max="3332" width="0.875" style="1" customWidth="1"/>
    <col min="3333" max="3333" width="24.375" style="1" customWidth="1"/>
    <col min="3334" max="3334" width="6.875" style="1" customWidth="1"/>
    <col min="3335" max="3335" width="13" style="1" customWidth="1"/>
    <col min="3336" max="3336" width="12.5" style="1" customWidth="1"/>
    <col min="3337" max="3337" width="4.125" style="1" customWidth="1"/>
    <col min="3338" max="3338" width="9.125" style="1" customWidth="1"/>
    <col min="3339" max="3339" width="3.375" style="1" customWidth="1"/>
    <col min="3340" max="3340" width="16.625" style="1" customWidth="1"/>
    <col min="3341" max="3342" width="8.125" style="1" customWidth="1"/>
    <col min="3343" max="3343" width="11.625" style="1" customWidth="1"/>
    <col min="3344" max="3584" width="8.875" style="1"/>
    <col min="3585" max="3585" width="3" style="1" customWidth="1"/>
    <col min="3586" max="3586" width="4.375" style="1" customWidth="1"/>
    <col min="3587" max="3588" width="0.875" style="1" customWidth="1"/>
    <col min="3589" max="3589" width="24.375" style="1" customWidth="1"/>
    <col min="3590" max="3590" width="6.875" style="1" customWidth="1"/>
    <col min="3591" max="3591" width="13" style="1" customWidth="1"/>
    <col min="3592" max="3592" width="12.5" style="1" customWidth="1"/>
    <col min="3593" max="3593" width="4.125" style="1" customWidth="1"/>
    <col min="3594" max="3594" width="9.125" style="1" customWidth="1"/>
    <col min="3595" max="3595" width="3.375" style="1" customWidth="1"/>
    <col min="3596" max="3596" width="16.625" style="1" customWidth="1"/>
    <col min="3597" max="3598" width="8.125" style="1" customWidth="1"/>
    <col min="3599" max="3599" width="11.625" style="1" customWidth="1"/>
    <col min="3600" max="3840" width="8.875" style="1"/>
    <col min="3841" max="3841" width="3" style="1" customWidth="1"/>
    <col min="3842" max="3842" width="4.375" style="1" customWidth="1"/>
    <col min="3843" max="3844" width="0.875" style="1" customWidth="1"/>
    <col min="3845" max="3845" width="24.375" style="1" customWidth="1"/>
    <col min="3846" max="3846" width="6.875" style="1" customWidth="1"/>
    <col min="3847" max="3847" width="13" style="1" customWidth="1"/>
    <col min="3848" max="3848" width="12.5" style="1" customWidth="1"/>
    <col min="3849" max="3849" width="4.125" style="1" customWidth="1"/>
    <col min="3850" max="3850" width="9.125" style="1" customWidth="1"/>
    <col min="3851" max="3851" width="3.375" style="1" customWidth="1"/>
    <col min="3852" max="3852" width="16.625" style="1" customWidth="1"/>
    <col min="3853" max="3854" width="8.125" style="1" customWidth="1"/>
    <col min="3855" max="3855" width="11.625" style="1" customWidth="1"/>
    <col min="3856" max="4096" width="8.875" style="1"/>
    <col min="4097" max="4097" width="3" style="1" customWidth="1"/>
    <col min="4098" max="4098" width="4.375" style="1" customWidth="1"/>
    <col min="4099" max="4100" width="0.875" style="1" customWidth="1"/>
    <col min="4101" max="4101" width="24.375" style="1" customWidth="1"/>
    <col min="4102" max="4102" width="6.875" style="1" customWidth="1"/>
    <col min="4103" max="4103" width="13" style="1" customWidth="1"/>
    <col min="4104" max="4104" width="12.5" style="1" customWidth="1"/>
    <col min="4105" max="4105" width="4.125" style="1" customWidth="1"/>
    <col min="4106" max="4106" width="9.125" style="1" customWidth="1"/>
    <col min="4107" max="4107" width="3.375" style="1" customWidth="1"/>
    <col min="4108" max="4108" width="16.625" style="1" customWidth="1"/>
    <col min="4109" max="4110" width="8.125" style="1" customWidth="1"/>
    <col min="4111" max="4111" width="11.625" style="1" customWidth="1"/>
    <col min="4112" max="4352" width="8.875" style="1"/>
    <col min="4353" max="4353" width="3" style="1" customWidth="1"/>
    <col min="4354" max="4354" width="4.375" style="1" customWidth="1"/>
    <col min="4355" max="4356" width="0.875" style="1" customWidth="1"/>
    <col min="4357" max="4357" width="24.375" style="1" customWidth="1"/>
    <col min="4358" max="4358" width="6.875" style="1" customWidth="1"/>
    <col min="4359" max="4359" width="13" style="1" customWidth="1"/>
    <col min="4360" max="4360" width="12.5" style="1" customWidth="1"/>
    <col min="4361" max="4361" width="4.125" style="1" customWidth="1"/>
    <col min="4362" max="4362" width="9.125" style="1" customWidth="1"/>
    <col min="4363" max="4363" width="3.375" style="1" customWidth="1"/>
    <col min="4364" max="4364" width="16.625" style="1" customWidth="1"/>
    <col min="4365" max="4366" width="8.125" style="1" customWidth="1"/>
    <col min="4367" max="4367" width="11.625" style="1" customWidth="1"/>
    <col min="4368" max="4608" width="8.875" style="1"/>
    <col min="4609" max="4609" width="3" style="1" customWidth="1"/>
    <col min="4610" max="4610" width="4.375" style="1" customWidth="1"/>
    <col min="4611" max="4612" width="0.875" style="1" customWidth="1"/>
    <col min="4613" max="4613" width="24.375" style="1" customWidth="1"/>
    <col min="4614" max="4614" width="6.875" style="1" customWidth="1"/>
    <col min="4615" max="4615" width="13" style="1" customWidth="1"/>
    <col min="4616" max="4616" width="12.5" style="1" customWidth="1"/>
    <col min="4617" max="4617" width="4.125" style="1" customWidth="1"/>
    <col min="4618" max="4618" width="9.125" style="1" customWidth="1"/>
    <col min="4619" max="4619" width="3.375" style="1" customWidth="1"/>
    <col min="4620" max="4620" width="16.625" style="1" customWidth="1"/>
    <col min="4621" max="4622" width="8.125" style="1" customWidth="1"/>
    <col min="4623" max="4623" width="11.625" style="1" customWidth="1"/>
    <col min="4624" max="4864" width="8.875" style="1"/>
    <col min="4865" max="4865" width="3" style="1" customWidth="1"/>
    <col min="4866" max="4866" width="4.375" style="1" customWidth="1"/>
    <col min="4867" max="4868" width="0.875" style="1" customWidth="1"/>
    <col min="4869" max="4869" width="24.375" style="1" customWidth="1"/>
    <col min="4870" max="4870" width="6.875" style="1" customWidth="1"/>
    <col min="4871" max="4871" width="13" style="1" customWidth="1"/>
    <col min="4872" max="4872" width="12.5" style="1" customWidth="1"/>
    <col min="4873" max="4873" width="4.125" style="1" customWidth="1"/>
    <col min="4874" max="4874" width="9.125" style="1" customWidth="1"/>
    <col min="4875" max="4875" width="3.375" style="1" customWidth="1"/>
    <col min="4876" max="4876" width="16.625" style="1" customWidth="1"/>
    <col min="4877" max="4878" width="8.125" style="1" customWidth="1"/>
    <col min="4879" max="4879" width="11.625" style="1" customWidth="1"/>
    <col min="4880" max="5120" width="8.875" style="1"/>
    <col min="5121" max="5121" width="3" style="1" customWidth="1"/>
    <col min="5122" max="5122" width="4.375" style="1" customWidth="1"/>
    <col min="5123" max="5124" width="0.875" style="1" customWidth="1"/>
    <col min="5125" max="5125" width="24.375" style="1" customWidth="1"/>
    <col min="5126" max="5126" width="6.875" style="1" customWidth="1"/>
    <col min="5127" max="5127" width="13" style="1" customWidth="1"/>
    <col min="5128" max="5128" width="12.5" style="1" customWidth="1"/>
    <col min="5129" max="5129" width="4.125" style="1" customWidth="1"/>
    <col min="5130" max="5130" width="9.125" style="1" customWidth="1"/>
    <col min="5131" max="5131" width="3.375" style="1" customWidth="1"/>
    <col min="5132" max="5132" width="16.625" style="1" customWidth="1"/>
    <col min="5133" max="5134" width="8.125" style="1" customWidth="1"/>
    <col min="5135" max="5135" width="11.625" style="1" customWidth="1"/>
    <col min="5136" max="5376" width="8.875" style="1"/>
    <col min="5377" max="5377" width="3" style="1" customWidth="1"/>
    <col min="5378" max="5378" width="4.375" style="1" customWidth="1"/>
    <col min="5379" max="5380" width="0.875" style="1" customWidth="1"/>
    <col min="5381" max="5381" width="24.375" style="1" customWidth="1"/>
    <col min="5382" max="5382" width="6.875" style="1" customWidth="1"/>
    <col min="5383" max="5383" width="13" style="1" customWidth="1"/>
    <col min="5384" max="5384" width="12.5" style="1" customWidth="1"/>
    <col min="5385" max="5385" width="4.125" style="1" customWidth="1"/>
    <col min="5386" max="5386" width="9.125" style="1" customWidth="1"/>
    <col min="5387" max="5387" width="3.375" style="1" customWidth="1"/>
    <col min="5388" max="5388" width="16.625" style="1" customWidth="1"/>
    <col min="5389" max="5390" width="8.125" style="1" customWidth="1"/>
    <col min="5391" max="5391" width="11.625" style="1" customWidth="1"/>
    <col min="5392" max="5632" width="8.875" style="1"/>
    <col min="5633" max="5633" width="3" style="1" customWidth="1"/>
    <col min="5634" max="5634" width="4.375" style="1" customWidth="1"/>
    <col min="5635" max="5636" width="0.875" style="1" customWidth="1"/>
    <col min="5637" max="5637" width="24.375" style="1" customWidth="1"/>
    <col min="5638" max="5638" width="6.875" style="1" customWidth="1"/>
    <col min="5639" max="5639" width="13" style="1" customWidth="1"/>
    <col min="5640" max="5640" width="12.5" style="1" customWidth="1"/>
    <col min="5641" max="5641" width="4.125" style="1" customWidth="1"/>
    <col min="5642" max="5642" width="9.125" style="1" customWidth="1"/>
    <col min="5643" max="5643" width="3.375" style="1" customWidth="1"/>
    <col min="5644" max="5644" width="16.625" style="1" customWidth="1"/>
    <col min="5645" max="5646" width="8.125" style="1" customWidth="1"/>
    <col min="5647" max="5647" width="11.625" style="1" customWidth="1"/>
    <col min="5648" max="5888" width="8.875" style="1"/>
    <col min="5889" max="5889" width="3" style="1" customWidth="1"/>
    <col min="5890" max="5890" width="4.375" style="1" customWidth="1"/>
    <col min="5891" max="5892" width="0.875" style="1" customWidth="1"/>
    <col min="5893" max="5893" width="24.375" style="1" customWidth="1"/>
    <col min="5894" max="5894" width="6.875" style="1" customWidth="1"/>
    <col min="5895" max="5895" width="13" style="1" customWidth="1"/>
    <col min="5896" max="5896" width="12.5" style="1" customWidth="1"/>
    <col min="5897" max="5897" width="4.125" style="1" customWidth="1"/>
    <col min="5898" max="5898" width="9.125" style="1" customWidth="1"/>
    <col min="5899" max="5899" width="3.375" style="1" customWidth="1"/>
    <col min="5900" max="5900" width="16.625" style="1" customWidth="1"/>
    <col min="5901" max="5902" width="8.125" style="1" customWidth="1"/>
    <col min="5903" max="5903" width="11.625" style="1" customWidth="1"/>
    <col min="5904" max="6144" width="8.875" style="1"/>
    <col min="6145" max="6145" width="3" style="1" customWidth="1"/>
    <col min="6146" max="6146" width="4.375" style="1" customWidth="1"/>
    <col min="6147" max="6148" width="0.875" style="1" customWidth="1"/>
    <col min="6149" max="6149" width="24.375" style="1" customWidth="1"/>
    <col min="6150" max="6150" width="6.875" style="1" customWidth="1"/>
    <col min="6151" max="6151" width="13" style="1" customWidth="1"/>
    <col min="6152" max="6152" width="12.5" style="1" customWidth="1"/>
    <col min="6153" max="6153" width="4.125" style="1" customWidth="1"/>
    <col min="6154" max="6154" width="9.125" style="1" customWidth="1"/>
    <col min="6155" max="6155" width="3.375" style="1" customWidth="1"/>
    <col min="6156" max="6156" width="16.625" style="1" customWidth="1"/>
    <col min="6157" max="6158" width="8.125" style="1" customWidth="1"/>
    <col min="6159" max="6159" width="11.625" style="1" customWidth="1"/>
    <col min="6160" max="6400" width="8.875" style="1"/>
    <col min="6401" max="6401" width="3" style="1" customWidth="1"/>
    <col min="6402" max="6402" width="4.375" style="1" customWidth="1"/>
    <col min="6403" max="6404" width="0.875" style="1" customWidth="1"/>
    <col min="6405" max="6405" width="24.375" style="1" customWidth="1"/>
    <col min="6406" max="6406" width="6.875" style="1" customWidth="1"/>
    <col min="6407" max="6407" width="13" style="1" customWidth="1"/>
    <col min="6408" max="6408" width="12.5" style="1" customWidth="1"/>
    <col min="6409" max="6409" width="4.125" style="1" customWidth="1"/>
    <col min="6410" max="6410" width="9.125" style="1" customWidth="1"/>
    <col min="6411" max="6411" width="3.375" style="1" customWidth="1"/>
    <col min="6412" max="6412" width="16.625" style="1" customWidth="1"/>
    <col min="6413" max="6414" width="8.125" style="1" customWidth="1"/>
    <col min="6415" max="6415" width="11.625" style="1" customWidth="1"/>
    <col min="6416" max="6656" width="8.875" style="1"/>
    <col min="6657" max="6657" width="3" style="1" customWidth="1"/>
    <col min="6658" max="6658" width="4.375" style="1" customWidth="1"/>
    <col min="6659" max="6660" width="0.875" style="1" customWidth="1"/>
    <col min="6661" max="6661" width="24.375" style="1" customWidth="1"/>
    <col min="6662" max="6662" width="6.875" style="1" customWidth="1"/>
    <col min="6663" max="6663" width="13" style="1" customWidth="1"/>
    <col min="6664" max="6664" width="12.5" style="1" customWidth="1"/>
    <col min="6665" max="6665" width="4.125" style="1" customWidth="1"/>
    <col min="6666" max="6666" width="9.125" style="1" customWidth="1"/>
    <col min="6667" max="6667" width="3.375" style="1" customWidth="1"/>
    <col min="6668" max="6668" width="16.625" style="1" customWidth="1"/>
    <col min="6669" max="6670" width="8.125" style="1" customWidth="1"/>
    <col min="6671" max="6671" width="11.625" style="1" customWidth="1"/>
    <col min="6672" max="6912" width="8.875" style="1"/>
    <col min="6913" max="6913" width="3" style="1" customWidth="1"/>
    <col min="6914" max="6914" width="4.375" style="1" customWidth="1"/>
    <col min="6915" max="6916" width="0.875" style="1" customWidth="1"/>
    <col min="6917" max="6917" width="24.375" style="1" customWidth="1"/>
    <col min="6918" max="6918" width="6.875" style="1" customWidth="1"/>
    <col min="6919" max="6919" width="13" style="1" customWidth="1"/>
    <col min="6920" max="6920" width="12.5" style="1" customWidth="1"/>
    <col min="6921" max="6921" width="4.125" style="1" customWidth="1"/>
    <col min="6922" max="6922" width="9.125" style="1" customWidth="1"/>
    <col min="6923" max="6923" width="3.375" style="1" customWidth="1"/>
    <col min="6924" max="6924" width="16.625" style="1" customWidth="1"/>
    <col min="6925" max="6926" width="8.125" style="1" customWidth="1"/>
    <col min="6927" max="6927" width="11.625" style="1" customWidth="1"/>
    <col min="6928" max="7168" width="8.875" style="1"/>
    <col min="7169" max="7169" width="3" style="1" customWidth="1"/>
    <col min="7170" max="7170" width="4.375" style="1" customWidth="1"/>
    <col min="7171" max="7172" width="0.875" style="1" customWidth="1"/>
    <col min="7173" max="7173" width="24.375" style="1" customWidth="1"/>
    <col min="7174" max="7174" width="6.875" style="1" customWidth="1"/>
    <col min="7175" max="7175" width="13" style="1" customWidth="1"/>
    <col min="7176" max="7176" width="12.5" style="1" customWidth="1"/>
    <col min="7177" max="7177" width="4.125" style="1" customWidth="1"/>
    <col min="7178" max="7178" width="9.125" style="1" customWidth="1"/>
    <col min="7179" max="7179" width="3.375" style="1" customWidth="1"/>
    <col min="7180" max="7180" width="16.625" style="1" customWidth="1"/>
    <col min="7181" max="7182" width="8.125" style="1" customWidth="1"/>
    <col min="7183" max="7183" width="11.625" style="1" customWidth="1"/>
    <col min="7184" max="7424" width="8.875" style="1"/>
    <col min="7425" max="7425" width="3" style="1" customWidth="1"/>
    <col min="7426" max="7426" width="4.375" style="1" customWidth="1"/>
    <col min="7427" max="7428" width="0.875" style="1" customWidth="1"/>
    <col min="7429" max="7429" width="24.375" style="1" customWidth="1"/>
    <col min="7430" max="7430" width="6.875" style="1" customWidth="1"/>
    <col min="7431" max="7431" width="13" style="1" customWidth="1"/>
    <col min="7432" max="7432" width="12.5" style="1" customWidth="1"/>
    <col min="7433" max="7433" width="4.125" style="1" customWidth="1"/>
    <col min="7434" max="7434" width="9.125" style="1" customWidth="1"/>
    <col min="7435" max="7435" width="3.375" style="1" customWidth="1"/>
    <col min="7436" max="7436" width="16.625" style="1" customWidth="1"/>
    <col min="7437" max="7438" width="8.125" style="1" customWidth="1"/>
    <col min="7439" max="7439" width="11.625" style="1" customWidth="1"/>
    <col min="7440" max="7680" width="8.875" style="1"/>
    <col min="7681" max="7681" width="3" style="1" customWidth="1"/>
    <col min="7682" max="7682" width="4.375" style="1" customWidth="1"/>
    <col min="7683" max="7684" width="0.875" style="1" customWidth="1"/>
    <col min="7685" max="7685" width="24.375" style="1" customWidth="1"/>
    <col min="7686" max="7686" width="6.875" style="1" customWidth="1"/>
    <col min="7687" max="7687" width="13" style="1" customWidth="1"/>
    <col min="7688" max="7688" width="12.5" style="1" customWidth="1"/>
    <col min="7689" max="7689" width="4.125" style="1" customWidth="1"/>
    <col min="7690" max="7690" width="9.125" style="1" customWidth="1"/>
    <col min="7691" max="7691" width="3.375" style="1" customWidth="1"/>
    <col min="7692" max="7692" width="16.625" style="1" customWidth="1"/>
    <col min="7693" max="7694" width="8.125" style="1" customWidth="1"/>
    <col min="7695" max="7695" width="11.625" style="1" customWidth="1"/>
    <col min="7696" max="7936" width="8.875" style="1"/>
    <col min="7937" max="7937" width="3" style="1" customWidth="1"/>
    <col min="7938" max="7938" width="4.375" style="1" customWidth="1"/>
    <col min="7939" max="7940" width="0.875" style="1" customWidth="1"/>
    <col min="7941" max="7941" width="24.375" style="1" customWidth="1"/>
    <col min="7942" max="7942" width="6.875" style="1" customWidth="1"/>
    <col min="7943" max="7943" width="13" style="1" customWidth="1"/>
    <col min="7944" max="7944" width="12.5" style="1" customWidth="1"/>
    <col min="7945" max="7945" width="4.125" style="1" customWidth="1"/>
    <col min="7946" max="7946" width="9.125" style="1" customWidth="1"/>
    <col min="7947" max="7947" width="3.375" style="1" customWidth="1"/>
    <col min="7948" max="7948" width="16.625" style="1" customWidth="1"/>
    <col min="7949" max="7950" width="8.125" style="1" customWidth="1"/>
    <col min="7951" max="7951" width="11.625" style="1" customWidth="1"/>
    <col min="7952" max="8192" width="8.875" style="1"/>
    <col min="8193" max="8193" width="3" style="1" customWidth="1"/>
    <col min="8194" max="8194" width="4.375" style="1" customWidth="1"/>
    <col min="8195" max="8196" width="0.875" style="1" customWidth="1"/>
    <col min="8197" max="8197" width="24.375" style="1" customWidth="1"/>
    <col min="8198" max="8198" width="6.875" style="1" customWidth="1"/>
    <col min="8199" max="8199" width="13" style="1" customWidth="1"/>
    <col min="8200" max="8200" width="12.5" style="1" customWidth="1"/>
    <col min="8201" max="8201" width="4.125" style="1" customWidth="1"/>
    <col min="8202" max="8202" width="9.125" style="1" customWidth="1"/>
    <col min="8203" max="8203" width="3.375" style="1" customWidth="1"/>
    <col min="8204" max="8204" width="16.625" style="1" customWidth="1"/>
    <col min="8205" max="8206" width="8.125" style="1" customWidth="1"/>
    <col min="8207" max="8207" width="11.625" style="1" customWidth="1"/>
    <col min="8208" max="8448" width="8.875" style="1"/>
    <col min="8449" max="8449" width="3" style="1" customWidth="1"/>
    <col min="8450" max="8450" width="4.375" style="1" customWidth="1"/>
    <col min="8451" max="8452" width="0.875" style="1" customWidth="1"/>
    <col min="8453" max="8453" width="24.375" style="1" customWidth="1"/>
    <col min="8454" max="8454" width="6.875" style="1" customWidth="1"/>
    <col min="8455" max="8455" width="13" style="1" customWidth="1"/>
    <col min="8456" max="8456" width="12.5" style="1" customWidth="1"/>
    <col min="8457" max="8457" width="4.125" style="1" customWidth="1"/>
    <col min="8458" max="8458" width="9.125" style="1" customWidth="1"/>
    <col min="8459" max="8459" width="3.375" style="1" customWidth="1"/>
    <col min="8460" max="8460" width="16.625" style="1" customWidth="1"/>
    <col min="8461" max="8462" width="8.125" style="1" customWidth="1"/>
    <col min="8463" max="8463" width="11.625" style="1" customWidth="1"/>
    <col min="8464" max="8704" width="8.875" style="1"/>
    <col min="8705" max="8705" width="3" style="1" customWidth="1"/>
    <col min="8706" max="8706" width="4.375" style="1" customWidth="1"/>
    <col min="8707" max="8708" width="0.875" style="1" customWidth="1"/>
    <col min="8709" max="8709" width="24.375" style="1" customWidth="1"/>
    <col min="8710" max="8710" width="6.875" style="1" customWidth="1"/>
    <col min="8711" max="8711" width="13" style="1" customWidth="1"/>
    <col min="8712" max="8712" width="12.5" style="1" customWidth="1"/>
    <col min="8713" max="8713" width="4.125" style="1" customWidth="1"/>
    <col min="8714" max="8714" width="9.125" style="1" customWidth="1"/>
    <col min="8715" max="8715" width="3.375" style="1" customWidth="1"/>
    <col min="8716" max="8716" width="16.625" style="1" customWidth="1"/>
    <col min="8717" max="8718" width="8.125" style="1" customWidth="1"/>
    <col min="8719" max="8719" width="11.625" style="1" customWidth="1"/>
    <col min="8720" max="8960" width="8.875" style="1"/>
    <col min="8961" max="8961" width="3" style="1" customWidth="1"/>
    <col min="8962" max="8962" width="4.375" style="1" customWidth="1"/>
    <col min="8963" max="8964" width="0.875" style="1" customWidth="1"/>
    <col min="8965" max="8965" width="24.375" style="1" customWidth="1"/>
    <col min="8966" max="8966" width="6.875" style="1" customWidth="1"/>
    <col min="8967" max="8967" width="13" style="1" customWidth="1"/>
    <col min="8968" max="8968" width="12.5" style="1" customWidth="1"/>
    <col min="8969" max="8969" width="4.125" style="1" customWidth="1"/>
    <col min="8970" max="8970" width="9.125" style="1" customWidth="1"/>
    <col min="8971" max="8971" width="3.375" style="1" customWidth="1"/>
    <col min="8972" max="8972" width="16.625" style="1" customWidth="1"/>
    <col min="8973" max="8974" width="8.125" style="1" customWidth="1"/>
    <col min="8975" max="8975" width="11.625" style="1" customWidth="1"/>
    <col min="8976" max="9216" width="8.875" style="1"/>
    <col min="9217" max="9217" width="3" style="1" customWidth="1"/>
    <col min="9218" max="9218" width="4.375" style="1" customWidth="1"/>
    <col min="9219" max="9220" width="0.875" style="1" customWidth="1"/>
    <col min="9221" max="9221" width="24.375" style="1" customWidth="1"/>
    <col min="9222" max="9222" width="6.875" style="1" customWidth="1"/>
    <col min="9223" max="9223" width="13" style="1" customWidth="1"/>
    <col min="9224" max="9224" width="12.5" style="1" customWidth="1"/>
    <col min="9225" max="9225" width="4.125" style="1" customWidth="1"/>
    <col min="9226" max="9226" width="9.125" style="1" customWidth="1"/>
    <col min="9227" max="9227" width="3.375" style="1" customWidth="1"/>
    <col min="9228" max="9228" width="16.625" style="1" customWidth="1"/>
    <col min="9229" max="9230" width="8.125" style="1" customWidth="1"/>
    <col min="9231" max="9231" width="11.625" style="1" customWidth="1"/>
    <col min="9232" max="9472" width="8.875" style="1"/>
    <col min="9473" max="9473" width="3" style="1" customWidth="1"/>
    <col min="9474" max="9474" width="4.375" style="1" customWidth="1"/>
    <col min="9475" max="9476" width="0.875" style="1" customWidth="1"/>
    <col min="9477" max="9477" width="24.375" style="1" customWidth="1"/>
    <col min="9478" max="9478" width="6.875" style="1" customWidth="1"/>
    <col min="9479" max="9479" width="13" style="1" customWidth="1"/>
    <col min="9480" max="9480" width="12.5" style="1" customWidth="1"/>
    <col min="9481" max="9481" width="4.125" style="1" customWidth="1"/>
    <col min="9482" max="9482" width="9.125" style="1" customWidth="1"/>
    <col min="9483" max="9483" width="3.375" style="1" customWidth="1"/>
    <col min="9484" max="9484" width="16.625" style="1" customWidth="1"/>
    <col min="9485" max="9486" width="8.125" style="1" customWidth="1"/>
    <col min="9487" max="9487" width="11.625" style="1" customWidth="1"/>
    <col min="9488" max="9728" width="8.875" style="1"/>
    <col min="9729" max="9729" width="3" style="1" customWidth="1"/>
    <col min="9730" max="9730" width="4.375" style="1" customWidth="1"/>
    <col min="9731" max="9732" width="0.875" style="1" customWidth="1"/>
    <col min="9733" max="9733" width="24.375" style="1" customWidth="1"/>
    <col min="9734" max="9734" width="6.875" style="1" customWidth="1"/>
    <col min="9735" max="9735" width="13" style="1" customWidth="1"/>
    <col min="9736" max="9736" width="12.5" style="1" customWidth="1"/>
    <col min="9737" max="9737" width="4.125" style="1" customWidth="1"/>
    <col min="9738" max="9738" width="9.125" style="1" customWidth="1"/>
    <col min="9739" max="9739" width="3.375" style="1" customWidth="1"/>
    <col min="9740" max="9740" width="16.625" style="1" customWidth="1"/>
    <col min="9741" max="9742" width="8.125" style="1" customWidth="1"/>
    <col min="9743" max="9743" width="11.625" style="1" customWidth="1"/>
    <col min="9744" max="9984" width="8.875" style="1"/>
    <col min="9985" max="9985" width="3" style="1" customWidth="1"/>
    <col min="9986" max="9986" width="4.375" style="1" customWidth="1"/>
    <col min="9987" max="9988" width="0.875" style="1" customWidth="1"/>
    <col min="9989" max="9989" width="24.375" style="1" customWidth="1"/>
    <col min="9990" max="9990" width="6.875" style="1" customWidth="1"/>
    <col min="9991" max="9991" width="13" style="1" customWidth="1"/>
    <col min="9992" max="9992" width="12.5" style="1" customWidth="1"/>
    <col min="9993" max="9993" width="4.125" style="1" customWidth="1"/>
    <col min="9994" max="9994" width="9.125" style="1" customWidth="1"/>
    <col min="9995" max="9995" width="3.375" style="1" customWidth="1"/>
    <col min="9996" max="9996" width="16.625" style="1" customWidth="1"/>
    <col min="9997" max="9998" width="8.125" style="1" customWidth="1"/>
    <col min="9999" max="9999" width="11.625" style="1" customWidth="1"/>
    <col min="10000" max="10240" width="8.875" style="1"/>
    <col min="10241" max="10241" width="3" style="1" customWidth="1"/>
    <col min="10242" max="10242" width="4.375" style="1" customWidth="1"/>
    <col min="10243" max="10244" width="0.875" style="1" customWidth="1"/>
    <col min="10245" max="10245" width="24.375" style="1" customWidth="1"/>
    <col min="10246" max="10246" width="6.875" style="1" customWidth="1"/>
    <col min="10247" max="10247" width="13" style="1" customWidth="1"/>
    <col min="10248" max="10248" width="12.5" style="1" customWidth="1"/>
    <col min="10249" max="10249" width="4.125" style="1" customWidth="1"/>
    <col min="10250" max="10250" width="9.125" style="1" customWidth="1"/>
    <col min="10251" max="10251" width="3.375" style="1" customWidth="1"/>
    <col min="10252" max="10252" width="16.625" style="1" customWidth="1"/>
    <col min="10253" max="10254" width="8.125" style="1" customWidth="1"/>
    <col min="10255" max="10255" width="11.625" style="1" customWidth="1"/>
    <col min="10256" max="10496" width="8.875" style="1"/>
    <col min="10497" max="10497" width="3" style="1" customWidth="1"/>
    <col min="10498" max="10498" width="4.375" style="1" customWidth="1"/>
    <col min="10499" max="10500" width="0.875" style="1" customWidth="1"/>
    <col min="10501" max="10501" width="24.375" style="1" customWidth="1"/>
    <col min="10502" max="10502" width="6.875" style="1" customWidth="1"/>
    <col min="10503" max="10503" width="13" style="1" customWidth="1"/>
    <col min="10504" max="10504" width="12.5" style="1" customWidth="1"/>
    <col min="10505" max="10505" width="4.125" style="1" customWidth="1"/>
    <col min="10506" max="10506" width="9.125" style="1" customWidth="1"/>
    <col min="10507" max="10507" width="3.375" style="1" customWidth="1"/>
    <col min="10508" max="10508" width="16.625" style="1" customWidth="1"/>
    <col min="10509" max="10510" width="8.125" style="1" customWidth="1"/>
    <col min="10511" max="10511" width="11.625" style="1" customWidth="1"/>
    <col min="10512" max="10752" width="8.875" style="1"/>
    <col min="10753" max="10753" width="3" style="1" customWidth="1"/>
    <col min="10754" max="10754" width="4.375" style="1" customWidth="1"/>
    <col min="10755" max="10756" width="0.875" style="1" customWidth="1"/>
    <col min="10757" max="10757" width="24.375" style="1" customWidth="1"/>
    <col min="10758" max="10758" width="6.875" style="1" customWidth="1"/>
    <col min="10759" max="10759" width="13" style="1" customWidth="1"/>
    <col min="10760" max="10760" width="12.5" style="1" customWidth="1"/>
    <col min="10761" max="10761" width="4.125" style="1" customWidth="1"/>
    <col min="10762" max="10762" width="9.125" style="1" customWidth="1"/>
    <col min="10763" max="10763" width="3.375" style="1" customWidth="1"/>
    <col min="10764" max="10764" width="16.625" style="1" customWidth="1"/>
    <col min="10765" max="10766" width="8.125" style="1" customWidth="1"/>
    <col min="10767" max="10767" width="11.625" style="1" customWidth="1"/>
    <col min="10768" max="11008" width="8.875" style="1"/>
    <col min="11009" max="11009" width="3" style="1" customWidth="1"/>
    <col min="11010" max="11010" width="4.375" style="1" customWidth="1"/>
    <col min="11011" max="11012" width="0.875" style="1" customWidth="1"/>
    <col min="11013" max="11013" width="24.375" style="1" customWidth="1"/>
    <col min="11014" max="11014" width="6.875" style="1" customWidth="1"/>
    <col min="11015" max="11015" width="13" style="1" customWidth="1"/>
    <col min="11016" max="11016" width="12.5" style="1" customWidth="1"/>
    <col min="11017" max="11017" width="4.125" style="1" customWidth="1"/>
    <col min="11018" max="11018" width="9.125" style="1" customWidth="1"/>
    <col min="11019" max="11019" width="3.375" style="1" customWidth="1"/>
    <col min="11020" max="11020" width="16.625" style="1" customWidth="1"/>
    <col min="11021" max="11022" width="8.125" style="1" customWidth="1"/>
    <col min="11023" max="11023" width="11.625" style="1" customWidth="1"/>
    <col min="11024" max="11264" width="8.875" style="1"/>
    <col min="11265" max="11265" width="3" style="1" customWidth="1"/>
    <col min="11266" max="11266" width="4.375" style="1" customWidth="1"/>
    <col min="11267" max="11268" width="0.875" style="1" customWidth="1"/>
    <col min="11269" max="11269" width="24.375" style="1" customWidth="1"/>
    <col min="11270" max="11270" width="6.875" style="1" customWidth="1"/>
    <col min="11271" max="11271" width="13" style="1" customWidth="1"/>
    <col min="11272" max="11272" width="12.5" style="1" customWidth="1"/>
    <col min="11273" max="11273" width="4.125" style="1" customWidth="1"/>
    <col min="11274" max="11274" width="9.125" style="1" customWidth="1"/>
    <col min="11275" max="11275" width="3.375" style="1" customWidth="1"/>
    <col min="11276" max="11276" width="16.625" style="1" customWidth="1"/>
    <col min="11277" max="11278" width="8.125" style="1" customWidth="1"/>
    <col min="11279" max="11279" width="11.625" style="1" customWidth="1"/>
    <col min="11280" max="11520" width="8.875" style="1"/>
    <col min="11521" max="11521" width="3" style="1" customWidth="1"/>
    <col min="11522" max="11522" width="4.375" style="1" customWidth="1"/>
    <col min="11523" max="11524" width="0.875" style="1" customWidth="1"/>
    <col min="11525" max="11525" width="24.375" style="1" customWidth="1"/>
    <col min="11526" max="11526" width="6.875" style="1" customWidth="1"/>
    <col min="11527" max="11527" width="13" style="1" customWidth="1"/>
    <col min="11528" max="11528" width="12.5" style="1" customWidth="1"/>
    <col min="11529" max="11529" width="4.125" style="1" customWidth="1"/>
    <col min="11530" max="11530" width="9.125" style="1" customWidth="1"/>
    <col min="11531" max="11531" width="3.375" style="1" customWidth="1"/>
    <col min="11532" max="11532" width="16.625" style="1" customWidth="1"/>
    <col min="11533" max="11534" width="8.125" style="1" customWidth="1"/>
    <col min="11535" max="11535" width="11.625" style="1" customWidth="1"/>
    <col min="11536" max="11776" width="8.875" style="1"/>
    <col min="11777" max="11777" width="3" style="1" customWidth="1"/>
    <col min="11778" max="11778" width="4.375" style="1" customWidth="1"/>
    <col min="11779" max="11780" width="0.875" style="1" customWidth="1"/>
    <col min="11781" max="11781" width="24.375" style="1" customWidth="1"/>
    <col min="11782" max="11782" width="6.875" style="1" customWidth="1"/>
    <col min="11783" max="11783" width="13" style="1" customWidth="1"/>
    <col min="11784" max="11784" width="12.5" style="1" customWidth="1"/>
    <col min="11785" max="11785" width="4.125" style="1" customWidth="1"/>
    <col min="11786" max="11786" width="9.125" style="1" customWidth="1"/>
    <col min="11787" max="11787" width="3.375" style="1" customWidth="1"/>
    <col min="11788" max="11788" width="16.625" style="1" customWidth="1"/>
    <col min="11789" max="11790" width="8.125" style="1" customWidth="1"/>
    <col min="11791" max="11791" width="11.625" style="1" customWidth="1"/>
    <col min="11792" max="12032" width="8.875" style="1"/>
    <col min="12033" max="12033" width="3" style="1" customWidth="1"/>
    <col min="12034" max="12034" width="4.375" style="1" customWidth="1"/>
    <col min="12035" max="12036" width="0.875" style="1" customWidth="1"/>
    <col min="12037" max="12037" width="24.375" style="1" customWidth="1"/>
    <col min="12038" max="12038" width="6.875" style="1" customWidth="1"/>
    <col min="12039" max="12039" width="13" style="1" customWidth="1"/>
    <col min="12040" max="12040" width="12.5" style="1" customWidth="1"/>
    <col min="12041" max="12041" width="4.125" style="1" customWidth="1"/>
    <col min="12042" max="12042" width="9.125" style="1" customWidth="1"/>
    <col min="12043" max="12043" width="3.375" style="1" customWidth="1"/>
    <col min="12044" max="12044" width="16.625" style="1" customWidth="1"/>
    <col min="12045" max="12046" width="8.125" style="1" customWidth="1"/>
    <col min="12047" max="12047" width="11.625" style="1" customWidth="1"/>
    <col min="12048" max="12288" width="8.875" style="1"/>
    <col min="12289" max="12289" width="3" style="1" customWidth="1"/>
    <col min="12290" max="12290" width="4.375" style="1" customWidth="1"/>
    <col min="12291" max="12292" width="0.875" style="1" customWidth="1"/>
    <col min="12293" max="12293" width="24.375" style="1" customWidth="1"/>
    <col min="12294" max="12294" width="6.875" style="1" customWidth="1"/>
    <col min="12295" max="12295" width="13" style="1" customWidth="1"/>
    <col min="12296" max="12296" width="12.5" style="1" customWidth="1"/>
    <col min="12297" max="12297" width="4.125" style="1" customWidth="1"/>
    <col min="12298" max="12298" width="9.125" style="1" customWidth="1"/>
    <col min="12299" max="12299" width="3.375" style="1" customWidth="1"/>
    <col min="12300" max="12300" width="16.625" style="1" customWidth="1"/>
    <col min="12301" max="12302" width="8.125" style="1" customWidth="1"/>
    <col min="12303" max="12303" width="11.625" style="1" customWidth="1"/>
    <col min="12304" max="12544" width="8.875" style="1"/>
    <col min="12545" max="12545" width="3" style="1" customWidth="1"/>
    <col min="12546" max="12546" width="4.375" style="1" customWidth="1"/>
    <col min="12547" max="12548" width="0.875" style="1" customWidth="1"/>
    <col min="12549" max="12549" width="24.375" style="1" customWidth="1"/>
    <col min="12550" max="12550" width="6.875" style="1" customWidth="1"/>
    <col min="12551" max="12551" width="13" style="1" customWidth="1"/>
    <col min="12552" max="12552" width="12.5" style="1" customWidth="1"/>
    <col min="12553" max="12553" width="4.125" style="1" customWidth="1"/>
    <col min="12554" max="12554" width="9.125" style="1" customWidth="1"/>
    <col min="12555" max="12555" width="3.375" style="1" customWidth="1"/>
    <col min="12556" max="12556" width="16.625" style="1" customWidth="1"/>
    <col min="12557" max="12558" width="8.125" style="1" customWidth="1"/>
    <col min="12559" max="12559" width="11.625" style="1" customWidth="1"/>
    <col min="12560" max="12800" width="8.875" style="1"/>
    <col min="12801" max="12801" width="3" style="1" customWidth="1"/>
    <col min="12802" max="12802" width="4.375" style="1" customWidth="1"/>
    <col min="12803" max="12804" width="0.875" style="1" customWidth="1"/>
    <col min="12805" max="12805" width="24.375" style="1" customWidth="1"/>
    <col min="12806" max="12806" width="6.875" style="1" customWidth="1"/>
    <col min="12807" max="12807" width="13" style="1" customWidth="1"/>
    <col min="12808" max="12808" width="12.5" style="1" customWidth="1"/>
    <col min="12809" max="12809" width="4.125" style="1" customWidth="1"/>
    <col min="12810" max="12810" width="9.125" style="1" customWidth="1"/>
    <col min="12811" max="12811" width="3.375" style="1" customWidth="1"/>
    <col min="12812" max="12812" width="16.625" style="1" customWidth="1"/>
    <col min="12813" max="12814" width="8.125" style="1" customWidth="1"/>
    <col min="12815" max="12815" width="11.625" style="1" customWidth="1"/>
    <col min="12816" max="13056" width="8.875" style="1"/>
    <col min="13057" max="13057" width="3" style="1" customWidth="1"/>
    <col min="13058" max="13058" width="4.375" style="1" customWidth="1"/>
    <col min="13059" max="13060" width="0.875" style="1" customWidth="1"/>
    <col min="13061" max="13061" width="24.375" style="1" customWidth="1"/>
    <col min="13062" max="13062" width="6.875" style="1" customWidth="1"/>
    <col min="13063" max="13063" width="13" style="1" customWidth="1"/>
    <col min="13064" max="13064" width="12.5" style="1" customWidth="1"/>
    <col min="13065" max="13065" width="4.125" style="1" customWidth="1"/>
    <col min="13066" max="13066" width="9.125" style="1" customWidth="1"/>
    <col min="13067" max="13067" width="3.375" style="1" customWidth="1"/>
    <col min="13068" max="13068" width="16.625" style="1" customWidth="1"/>
    <col min="13069" max="13070" width="8.125" style="1" customWidth="1"/>
    <col min="13071" max="13071" width="11.625" style="1" customWidth="1"/>
    <col min="13072" max="13312" width="8.875" style="1"/>
    <col min="13313" max="13313" width="3" style="1" customWidth="1"/>
    <col min="13314" max="13314" width="4.375" style="1" customWidth="1"/>
    <col min="13315" max="13316" width="0.875" style="1" customWidth="1"/>
    <col min="13317" max="13317" width="24.375" style="1" customWidth="1"/>
    <col min="13318" max="13318" width="6.875" style="1" customWidth="1"/>
    <col min="13319" max="13319" width="13" style="1" customWidth="1"/>
    <col min="13320" max="13320" width="12.5" style="1" customWidth="1"/>
    <col min="13321" max="13321" width="4.125" style="1" customWidth="1"/>
    <col min="13322" max="13322" width="9.125" style="1" customWidth="1"/>
    <col min="13323" max="13323" width="3.375" style="1" customWidth="1"/>
    <col min="13324" max="13324" width="16.625" style="1" customWidth="1"/>
    <col min="13325" max="13326" width="8.125" style="1" customWidth="1"/>
    <col min="13327" max="13327" width="11.625" style="1" customWidth="1"/>
    <col min="13328" max="13568" width="8.875" style="1"/>
    <col min="13569" max="13569" width="3" style="1" customWidth="1"/>
    <col min="13570" max="13570" width="4.375" style="1" customWidth="1"/>
    <col min="13571" max="13572" width="0.875" style="1" customWidth="1"/>
    <col min="13573" max="13573" width="24.375" style="1" customWidth="1"/>
    <col min="13574" max="13574" width="6.875" style="1" customWidth="1"/>
    <col min="13575" max="13575" width="13" style="1" customWidth="1"/>
    <col min="13576" max="13576" width="12.5" style="1" customWidth="1"/>
    <col min="13577" max="13577" width="4.125" style="1" customWidth="1"/>
    <col min="13578" max="13578" width="9.125" style="1" customWidth="1"/>
    <col min="13579" max="13579" width="3.375" style="1" customWidth="1"/>
    <col min="13580" max="13580" width="16.625" style="1" customWidth="1"/>
    <col min="13581" max="13582" width="8.125" style="1" customWidth="1"/>
    <col min="13583" max="13583" width="11.625" style="1" customWidth="1"/>
    <col min="13584" max="13824" width="8.875" style="1"/>
    <col min="13825" max="13825" width="3" style="1" customWidth="1"/>
    <col min="13826" max="13826" width="4.375" style="1" customWidth="1"/>
    <col min="13827" max="13828" width="0.875" style="1" customWidth="1"/>
    <col min="13829" max="13829" width="24.375" style="1" customWidth="1"/>
    <col min="13830" max="13830" width="6.875" style="1" customWidth="1"/>
    <col min="13831" max="13831" width="13" style="1" customWidth="1"/>
    <col min="13832" max="13832" width="12.5" style="1" customWidth="1"/>
    <col min="13833" max="13833" width="4.125" style="1" customWidth="1"/>
    <col min="13834" max="13834" width="9.125" style="1" customWidth="1"/>
    <col min="13835" max="13835" width="3.375" style="1" customWidth="1"/>
    <col min="13836" max="13836" width="16.625" style="1" customWidth="1"/>
    <col min="13837" max="13838" width="8.125" style="1" customWidth="1"/>
    <col min="13839" max="13839" width="11.625" style="1" customWidth="1"/>
    <col min="13840" max="14080" width="8.875" style="1"/>
    <col min="14081" max="14081" width="3" style="1" customWidth="1"/>
    <col min="14082" max="14082" width="4.375" style="1" customWidth="1"/>
    <col min="14083" max="14084" width="0.875" style="1" customWidth="1"/>
    <col min="14085" max="14085" width="24.375" style="1" customWidth="1"/>
    <col min="14086" max="14086" width="6.875" style="1" customWidth="1"/>
    <col min="14087" max="14087" width="13" style="1" customWidth="1"/>
    <col min="14088" max="14088" width="12.5" style="1" customWidth="1"/>
    <col min="14089" max="14089" width="4.125" style="1" customWidth="1"/>
    <col min="14090" max="14090" width="9.125" style="1" customWidth="1"/>
    <col min="14091" max="14091" width="3.375" style="1" customWidth="1"/>
    <col min="14092" max="14092" width="16.625" style="1" customWidth="1"/>
    <col min="14093" max="14094" width="8.125" style="1" customWidth="1"/>
    <col min="14095" max="14095" width="11.625" style="1" customWidth="1"/>
    <col min="14096" max="14336" width="8.875" style="1"/>
    <col min="14337" max="14337" width="3" style="1" customWidth="1"/>
    <col min="14338" max="14338" width="4.375" style="1" customWidth="1"/>
    <col min="14339" max="14340" width="0.875" style="1" customWidth="1"/>
    <col min="14341" max="14341" width="24.375" style="1" customWidth="1"/>
    <col min="14342" max="14342" width="6.875" style="1" customWidth="1"/>
    <col min="14343" max="14343" width="13" style="1" customWidth="1"/>
    <col min="14344" max="14344" width="12.5" style="1" customWidth="1"/>
    <col min="14345" max="14345" width="4.125" style="1" customWidth="1"/>
    <col min="14346" max="14346" width="9.125" style="1" customWidth="1"/>
    <col min="14347" max="14347" width="3.375" style="1" customWidth="1"/>
    <col min="14348" max="14348" width="16.625" style="1" customWidth="1"/>
    <col min="14349" max="14350" width="8.125" style="1" customWidth="1"/>
    <col min="14351" max="14351" width="11.625" style="1" customWidth="1"/>
    <col min="14352" max="14592" width="8.875" style="1"/>
    <col min="14593" max="14593" width="3" style="1" customWidth="1"/>
    <col min="14594" max="14594" width="4.375" style="1" customWidth="1"/>
    <col min="14595" max="14596" width="0.875" style="1" customWidth="1"/>
    <col min="14597" max="14597" width="24.375" style="1" customWidth="1"/>
    <col min="14598" max="14598" width="6.875" style="1" customWidth="1"/>
    <col min="14599" max="14599" width="13" style="1" customWidth="1"/>
    <col min="14600" max="14600" width="12.5" style="1" customWidth="1"/>
    <col min="14601" max="14601" width="4.125" style="1" customWidth="1"/>
    <col min="14602" max="14602" width="9.125" style="1" customWidth="1"/>
    <col min="14603" max="14603" width="3.375" style="1" customWidth="1"/>
    <col min="14604" max="14604" width="16.625" style="1" customWidth="1"/>
    <col min="14605" max="14606" width="8.125" style="1" customWidth="1"/>
    <col min="14607" max="14607" width="11.625" style="1" customWidth="1"/>
    <col min="14608" max="14848" width="8.875" style="1"/>
    <col min="14849" max="14849" width="3" style="1" customWidth="1"/>
    <col min="14850" max="14850" width="4.375" style="1" customWidth="1"/>
    <col min="14851" max="14852" width="0.875" style="1" customWidth="1"/>
    <col min="14853" max="14853" width="24.375" style="1" customWidth="1"/>
    <col min="14854" max="14854" width="6.875" style="1" customWidth="1"/>
    <col min="14855" max="14855" width="13" style="1" customWidth="1"/>
    <col min="14856" max="14856" width="12.5" style="1" customWidth="1"/>
    <col min="14857" max="14857" width="4.125" style="1" customWidth="1"/>
    <col min="14858" max="14858" width="9.125" style="1" customWidth="1"/>
    <col min="14859" max="14859" width="3.375" style="1" customWidth="1"/>
    <col min="14860" max="14860" width="16.625" style="1" customWidth="1"/>
    <col min="14861" max="14862" width="8.125" style="1" customWidth="1"/>
    <col min="14863" max="14863" width="11.625" style="1" customWidth="1"/>
    <col min="14864" max="15104" width="8.875" style="1"/>
    <col min="15105" max="15105" width="3" style="1" customWidth="1"/>
    <col min="15106" max="15106" width="4.375" style="1" customWidth="1"/>
    <col min="15107" max="15108" width="0.875" style="1" customWidth="1"/>
    <col min="15109" max="15109" width="24.375" style="1" customWidth="1"/>
    <col min="15110" max="15110" width="6.875" style="1" customWidth="1"/>
    <col min="15111" max="15111" width="13" style="1" customWidth="1"/>
    <col min="15112" max="15112" width="12.5" style="1" customWidth="1"/>
    <col min="15113" max="15113" width="4.125" style="1" customWidth="1"/>
    <col min="15114" max="15114" width="9.125" style="1" customWidth="1"/>
    <col min="15115" max="15115" width="3.375" style="1" customWidth="1"/>
    <col min="15116" max="15116" width="16.625" style="1" customWidth="1"/>
    <col min="15117" max="15118" width="8.125" style="1" customWidth="1"/>
    <col min="15119" max="15119" width="11.625" style="1" customWidth="1"/>
    <col min="15120" max="15360" width="8.875" style="1"/>
    <col min="15361" max="15361" width="3" style="1" customWidth="1"/>
    <col min="15362" max="15362" width="4.375" style="1" customWidth="1"/>
    <col min="15363" max="15364" width="0.875" style="1" customWidth="1"/>
    <col min="15365" max="15365" width="24.375" style="1" customWidth="1"/>
    <col min="15366" max="15366" width="6.875" style="1" customWidth="1"/>
    <col min="15367" max="15367" width="13" style="1" customWidth="1"/>
    <col min="15368" max="15368" width="12.5" style="1" customWidth="1"/>
    <col min="15369" max="15369" width="4.125" style="1" customWidth="1"/>
    <col min="15370" max="15370" width="9.125" style="1" customWidth="1"/>
    <col min="15371" max="15371" width="3.375" style="1" customWidth="1"/>
    <col min="15372" max="15372" width="16.625" style="1" customWidth="1"/>
    <col min="15373" max="15374" width="8.125" style="1" customWidth="1"/>
    <col min="15375" max="15375" width="11.625" style="1" customWidth="1"/>
    <col min="15376" max="15616" width="8.875" style="1"/>
    <col min="15617" max="15617" width="3" style="1" customWidth="1"/>
    <col min="15618" max="15618" width="4.375" style="1" customWidth="1"/>
    <col min="15619" max="15620" width="0.875" style="1" customWidth="1"/>
    <col min="15621" max="15621" width="24.375" style="1" customWidth="1"/>
    <col min="15622" max="15622" width="6.875" style="1" customWidth="1"/>
    <col min="15623" max="15623" width="13" style="1" customWidth="1"/>
    <col min="15624" max="15624" width="12.5" style="1" customWidth="1"/>
    <col min="15625" max="15625" width="4.125" style="1" customWidth="1"/>
    <col min="15626" max="15626" width="9.125" style="1" customWidth="1"/>
    <col min="15627" max="15627" width="3.375" style="1" customWidth="1"/>
    <col min="15628" max="15628" width="16.625" style="1" customWidth="1"/>
    <col min="15629" max="15630" width="8.125" style="1" customWidth="1"/>
    <col min="15631" max="15631" width="11.625" style="1" customWidth="1"/>
    <col min="15632" max="15872" width="8.875" style="1"/>
    <col min="15873" max="15873" width="3" style="1" customWidth="1"/>
    <col min="15874" max="15874" width="4.375" style="1" customWidth="1"/>
    <col min="15875" max="15876" width="0.875" style="1" customWidth="1"/>
    <col min="15877" max="15877" width="24.375" style="1" customWidth="1"/>
    <col min="15878" max="15878" width="6.875" style="1" customWidth="1"/>
    <col min="15879" max="15879" width="13" style="1" customWidth="1"/>
    <col min="15880" max="15880" width="12.5" style="1" customWidth="1"/>
    <col min="15881" max="15881" width="4.125" style="1" customWidth="1"/>
    <col min="15882" max="15882" width="9.125" style="1" customWidth="1"/>
    <col min="15883" max="15883" width="3.375" style="1" customWidth="1"/>
    <col min="15884" max="15884" width="16.625" style="1" customWidth="1"/>
    <col min="15885" max="15886" width="8.125" style="1" customWidth="1"/>
    <col min="15887" max="15887" width="11.625" style="1" customWidth="1"/>
    <col min="15888" max="16128" width="8.875" style="1"/>
    <col min="16129" max="16129" width="3" style="1" customWidth="1"/>
    <col min="16130" max="16130" width="4.375" style="1" customWidth="1"/>
    <col min="16131" max="16132" width="0.875" style="1" customWidth="1"/>
    <col min="16133" max="16133" width="24.375" style="1" customWidth="1"/>
    <col min="16134" max="16134" width="6.875" style="1" customWidth="1"/>
    <col min="16135" max="16135" width="13" style="1" customWidth="1"/>
    <col min="16136" max="16136" width="12.5" style="1" customWidth="1"/>
    <col min="16137" max="16137" width="4.125" style="1" customWidth="1"/>
    <col min="16138" max="16138" width="9.125" style="1" customWidth="1"/>
    <col min="16139" max="16139" width="3.375" style="1" customWidth="1"/>
    <col min="16140" max="16140" width="16.625" style="1" customWidth="1"/>
    <col min="16141" max="16142" width="8.125" style="1" customWidth="1"/>
    <col min="16143" max="16143" width="11.625" style="1" customWidth="1"/>
    <col min="16144" max="16384" width="8.875" style="1"/>
  </cols>
  <sheetData>
    <row r="3" spans="1:256" ht="14.25" customHeight="1">
      <c r="B3" s="5"/>
      <c r="C3" s="5"/>
      <c r="D3" s="5"/>
      <c r="E3" s="5"/>
      <c r="F3" s="6"/>
      <c r="G3" s="170" t="s">
        <v>46</v>
      </c>
      <c r="H3" s="173" t="s">
        <v>47</v>
      </c>
      <c r="L3" s="176" t="s">
        <v>48</v>
      </c>
      <c r="M3" s="29" t="s">
        <v>49</v>
      </c>
      <c r="N3" s="29" t="s">
        <v>50</v>
      </c>
      <c r="O3" s="29" t="s">
        <v>51</v>
      </c>
    </row>
    <row r="4" spans="1:256">
      <c r="A4" s="2"/>
      <c r="B4" s="5"/>
      <c r="C4" s="5"/>
      <c r="D4" s="5"/>
      <c r="E4" s="5"/>
      <c r="F4" s="7"/>
      <c r="G4" s="171"/>
      <c r="H4" s="174"/>
      <c r="J4" s="2"/>
      <c r="K4" s="2"/>
      <c r="L4" s="176"/>
      <c r="M4" s="30">
        <v>726653</v>
      </c>
      <c r="N4" s="30">
        <v>698233</v>
      </c>
      <c r="O4" s="30">
        <v>1424886</v>
      </c>
    </row>
    <row r="5" spans="1:256">
      <c r="A5" s="2"/>
      <c r="B5" s="5"/>
      <c r="C5" s="5"/>
      <c r="D5" s="5"/>
      <c r="E5" s="5"/>
      <c r="F5" s="7"/>
      <c r="G5" s="172"/>
      <c r="H5" s="175"/>
      <c r="J5" s="2"/>
      <c r="K5" s="2"/>
      <c r="L5" s="2"/>
      <c r="M5" s="2"/>
      <c r="N5" s="2"/>
      <c r="O5" s="2"/>
    </row>
    <row r="6" spans="1:256">
      <c r="A6" s="8"/>
      <c r="B6" s="9"/>
      <c r="C6" s="10"/>
      <c r="D6" s="10"/>
      <c r="E6" s="11" t="s">
        <v>52</v>
      </c>
      <c r="F6" s="12">
        <f>SUM(F7:F67)</f>
        <v>10409</v>
      </c>
      <c r="G6" s="13">
        <v>100</v>
      </c>
      <c r="H6" s="14"/>
      <c r="I6" s="31" t="s">
        <v>53</v>
      </c>
      <c r="J6" s="8"/>
      <c r="K6" s="158" t="s">
        <v>54</v>
      </c>
      <c r="L6" s="158"/>
      <c r="M6" s="32" t="s">
        <v>22</v>
      </c>
      <c r="N6" s="32" t="s">
        <v>23</v>
      </c>
      <c r="O6" s="32" t="s">
        <v>24</v>
      </c>
    </row>
    <row r="7" spans="1:256" ht="13.5" customHeight="1">
      <c r="B7" s="15">
        <v>1100</v>
      </c>
      <c r="C7" s="16"/>
      <c r="D7" s="159" t="s">
        <v>55</v>
      </c>
      <c r="E7" s="160"/>
      <c r="F7" s="17">
        <v>15</v>
      </c>
      <c r="G7" s="18">
        <f t="shared" ref="G7" si="0">F7/$F$6</f>
        <v>1.441060620616774E-3</v>
      </c>
      <c r="H7" s="19">
        <f t="shared" ref="H7" si="1">F7/$O$4*100000</f>
        <v>1.0527157962110651</v>
      </c>
      <c r="I7" s="33">
        <f>COUNTIF($F$7:$F$67,"&gt;"&amp;F7)+COUNTIF(F$7:$F7,F7)</f>
        <v>37</v>
      </c>
      <c r="K7" s="34">
        <v>1</v>
      </c>
      <c r="L7" s="35" t="str">
        <f t="shared" ref="L7" si="2">INDEX($D$7:$E$67,MATCH(K7,$I$7:$I$67,0),1)</f>
        <v>悪性新生物</v>
      </c>
      <c r="M7" s="36">
        <f t="shared" ref="M7" si="3">INDEX($F$7:$F$67,MATCH(K7,$I$7:$I$67,0),1)</f>
        <v>3171</v>
      </c>
      <c r="N7" s="37">
        <f>INDEX($H$7:$H$67,MATCH(K7,$I$7:$I$67,0),1)</f>
        <v>222.54411931901919</v>
      </c>
      <c r="O7" s="38">
        <f>INDEX($G$7:$G$67,MATCH(K7,$I$7:$I$67,0),1)</f>
        <v>0.30464021519838602</v>
      </c>
    </row>
    <row r="8" spans="1:256" ht="13.5" customHeight="1">
      <c r="B8" s="15">
        <v>1200</v>
      </c>
      <c r="C8" s="16"/>
      <c r="D8" s="161" t="s">
        <v>56</v>
      </c>
      <c r="E8" s="162"/>
      <c r="F8" s="21">
        <v>15</v>
      </c>
      <c r="G8" s="18">
        <f t="shared" ref="G8:G38" si="4">F8/$F$6</f>
        <v>1.441060620616774E-3</v>
      </c>
      <c r="H8" s="19">
        <f t="shared" ref="H8:H38" si="5">F8/$O$4*100000</f>
        <v>1.0527157962110651</v>
      </c>
      <c r="I8" s="33">
        <f>COUNTIF($F$7:$F$67,"&gt;"&amp;F8)+COUNTIF(F$7:$F8,F8)</f>
        <v>38</v>
      </c>
      <c r="K8" s="34">
        <v>2</v>
      </c>
      <c r="L8" s="35" t="str">
        <f t="shared" ref="L8:L16" si="6">INDEX($D$7:$E$67,MATCH(K8,$I$7:$I$67,0),1)</f>
        <v>心疾患</v>
      </c>
      <c r="M8" s="36">
        <f t="shared" ref="M8:M16" si="7">INDEX($F$7:$F$67,MATCH(K8,$I$7:$I$67,0),1)</f>
        <v>1489</v>
      </c>
      <c r="N8" s="37">
        <f t="shared" ref="N8" si="8">INDEX($H$7:$H$67,MATCH(K8,$I$7:$I$67,0),1)</f>
        <v>104.49958803721842</v>
      </c>
      <c r="O8" s="38">
        <f t="shared" ref="O8" si="9">INDEX($G$7:$G$67,MATCH(K8,$I$7:$I$67,0),1)</f>
        <v>0.14304928427322508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3.5" customHeight="1">
      <c r="B9" s="15">
        <v>1300</v>
      </c>
      <c r="C9" s="16"/>
      <c r="D9" s="161" t="s">
        <v>57</v>
      </c>
      <c r="E9" s="162"/>
      <c r="F9" s="21">
        <v>79</v>
      </c>
      <c r="G9" s="18">
        <f t="shared" si="4"/>
        <v>7.5895859352483426E-3</v>
      </c>
      <c r="H9" s="19">
        <f t="shared" si="5"/>
        <v>5.5443031933782772</v>
      </c>
      <c r="I9" s="33">
        <f>COUNTIF($F$7:$F$67,"&gt;"&amp;F9)+COUNTIF(F$7:$F9,F9)</f>
        <v>18</v>
      </c>
      <c r="K9" s="34">
        <v>3</v>
      </c>
      <c r="L9" s="35" t="str">
        <f t="shared" si="6"/>
        <v>脳血管疾患</v>
      </c>
      <c r="M9" s="36">
        <f t="shared" si="7"/>
        <v>847</v>
      </c>
      <c r="N9" s="37">
        <f t="shared" ref="N9:N16" si="10">INDEX($H$7:$H$67,MATCH(K9,$I$7:$I$67,0),1)</f>
        <v>59.44335195938482</v>
      </c>
      <c r="O9" s="38">
        <f t="shared" ref="O9:O16" si="11">INDEX($G$7:$G$67,MATCH(K9,$I$7:$I$67,0),1)</f>
        <v>8.1371889710827164E-2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13.5" customHeight="1">
      <c r="B10" s="15">
        <v>1400</v>
      </c>
      <c r="C10" s="16"/>
      <c r="D10" s="161" t="s">
        <v>58</v>
      </c>
      <c r="E10" s="162"/>
      <c r="F10" s="21">
        <v>25</v>
      </c>
      <c r="G10" s="18">
        <f t="shared" si="4"/>
        <v>2.4017677010279566E-3</v>
      </c>
      <c r="H10" s="19">
        <f t="shared" si="5"/>
        <v>1.7545263270184424</v>
      </c>
      <c r="I10" s="33">
        <f>COUNTIF($F$7:$F$67,"&gt;"&amp;F10)+COUNTIF(F$7:$F10,F10)</f>
        <v>32</v>
      </c>
      <c r="K10" s="34">
        <v>4</v>
      </c>
      <c r="L10" s="35" t="str">
        <f t="shared" si="6"/>
        <v>肺炎</v>
      </c>
      <c r="M10" s="36">
        <f t="shared" si="7"/>
        <v>847</v>
      </c>
      <c r="N10" s="37">
        <f t="shared" si="10"/>
        <v>59.44335195938482</v>
      </c>
      <c r="O10" s="38">
        <f t="shared" si="11"/>
        <v>8.1371889710827164E-2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6" ht="13.5" customHeight="1">
      <c r="B11" s="15">
        <v>1500</v>
      </c>
      <c r="C11" s="16"/>
      <c r="D11" s="163" t="s">
        <v>59</v>
      </c>
      <c r="E11" s="164"/>
      <c r="F11" s="21">
        <v>0</v>
      </c>
      <c r="G11" s="18">
        <f t="shared" si="4"/>
        <v>0</v>
      </c>
      <c r="H11" s="19">
        <f t="shared" si="5"/>
        <v>0</v>
      </c>
      <c r="I11" s="33">
        <f>COUNTIF($F$7:$F$67,"&gt;"&amp;F11)+COUNTIF(F$7:$F11,F11)</f>
        <v>53</v>
      </c>
      <c r="K11" s="34">
        <v>5</v>
      </c>
      <c r="L11" s="35" t="str">
        <f t="shared" si="6"/>
        <v>老衰</v>
      </c>
      <c r="M11" s="36">
        <f t="shared" si="7"/>
        <v>673</v>
      </c>
      <c r="N11" s="37">
        <f t="shared" si="10"/>
        <v>47.231848723336469</v>
      </c>
      <c r="O11" s="38">
        <f t="shared" si="11"/>
        <v>6.4655586511672594E-2</v>
      </c>
    </row>
    <row r="12" spans="1:256" ht="13.5" customHeight="1">
      <c r="B12" s="15">
        <v>1600</v>
      </c>
      <c r="C12" s="16"/>
      <c r="D12" s="163" t="s">
        <v>60</v>
      </c>
      <c r="E12" s="164"/>
      <c r="F12" s="21">
        <v>32</v>
      </c>
      <c r="G12" s="18">
        <f t="shared" si="4"/>
        <v>3.0742626573157846E-3</v>
      </c>
      <c r="H12" s="19">
        <f t="shared" si="5"/>
        <v>2.245793698583606</v>
      </c>
      <c r="I12" s="33">
        <f>COUNTIF($F$7:$F$67,"&gt;"&amp;F12)+COUNTIF(F$7:$F12,F12)</f>
        <v>29</v>
      </c>
      <c r="K12" s="34">
        <v>6</v>
      </c>
      <c r="L12" s="35" t="str">
        <f t="shared" si="6"/>
        <v>その他の呼吸器系の疾患</v>
      </c>
      <c r="M12" s="36">
        <f t="shared" si="7"/>
        <v>577</v>
      </c>
      <c r="N12" s="37">
        <f t="shared" si="10"/>
        <v>40.494467627585649</v>
      </c>
      <c r="O12" s="38">
        <f t="shared" si="11"/>
        <v>5.5432798539725235E-2</v>
      </c>
    </row>
    <row r="13" spans="1:256" ht="13.5" customHeight="1">
      <c r="B13" s="15">
        <v>2100</v>
      </c>
      <c r="C13" s="16"/>
      <c r="D13" s="161" t="s">
        <v>61</v>
      </c>
      <c r="E13" s="162"/>
      <c r="F13" s="21">
        <v>3171</v>
      </c>
      <c r="G13" s="18">
        <f t="shared" si="4"/>
        <v>0.30464021519838602</v>
      </c>
      <c r="H13" s="19">
        <f t="shared" si="5"/>
        <v>222.54411931901919</v>
      </c>
      <c r="I13" s="33">
        <f>COUNTIF($F$7:$F$67,"&gt;"&amp;F13)+COUNTIF(F$7:$F13,F13)</f>
        <v>1</v>
      </c>
      <c r="K13" s="34">
        <v>7</v>
      </c>
      <c r="L13" s="35" t="str">
        <f t="shared" si="6"/>
        <v>不慮の事故</v>
      </c>
      <c r="M13" s="36">
        <f t="shared" si="7"/>
        <v>425</v>
      </c>
      <c r="N13" s="37">
        <f t="shared" si="10"/>
        <v>29.826947559313517</v>
      </c>
      <c r="O13" s="38">
        <f t="shared" si="11"/>
        <v>4.0830050917475262E-2</v>
      </c>
    </row>
    <row r="14" spans="1:256" ht="13.5" customHeight="1">
      <c r="B14" s="15">
        <v>2200</v>
      </c>
      <c r="C14" s="16"/>
      <c r="D14" s="161" t="s">
        <v>62</v>
      </c>
      <c r="E14" s="162"/>
      <c r="F14" s="21">
        <v>102</v>
      </c>
      <c r="G14" s="18">
        <f t="shared" si="4"/>
        <v>9.7992122201940625E-3</v>
      </c>
      <c r="H14" s="19">
        <f t="shared" si="5"/>
        <v>7.1584674142352442</v>
      </c>
      <c r="I14" s="33">
        <f>COUNTIF($F$7:$F$67,"&gt;"&amp;F14)+COUNTIF(F$7:$F14,F14)</f>
        <v>14</v>
      </c>
      <c r="K14" s="34">
        <v>8</v>
      </c>
      <c r="L14" s="35" t="str">
        <f t="shared" si="6"/>
        <v>自殺</v>
      </c>
      <c r="M14" s="36">
        <f t="shared" si="7"/>
        <v>239</v>
      </c>
      <c r="N14" s="37">
        <f t="shared" si="10"/>
        <v>16.773271686296304</v>
      </c>
      <c r="O14" s="38">
        <f t="shared" si="11"/>
        <v>2.2960899221827265E-2</v>
      </c>
    </row>
    <row r="15" spans="1:256" ht="13.5" customHeight="1">
      <c r="B15" s="15">
        <v>3100</v>
      </c>
      <c r="C15" s="16"/>
      <c r="D15" s="161" t="s">
        <v>63</v>
      </c>
      <c r="E15" s="162"/>
      <c r="F15" s="21">
        <v>22</v>
      </c>
      <c r="G15" s="18">
        <f t="shared" si="4"/>
        <v>2.1135555769046018E-3</v>
      </c>
      <c r="H15" s="19">
        <f t="shared" si="5"/>
        <v>1.5439831677762292</v>
      </c>
      <c r="I15" s="33">
        <f>COUNTIF($F$7:$F$67,"&gt;"&amp;F15)+COUNTIF(F$7:$F15,F15)</f>
        <v>33</v>
      </c>
      <c r="K15" s="34">
        <v>9</v>
      </c>
      <c r="L15" s="35" t="str">
        <f t="shared" si="6"/>
        <v>肝疾患</v>
      </c>
      <c r="M15" s="36">
        <f t="shared" si="7"/>
        <v>196</v>
      </c>
      <c r="N15" s="37">
        <f t="shared" si="10"/>
        <v>13.755486403824586</v>
      </c>
      <c r="O15" s="38">
        <f t="shared" si="11"/>
        <v>1.882985877605918E-2</v>
      </c>
    </row>
    <row r="16" spans="1:256" ht="13.5" customHeight="1">
      <c r="B16" s="15">
        <v>3200</v>
      </c>
      <c r="C16" s="16"/>
      <c r="D16" s="165" t="s">
        <v>64</v>
      </c>
      <c r="E16" s="166"/>
      <c r="F16" s="21">
        <v>20</v>
      </c>
      <c r="G16" s="18">
        <f t="shared" si="4"/>
        <v>1.9214141608223652E-3</v>
      </c>
      <c r="H16" s="19">
        <f t="shared" si="5"/>
        <v>1.4036210616147538</v>
      </c>
      <c r="I16" s="33">
        <f>COUNTIF($F$7:$F$67,"&gt;"&amp;F16)+COUNTIF(F$7:$F16,F16)</f>
        <v>34</v>
      </c>
      <c r="K16" s="34">
        <v>10</v>
      </c>
      <c r="L16" s="35" t="str">
        <f t="shared" si="6"/>
        <v>その他の消化器系疾患</v>
      </c>
      <c r="M16" s="36">
        <f t="shared" si="7"/>
        <v>184</v>
      </c>
      <c r="N16" s="37">
        <f t="shared" si="10"/>
        <v>12.913313766855735</v>
      </c>
      <c r="O16" s="38">
        <f t="shared" si="11"/>
        <v>1.7677010279565759E-2</v>
      </c>
    </row>
    <row r="17" spans="2:9" ht="13.5" customHeight="1">
      <c r="B17" s="15">
        <v>4100</v>
      </c>
      <c r="C17" s="16"/>
      <c r="D17" s="161" t="s">
        <v>65</v>
      </c>
      <c r="E17" s="162"/>
      <c r="F17" s="21">
        <v>98</v>
      </c>
      <c r="G17" s="18">
        <f t="shared" si="4"/>
        <v>9.4149293880295901E-3</v>
      </c>
      <c r="H17" s="19">
        <f t="shared" si="5"/>
        <v>6.8777432019122928</v>
      </c>
      <c r="I17" s="33">
        <f>COUNTIF($F$7:$F$67,"&gt;"&amp;F17)+COUNTIF(F$7:$F17,F17)</f>
        <v>15</v>
      </c>
    </row>
    <row r="18" spans="2:9" ht="13.5" customHeight="1">
      <c r="B18" s="15">
        <v>4200</v>
      </c>
      <c r="C18" s="16"/>
      <c r="D18" s="161" t="s">
        <v>66</v>
      </c>
      <c r="E18" s="162"/>
      <c r="F18" s="21">
        <v>68</v>
      </c>
      <c r="G18" s="18">
        <f t="shared" si="4"/>
        <v>6.5328081467960417E-3</v>
      </c>
      <c r="H18" s="19">
        <f t="shared" si="5"/>
        <v>4.7723116094901625</v>
      </c>
      <c r="I18" s="33">
        <f>COUNTIF($F$7:$F$67,"&gt;"&amp;F18)+COUNTIF(F$7:$F18,F18)</f>
        <v>21</v>
      </c>
    </row>
    <row r="19" spans="2:9" ht="13.5" customHeight="1">
      <c r="B19" s="15">
        <v>5100</v>
      </c>
      <c r="C19" s="16"/>
      <c r="D19" s="161" t="s">
        <v>67</v>
      </c>
      <c r="E19" s="162"/>
      <c r="F19" s="21">
        <v>77</v>
      </c>
      <c r="G19" s="18">
        <f t="shared" si="4"/>
        <v>7.3974445191661064E-3</v>
      </c>
      <c r="H19" s="19">
        <f t="shared" si="5"/>
        <v>5.4039410872168014</v>
      </c>
      <c r="I19" s="33">
        <f>COUNTIF($F$7:$F$67,"&gt;"&amp;F19)+COUNTIF(F$7:$F19,F19)</f>
        <v>19</v>
      </c>
    </row>
    <row r="20" spans="2:9" ht="13.5" customHeight="1">
      <c r="B20" s="15">
        <v>5200</v>
      </c>
      <c r="C20" s="16"/>
      <c r="D20" s="163" t="s">
        <v>68</v>
      </c>
      <c r="E20" s="164"/>
      <c r="F20" s="21">
        <v>14</v>
      </c>
      <c r="G20" s="18">
        <f t="shared" si="4"/>
        <v>1.3449899125756557E-3</v>
      </c>
      <c r="H20" s="19">
        <f t="shared" si="5"/>
        <v>0.98253474313032751</v>
      </c>
      <c r="I20" s="33">
        <f>COUNTIF($F$7:$F$67,"&gt;"&amp;F20)+COUNTIF(F$7:$F20,F20)</f>
        <v>40</v>
      </c>
    </row>
    <row r="21" spans="2:9" ht="13.5" customHeight="1">
      <c r="B21" s="15">
        <v>6100</v>
      </c>
      <c r="C21" s="16"/>
      <c r="D21" s="161" t="s">
        <v>69</v>
      </c>
      <c r="E21" s="162"/>
      <c r="F21" s="21">
        <v>1</v>
      </c>
      <c r="G21" s="18">
        <f t="shared" si="4"/>
        <v>9.6070708041118269E-5</v>
      </c>
      <c r="H21" s="19">
        <f t="shared" si="5"/>
        <v>7.0181053080737688E-2</v>
      </c>
      <c r="I21" s="33">
        <f>COUNTIF($F$7:$F$67,"&gt;"&amp;F21)+COUNTIF(F$7:$F21,F21)</f>
        <v>48</v>
      </c>
    </row>
    <row r="22" spans="2:9" ht="13.5" customHeight="1">
      <c r="B22" s="15">
        <v>6200</v>
      </c>
      <c r="C22" s="16"/>
      <c r="D22" s="163" t="s">
        <v>70</v>
      </c>
      <c r="E22" s="164"/>
      <c r="F22" s="21">
        <v>16</v>
      </c>
      <c r="G22" s="18">
        <f t="shared" si="4"/>
        <v>1.5371313286578923E-3</v>
      </c>
      <c r="H22" s="19">
        <f t="shared" si="5"/>
        <v>1.122896849291803</v>
      </c>
      <c r="I22" s="33">
        <f>COUNTIF($F$7:$F$67,"&gt;"&amp;F22)+COUNTIF(F$7:$F22,F22)</f>
        <v>36</v>
      </c>
    </row>
    <row r="23" spans="2:9" ht="13.5" customHeight="1">
      <c r="B23" s="15">
        <v>6300</v>
      </c>
      <c r="C23" s="16"/>
      <c r="D23" s="163" t="s">
        <v>71</v>
      </c>
      <c r="E23" s="164"/>
      <c r="F23" s="21">
        <v>59</v>
      </c>
      <c r="G23" s="18">
        <f t="shared" si="4"/>
        <v>5.6681717744259778E-3</v>
      </c>
      <c r="H23" s="19">
        <f t="shared" si="5"/>
        <v>4.1406821317635236</v>
      </c>
      <c r="I23" s="33">
        <f>COUNTIF($F$7:$F$67,"&gt;"&amp;F23)+COUNTIF(F$7:$F23,F23)</f>
        <v>24</v>
      </c>
    </row>
    <row r="24" spans="2:9" ht="13.5" customHeight="1">
      <c r="B24" s="15">
        <v>6400</v>
      </c>
      <c r="C24" s="16"/>
      <c r="D24" s="163" t="s">
        <v>72</v>
      </c>
      <c r="E24" s="164"/>
      <c r="F24" s="21">
        <v>60</v>
      </c>
      <c r="G24" s="18">
        <f t="shared" si="4"/>
        <v>5.7642424824670959E-3</v>
      </c>
      <c r="H24" s="19">
        <f t="shared" si="5"/>
        <v>4.2108631848442606</v>
      </c>
      <c r="I24" s="33">
        <f>COUNTIF($F$7:$F$67,"&gt;"&amp;F24)+COUNTIF(F$7:$F24,F24)</f>
        <v>23</v>
      </c>
    </row>
    <row r="25" spans="2:9" ht="13.5" customHeight="1">
      <c r="B25" s="15">
        <v>6500</v>
      </c>
      <c r="C25" s="16"/>
      <c r="D25" s="163" t="s">
        <v>73</v>
      </c>
      <c r="E25" s="164"/>
      <c r="F25" s="21">
        <v>97</v>
      </c>
      <c r="G25" s="18">
        <f t="shared" si="4"/>
        <v>9.3188586799884711E-3</v>
      </c>
      <c r="H25" s="19">
        <f t="shared" si="5"/>
        <v>6.807562148831555</v>
      </c>
      <c r="I25" s="33">
        <f>COUNTIF($F$7:$F$67,"&gt;"&amp;F25)+COUNTIF(F$7:$F25,F25)</f>
        <v>16</v>
      </c>
    </row>
    <row r="26" spans="2:9">
      <c r="B26" s="22">
        <v>7000</v>
      </c>
      <c r="C26" s="23" t="s">
        <v>74</v>
      </c>
      <c r="D26" s="24"/>
      <c r="E26" s="24"/>
      <c r="F26" s="25">
        <v>0</v>
      </c>
      <c r="G26" s="26">
        <f t="shared" si="4"/>
        <v>0</v>
      </c>
      <c r="H26" s="27">
        <f t="shared" si="5"/>
        <v>0</v>
      </c>
      <c r="I26" s="33">
        <f>COUNTIF($F$7:$F$67,"&gt;"&amp;F26)+COUNTIF(F$7:$F26,F26)</f>
        <v>54</v>
      </c>
    </row>
    <row r="27" spans="2:9">
      <c r="B27" s="22">
        <v>8000</v>
      </c>
      <c r="C27" s="23" t="s">
        <v>75</v>
      </c>
      <c r="D27" s="24"/>
      <c r="E27" s="24"/>
      <c r="F27" s="25">
        <v>0</v>
      </c>
      <c r="G27" s="26">
        <f t="shared" si="4"/>
        <v>0</v>
      </c>
      <c r="H27" s="27">
        <f t="shared" si="5"/>
        <v>0</v>
      </c>
      <c r="I27" s="33">
        <f>COUNTIF($F$7:$F$67,"&gt;"&amp;F27)+COUNTIF(F$7:$F27,F27)</f>
        <v>55</v>
      </c>
    </row>
    <row r="28" spans="2:9" ht="13.5" customHeight="1">
      <c r="B28" s="15">
        <v>9100</v>
      </c>
      <c r="C28" s="16"/>
      <c r="D28" s="161" t="s">
        <v>76</v>
      </c>
      <c r="E28" s="162"/>
      <c r="F28" s="21">
        <v>29</v>
      </c>
      <c r="G28" s="18">
        <f t="shared" si="4"/>
        <v>2.7860505331924294E-3</v>
      </c>
      <c r="H28" s="19">
        <f t="shared" si="5"/>
        <v>2.0352505393413929</v>
      </c>
      <c r="I28" s="33">
        <f>COUNTIF($F$7:$F$67,"&gt;"&amp;F28)+COUNTIF(F$7:$F28,F28)</f>
        <v>30</v>
      </c>
    </row>
    <row r="29" spans="2:9" ht="13.5" customHeight="1">
      <c r="B29" s="15">
        <v>9200</v>
      </c>
      <c r="C29" s="16"/>
      <c r="D29" s="161" t="s">
        <v>13</v>
      </c>
      <c r="E29" s="162"/>
      <c r="F29" s="21">
        <v>1489</v>
      </c>
      <c r="G29" s="18">
        <f t="shared" si="4"/>
        <v>0.14304928427322508</v>
      </c>
      <c r="H29" s="19">
        <f t="shared" si="5"/>
        <v>104.49958803721842</v>
      </c>
      <c r="I29" s="33">
        <f>COUNTIF($F$7:$F$67,"&gt;"&amp;F29)+COUNTIF(F$7:$F29,F29)</f>
        <v>2</v>
      </c>
    </row>
    <row r="30" spans="2:9" ht="13.5" customHeight="1">
      <c r="B30" s="15">
        <v>9300</v>
      </c>
      <c r="C30" s="16"/>
      <c r="D30" s="161" t="s">
        <v>77</v>
      </c>
      <c r="E30" s="162"/>
      <c r="F30" s="21">
        <v>847</v>
      </c>
      <c r="G30" s="18">
        <f t="shared" si="4"/>
        <v>8.1371889710827164E-2</v>
      </c>
      <c r="H30" s="19">
        <f t="shared" si="5"/>
        <v>59.44335195938482</v>
      </c>
      <c r="I30" s="33">
        <f>COUNTIF($F$7:$F$67,"&gt;"&amp;F30)+COUNTIF(F$7:$F30,F30)</f>
        <v>3</v>
      </c>
    </row>
    <row r="31" spans="2:9" ht="13.5" customHeight="1">
      <c r="B31" s="15">
        <v>9400</v>
      </c>
      <c r="C31" s="16"/>
      <c r="D31" s="161" t="s">
        <v>34</v>
      </c>
      <c r="E31" s="162"/>
      <c r="F31" s="21">
        <v>159</v>
      </c>
      <c r="G31" s="18">
        <f t="shared" si="4"/>
        <v>1.5275242578537804E-2</v>
      </c>
      <c r="H31" s="19">
        <f t="shared" si="5"/>
        <v>11.158787439837292</v>
      </c>
      <c r="I31" s="33">
        <f>COUNTIF($F$7:$F$67,"&gt;"&amp;F31)+COUNTIF(F$7:$F31,F31)</f>
        <v>11</v>
      </c>
    </row>
    <row r="32" spans="2:9" ht="13.5" customHeight="1">
      <c r="B32" s="15">
        <v>9500</v>
      </c>
      <c r="C32" s="16"/>
      <c r="D32" s="161" t="s">
        <v>78</v>
      </c>
      <c r="E32" s="162"/>
      <c r="F32" s="21">
        <v>72</v>
      </c>
      <c r="G32" s="18">
        <f t="shared" si="4"/>
        <v>6.917090978960515E-3</v>
      </c>
      <c r="H32" s="19">
        <f t="shared" si="5"/>
        <v>5.0530358218131131</v>
      </c>
      <c r="I32" s="33">
        <f>COUNTIF($F$7:$F$67,"&gt;"&amp;F32)+COUNTIF(F$7:$F32,F32)</f>
        <v>20</v>
      </c>
    </row>
    <row r="33" spans="2:9" ht="13.5" customHeight="1">
      <c r="B33" s="15">
        <v>10100</v>
      </c>
      <c r="C33" s="20"/>
      <c r="D33" s="161" t="s">
        <v>79</v>
      </c>
      <c r="E33" s="162"/>
      <c r="F33" s="21">
        <v>15</v>
      </c>
      <c r="G33" s="18">
        <f t="shared" si="4"/>
        <v>1.441060620616774E-3</v>
      </c>
      <c r="H33" s="19">
        <f t="shared" si="5"/>
        <v>1.0527157962110651</v>
      </c>
      <c r="I33" s="33">
        <f>COUNTIF($F$7:$F$67,"&gt;"&amp;F33)+COUNTIF(F$7:$F33,F33)</f>
        <v>39</v>
      </c>
    </row>
    <row r="34" spans="2:9" ht="13.5" customHeight="1">
      <c r="B34" s="15">
        <v>10200</v>
      </c>
      <c r="C34" s="16"/>
      <c r="D34" s="161" t="s">
        <v>15</v>
      </c>
      <c r="E34" s="162"/>
      <c r="F34" s="21">
        <v>847</v>
      </c>
      <c r="G34" s="18">
        <f t="shared" si="4"/>
        <v>8.1371889710827164E-2</v>
      </c>
      <c r="H34" s="19">
        <f t="shared" si="5"/>
        <v>59.44335195938482</v>
      </c>
      <c r="I34" s="33">
        <f>COUNTIF($F$7:$F$67,"&gt;"&amp;F34)+COUNTIF(F$7:$F34,F34)</f>
        <v>4</v>
      </c>
    </row>
    <row r="35" spans="2:9" ht="13.5" customHeight="1">
      <c r="B35" s="15">
        <v>10300</v>
      </c>
      <c r="C35" s="16"/>
      <c r="D35" s="161" t="s">
        <v>80</v>
      </c>
      <c r="E35" s="162"/>
      <c r="F35" s="21">
        <v>1</v>
      </c>
      <c r="G35" s="18">
        <f t="shared" si="4"/>
        <v>9.6070708041118269E-5</v>
      </c>
      <c r="H35" s="19">
        <f t="shared" si="5"/>
        <v>7.0181053080737688E-2</v>
      </c>
      <c r="I35" s="33">
        <f>COUNTIF($F$7:$F$67,"&gt;"&amp;F35)+COUNTIF(F$7:$F35,F35)</f>
        <v>49</v>
      </c>
    </row>
    <row r="36" spans="2:9" ht="13.5" customHeight="1">
      <c r="B36" s="15">
        <v>10400</v>
      </c>
      <c r="C36" s="16"/>
      <c r="D36" s="161" t="s">
        <v>81</v>
      </c>
      <c r="E36" s="162"/>
      <c r="F36" s="21">
        <v>116</v>
      </c>
      <c r="G36" s="18">
        <f t="shared" si="4"/>
        <v>1.1144202132769718E-2</v>
      </c>
      <c r="H36" s="19">
        <f t="shared" si="5"/>
        <v>8.1410021573655715</v>
      </c>
      <c r="I36" s="33">
        <f>COUNTIF($F$7:$F$67,"&gt;"&amp;F36)+COUNTIF(F$7:$F36,F36)</f>
        <v>13</v>
      </c>
    </row>
    <row r="37" spans="2:9" ht="13.5" customHeight="1">
      <c r="B37" s="15">
        <v>10500</v>
      </c>
      <c r="C37" s="16"/>
      <c r="D37" s="161" t="s">
        <v>82</v>
      </c>
      <c r="E37" s="162"/>
      <c r="F37" s="21">
        <v>17</v>
      </c>
      <c r="G37" s="18">
        <f t="shared" si="4"/>
        <v>1.6332020366990104E-3</v>
      </c>
      <c r="H37" s="19">
        <f t="shared" si="5"/>
        <v>1.1930779023725406</v>
      </c>
      <c r="I37" s="33">
        <f>COUNTIF($F$7:$F$67,"&gt;"&amp;F37)+COUNTIF(F$7:$F37,F37)</f>
        <v>35</v>
      </c>
    </row>
    <row r="38" spans="2:9" ht="13.5" customHeight="1">
      <c r="B38" s="15">
        <v>10600</v>
      </c>
      <c r="C38" s="16"/>
      <c r="D38" s="161" t="s">
        <v>36</v>
      </c>
      <c r="E38" s="162"/>
      <c r="F38" s="21">
        <v>577</v>
      </c>
      <c r="G38" s="18">
        <f t="shared" si="4"/>
        <v>5.5432798539725235E-2</v>
      </c>
      <c r="H38" s="19">
        <f t="shared" si="5"/>
        <v>40.494467627585649</v>
      </c>
      <c r="I38" s="33">
        <f>COUNTIF($F$7:$F$67,"&gt;"&amp;F38)+COUNTIF(F$7:$F38,F38)</f>
        <v>6</v>
      </c>
    </row>
    <row r="39" spans="2:9" ht="13.5" customHeight="1">
      <c r="B39" s="15">
        <v>11100</v>
      </c>
      <c r="C39" s="16"/>
      <c r="D39" s="161" t="s">
        <v>83</v>
      </c>
      <c r="E39" s="162"/>
      <c r="F39" s="21">
        <v>29</v>
      </c>
      <c r="G39" s="18">
        <f t="shared" ref="G39" si="12">F39/$F$6</f>
        <v>2.7860505331924294E-3</v>
      </c>
      <c r="H39" s="19">
        <f t="shared" ref="H39" si="13">F39/$O$4*100000</f>
        <v>2.0352505393413929</v>
      </c>
      <c r="I39" s="33">
        <f>COUNTIF($F$7:$F$67,"&gt;"&amp;F39)+COUNTIF(F$7:$F39,F39)</f>
        <v>31</v>
      </c>
    </row>
    <row r="40" spans="2:9" ht="13.5" customHeight="1">
      <c r="B40" s="15">
        <v>11200</v>
      </c>
      <c r="C40" s="16"/>
      <c r="D40" s="161" t="s">
        <v>84</v>
      </c>
      <c r="E40" s="162"/>
      <c r="F40" s="21">
        <v>55</v>
      </c>
      <c r="G40" s="18">
        <f t="shared" ref="G40:G67" si="14">F40/$F$6</f>
        <v>5.2838889422615045E-3</v>
      </c>
      <c r="H40" s="19">
        <f t="shared" ref="H40:H67" si="15">F40/$O$4*100000</f>
        <v>3.8599579194405726</v>
      </c>
      <c r="I40" s="33">
        <f>COUNTIF($F$7:$F$67,"&gt;"&amp;F40)+COUNTIF(F$7:$F40,F40)</f>
        <v>26</v>
      </c>
    </row>
    <row r="41" spans="2:9" ht="13.5" customHeight="1">
      <c r="B41" s="15">
        <v>11300</v>
      </c>
      <c r="C41" s="16"/>
      <c r="D41" s="161" t="s">
        <v>19</v>
      </c>
      <c r="E41" s="162"/>
      <c r="F41" s="21">
        <v>196</v>
      </c>
      <c r="G41" s="18">
        <f t="shared" si="14"/>
        <v>1.882985877605918E-2</v>
      </c>
      <c r="H41" s="19">
        <f t="shared" si="15"/>
        <v>13.755486403824586</v>
      </c>
      <c r="I41" s="33">
        <f>COUNTIF($F$7:$F$67,"&gt;"&amp;F41)+COUNTIF(F$7:$F41,F41)</f>
        <v>9</v>
      </c>
    </row>
    <row r="42" spans="2:9" ht="13.5" customHeight="1">
      <c r="B42" s="15">
        <v>11400</v>
      </c>
      <c r="C42" s="16"/>
      <c r="D42" s="161" t="s">
        <v>39</v>
      </c>
      <c r="E42" s="162"/>
      <c r="F42" s="21">
        <v>184</v>
      </c>
      <c r="G42" s="18">
        <f t="shared" si="14"/>
        <v>1.7677010279565759E-2</v>
      </c>
      <c r="H42" s="19">
        <f t="shared" si="15"/>
        <v>12.913313766855735</v>
      </c>
      <c r="I42" s="33">
        <f>COUNTIF($F$7:$F$67,"&gt;"&amp;F42)+COUNTIF(F$7:$F42,F42)</f>
        <v>10</v>
      </c>
    </row>
    <row r="43" spans="2:9">
      <c r="B43" s="22">
        <v>12000</v>
      </c>
      <c r="C43" s="23" t="s">
        <v>85</v>
      </c>
      <c r="D43" s="28"/>
      <c r="E43" s="28"/>
      <c r="F43" s="25">
        <v>12</v>
      </c>
      <c r="G43" s="26">
        <f t="shared" si="14"/>
        <v>1.1528484964934192E-3</v>
      </c>
      <c r="H43" s="27">
        <f t="shared" si="15"/>
        <v>0.84217263696885225</v>
      </c>
      <c r="I43" s="33">
        <f>COUNTIF($F$7:$F$67,"&gt;"&amp;F43)+COUNTIF(F$7:$F43,F43)</f>
        <v>41</v>
      </c>
    </row>
    <row r="44" spans="2:9">
      <c r="B44" s="22">
        <v>13000</v>
      </c>
      <c r="C44" s="23" t="s">
        <v>86</v>
      </c>
      <c r="D44" s="28"/>
      <c r="E44" s="28"/>
      <c r="F44" s="25">
        <v>56</v>
      </c>
      <c r="G44" s="26">
        <f t="shared" si="14"/>
        <v>5.3799596503026226E-3</v>
      </c>
      <c r="H44" s="27">
        <f t="shared" si="15"/>
        <v>3.9301389725213101</v>
      </c>
      <c r="I44" s="33">
        <f>COUNTIF($F$7:$F$67,"&gt;"&amp;F44)+COUNTIF(F$7:$F44,F44)</f>
        <v>25</v>
      </c>
    </row>
    <row r="45" spans="2:9" ht="13.5" customHeight="1">
      <c r="B45" s="15">
        <v>14100</v>
      </c>
      <c r="C45" s="16"/>
      <c r="D45" s="161" t="s">
        <v>87</v>
      </c>
      <c r="E45" s="162"/>
      <c r="F45" s="21">
        <v>34</v>
      </c>
      <c r="G45" s="18">
        <f t="shared" si="14"/>
        <v>3.2664040733980208E-3</v>
      </c>
      <c r="H45" s="19">
        <f t="shared" si="15"/>
        <v>2.3861558047450813</v>
      </c>
      <c r="I45" s="33">
        <f>COUNTIF($F$7:$F$67,"&gt;"&amp;F45)+COUNTIF(F$7:$F45,F45)</f>
        <v>28</v>
      </c>
    </row>
    <row r="46" spans="2:9" ht="13.5" customHeight="1">
      <c r="B46" s="15">
        <v>14200</v>
      </c>
      <c r="C46" s="16"/>
      <c r="D46" s="161" t="s">
        <v>21</v>
      </c>
      <c r="E46" s="162"/>
      <c r="F46" s="21">
        <v>143</v>
      </c>
      <c r="G46" s="18">
        <f t="shared" si="14"/>
        <v>1.3738111249879911E-2</v>
      </c>
      <c r="H46" s="19">
        <f t="shared" si="15"/>
        <v>10.035890590545488</v>
      </c>
      <c r="I46" s="33">
        <f>COUNTIF($F$7:$F$67,"&gt;"&amp;F46)+COUNTIF(F$7:$F46,F46)</f>
        <v>12</v>
      </c>
    </row>
    <row r="47" spans="2:9" ht="13.5" customHeight="1">
      <c r="B47" s="15">
        <v>14300</v>
      </c>
      <c r="C47" s="16"/>
      <c r="D47" s="161" t="s">
        <v>88</v>
      </c>
      <c r="E47" s="162"/>
      <c r="F47" s="21">
        <v>68</v>
      </c>
      <c r="G47" s="18">
        <f t="shared" si="14"/>
        <v>6.5328081467960417E-3</v>
      </c>
      <c r="H47" s="19">
        <f t="shared" si="15"/>
        <v>4.7723116094901625</v>
      </c>
      <c r="I47" s="33">
        <f>COUNTIF($F$7:$F$67,"&gt;"&amp;F47)+COUNTIF(F$7:$F47,F47)</f>
        <v>22</v>
      </c>
    </row>
    <row r="48" spans="2:9" ht="13.5" customHeight="1">
      <c r="B48" s="22">
        <v>15000</v>
      </c>
      <c r="C48" s="23" t="s">
        <v>89</v>
      </c>
      <c r="D48" s="28"/>
      <c r="E48" s="28"/>
      <c r="F48" s="25">
        <v>0</v>
      </c>
      <c r="G48" s="26">
        <f t="shared" si="14"/>
        <v>0</v>
      </c>
      <c r="H48" s="27">
        <f t="shared" si="15"/>
        <v>0</v>
      </c>
      <c r="I48" s="33">
        <f>COUNTIF($F$7:$F$67,"&gt;"&amp;F48)+COUNTIF(F$7:$F48,F48)</f>
        <v>56</v>
      </c>
    </row>
    <row r="49" spans="2:9" ht="13.5" customHeight="1">
      <c r="B49" s="15">
        <v>16100</v>
      </c>
      <c r="C49" s="16"/>
      <c r="D49" s="161" t="s">
        <v>90</v>
      </c>
      <c r="E49" s="162"/>
      <c r="F49" s="21">
        <v>1</v>
      </c>
      <c r="G49" s="18">
        <f t="shared" si="14"/>
        <v>9.6070708041118269E-5</v>
      </c>
      <c r="H49" s="19">
        <f t="shared" si="15"/>
        <v>7.0181053080737688E-2</v>
      </c>
      <c r="I49" s="33">
        <f>COUNTIF($F$7:$F$67,"&gt;"&amp;F49)+COUNTIF(F$7:$F49,F49)</f>
        <v>50</v>
      </c>
    </row>
    <row r="50" spans="2:9" ht="13.5" customHeight="1">
      <c r="B50" s="15">
        <v>16200</v>
      </c>
      <c r="C50" s="16"/>
      <c r="D50" s="161" t="s">
        <v>91</v>
      </c>
      <c r="E50" s="162"/>
      <c r="F50" s="21">
        <v>0</v>
      </c>
      <c r="G50" s="18">
        <f t="shared" si="14"/>
        <v>0</v>
      </c>
      <c r="H50" s="19">
        <f t="shared" si="15"/>
        <v>0</v>
      </c>
      <c r="I50" s="33">
        <f>COUNTIF($F$7:$F$67,"&gt;"&amp;F50)+COUNTIF(F$7:$F50,F50)</f>
        <v>57</v>
      </c>
    </row>
    <row r="51" spans="2:9" ht="13.5" customHeight="1">
      <c r="B51" s="15">
        <v>16300</v>
      </c>
      <c r="C51" s="16"/>
      <c r="D51" s="178" t="s">
        <v>92</v>
      </c>
      <c r="E51" s="179"/>
      <c r="F51" s="21">
        <v>0</v>
      </c>
      <c r="G51" s="18">
        <f t="shared" si="14"/>
        <v>0</v>
      </c>
      <c r="H51" s="19">
        <f t="shared" si="15"/>
        <v>0</v>
      </c>
      <c r="I51" s="33">
        <f>COUNTIF($F$7:$F$67,"&gt;"&amp;F51)+COUNTIF(F$7:$F51,F51)</f>
        <v>58</v>
      </c>
    </row>
    <row r="52" spans="2:9" ht="13.5" customHeight="1">
      <c r="B52" s="15">
        <v>16400</v>
      </c>
      <c r="C52" s="16"/>
      <c r="D52" s="163" t="s">
        <v>93</v>
      </c>
      <c r="E52" s="164"/>
      <c r="F52" s="21">
        <v>0</v>
      </c>
      <c r="G52" s="18">
        <f t="shared" si="14"/>
        <v>0</v>
      </c>
      <c r="H52" s="19">
        <f t="shared" si="15"/>
        <v>0</v>
      </c>
      <c r="I52" s="33">
        <f>COUNTIF($F$7:$F$67,"&gt;"&amp;F52)+COUNTIF(F$7:$F52,F52)</f>
        <v>59</v>
      </c>
    </row>
    <row r="53" spans="2:9" ht="13.5" customHeight="1">
      <c r="B53" s="15">
        <v>16500</v>
      </c>
      <c r="C53" s="16"/>
      <c r="D53" s="167" t="s">
        <v>94</v>
      </c>
      <c r="E53" s="168"/>
      <c r="F53" s="21">
        <v>2</v>
      </c>
      <c r="G53" s="18">
        <f t="shared" si="14"/>
        <v>1.9214141608223654E-4</v>
      </c>
      <c r="H53" s="19">
        <f t="shared" si="15"/>
        <v>0.14036210616147538</v>
      </c>
      <c r="I53" s="33">
        <f>COUNTIF($F$7:$F$67,"&gt;"&amp;F53)+COUNTIF(F$7:$F53,F53)</f>
        <v>47</v>
      </c>
    </row>
    <row r="54" spans="2:9" ht="13.5" customHeight="1">
      <c r="B54" s="15">
        <v>16600</v>
      </c>
      <c r="C54" s="16"/>
      <c r="D54" s="163" t="s">
        <v>95</v>
      </c>
      <c r="E54" s="163"/>
      <c r="F54" s="21">
        <v>3</v>
      </c>
      <c r="G54" s="18">
        <f t="shared" si="14"/>
        <v>2.8821212412335481E-4</v>
      </c>
      <c r="H54" s="19">
        <f t="shared" si="15"/>
        <v>0.21054315924221306</v>
      </c>
      <c r="I54" s="33">
        <f>COUNTIF($F$7:$F$67,"&gt;"&amp;F54)+COUNTIF(F$7:$F54,F54)</f>
        <v>45</v>
      </c>
    </row>
    <row r="55" spans="2:9" ht="13.5" customHeight="1">
      <c r="B55" s="15">
        <v>17100</v>
      </c>
      <c r="C55" s="16"/>
      <c r="D55" s="161" t="s">
        <v>96</v>
      </c>
      <c r="E55" s="161"/>
      <c r="F55" s="21">
        <v>0</v>
      </c>
      <c r="G55" s="18">
        <f t="shared" si="14"/>
        <v>0</v>
      </c>
      <c r="H55" s="19">
        <f t="shared" si="15"/>
        <v>0</v>
      </c>
      <c r="I55" s="33">
        <f>COUNTIF($F$7:$F$67,"&gt;"&amp;F55)+COUNTIF(F$7:$F55,F55)</f>
        <v>60</v>
      </c>
    </row>
    <row r="56" spans="2:9" ht="13.5" customHeight="1">
      <c r="B56" s="15">
        <v>17200</v>
      </c>
      <c r="C56" s="16"/>
      <c r="D56" s="161" t="s">
        <v>97</v>
      </c>
      <c r="E56" s="161"/>
      <c r="F56" s="21">
        <v>7</v>
      </c>
      <c r="G56" s="18">
        <f t="shared" si="14"/>
        <v>6.7249495628782783E-4</v>
      </c>
      <c r="H56" s="19">
        <f t="shared" si="15"/>
        <v>0.49126737156516376</v>
      </c>
      <c r="I56" s="33">
        <f>COUNTIF($F$7:$F$67,"&gt;"&amp;F56)+COUNTIF(F$7:$F56,F56)</f>
        <v>42</v>
      </c>
    </row>
    <row r="57" spans="2:9" ht="13.5" customHeight="1">
      <c r="B57" s="15">
        <v>17300</v>
      </c>
      <c r="C57" s="16"/>
      <c r="D57" s="161" t="s">
        <v>98</v>
      </c>
      <c r="E57" s="161"/>
      <c r="F57" s="21">
        <v>1</v>
      </c>
      <c r="G57" s="18">
        <f t="shared" si="14"/>
        <v>9.6070708041118269E-5</v>
      </c>
      <c r="H57" s="19">
        <f t="shared" si="15"/>
        <v>7.0181053080737688E-2</v>
      </c>
      <c r="I57" s="33">
        <f>COUNTIF($F$7:$F$67,"&gt;"&amp;F57)+COUNTIF(F$7:$F57,F57)</f>
        <v>51</v>
      </c>
    </row>
    <row r="58" spans="2:9">
      <c r="B58" s="15">
        <v>17400</v>
      </c>
      <c r="C58" s="16"/>
      <c r="D58" s="161" t="s">
        <v>99</v>
      </c>
      <c r="E58" s="161"/>
      <c r="F58" s="21">
        <v>1</v>
      </c>
      <c r="G58" s="18">
        <f t="shared" si="14"/>
        <v>9.6070708041118269E-5</v>
      </c>
      <c r="H58" s="19">
        <f t="shared" si="15"/>
        <v>7.0181053080737688E-2</v>
      </c>
      <c r="I58" s="33">
        <f>COUNTIF($F$7:$F$67,"&gt;"&amp;F58)+COUNTIF(F$7:$F58,F58)</f>
        <v>52</v>
      </c>
    </row>
    <row r="59" spans="2:9">
      <c r="B59" s="15">
        <v>17500</v>
      </c>
      <c r="C59" s="16"/>
      <c r="D59" s="161" t="s">
        <v>100</v>
      </c>
      <c r="E59" s="161"/>
      <c r="F59" s="21">
        <v>3</v>
      </c>
      <c r="G59" s="18">
        <f t="shared" si="14"/>
        <v>2.8821212412335481E-4</v>
      </c>
      <c r="H59" s="19">
        <f t="shared" si="15"/>
        <v>0.21054315924221306</v>
      </c>
      <c r="I59" s="33">
        <f>COUNTIF($F$7:$F$67,"&gt;"&amp;F59)+COUNTIF(F$7:$F59,F59)</f>
        <v>46</v>
      </c>
    </row>
    <row r="60" spans="2:9" ht="13.5" customHeight="1">
      <c r="B60" s="15">
        <v>18100</v>
      </c>
      <c r="C60" s="16"/>
      <c r="D60" s="161" t="s">
        <v>20</v>
      </c>
      <c r="E60" s="161"/>
      <c r="F60" s="21">
        <v>673</v>
      </c>
      <c r="G60" s="18">
        <f t="shared" si="14"/>
        <v>6.4655586511672594E-2</v>
      </c>
      <c r="H60" s="19">
        <f t="shared" si="15"/>
        <v>47.231848723336469</v>
      </c>
      <c r="I60" s="33">
        <f>COUNTIF($F$7:$F$67,"&gt;"&amp;F60)+COUNTIF(F$7:$F60,F60)</f>
        <v>5</v>
      </c>
    </row>
    <row r="61" spans="2:9" ht="13.5" customHeight="1">
      <c r="B61" s="15">
        <v>18200</v>
      </c>
      <c r="C61" s="16"/>
      <c r="D61" s="161" t="s">
        <v>101</v>
      </c>
      <c r="E61" s="161"/>
      <c r="F61" s="21">
        <v>4</v>
      </c>
      <c r="G61" s="18">
        <f t="shared" si="14"/>
        <v>3.8428283216447308E-4</v>
      </c>
      <c r="H61" s="19">
        <f t="shared" si="15"/>
        <v>0.28072421232295075</v>
      </c>
      <c r="I61" s="33">
        <f>COUNTIF($F$7:$F$67,"&gt;"&amp;F61)+COUNTIF(F$7:$F61,F61)</f>
        <v>43</v>
      </c>
    </row>
    <row r="62" spans="2:9" ht="13.5" customHeight="1">
      <c r="B62" s="15">
        <v>18300</v>
      </c>
      <c r="C62" s="16"/>
      <c r="D62" s="177" t="s">
        <v>102</v>
      </c>
      <c r="E62" s="177"/>
      <c r="F62" s="21">
        <v>47</v>
      </c>
      <c r="G62" s="18">
        <f t="shared" si="14"/>
        <v>4.515323277932558E-3</v>
      </c>
      <c r="H62" s="19">
        <f t="shared" si="15"/>
        <v>3.2985094947946711</v>
      </c>
      <c r="I62" s="33">
        <f>COUNTIF($F$7:$F$67,"&gt;"&amp;F62)+COUNTIF(F$7:$F62,F62)</f>
        <v>27</v>
      </c>
    </row>
    <row r="63" spans="2:9" ht="13.5" customHeight="1">
      <c r="B63" s="15">
        <v>20100</v>
      </c>
      <c r="C63" s="16"/>
      <c r="D63" s="161" t="s">
        <v>37</v>
      </c>
      <c r="E63" s="161"/>
      <c r="F63" s="21">
        <v>425</v>
      </c>
      <c r="G63" s="18">
        <f t="shared" si="14"/>
        <v>4.0830050917475262E-2</v>
      </c>
      <c r="H63" s="19">
        <f t="shared" si="15"/>
        <v>29.826947559313517</v>
      </c>
      <c r="I63" s="33">
        <f>COUNTIF($F$7:$F$67,"&gt;"&amp;F63)+COUNTIF(F$7:$F63,F63)</f>
        <v>7</v>
      </c>
    </row>
    <row r="64" spans="2:9" ht="13.5" customHeight="1">
      <c r="B64" s="15">
        <v>20200</v>
      </c>
      <c r="C64" s="16"/>
      <c r="D64" s="161" t="s">
        <v>17</v>
      </c>
      <c r="E64" s="161"/>
      <c r="F64" s="21">
        <v>239</v>
      </c>
      <c r="G64" s="18">
        <f t="shared" si="14"/>
        <v>2.2960899221827265E-2</v>
      </c>
      <c r="H64" s="19">
        <f t="shared" si="15"/>
        <v>16.773271686296304</v>
      </c>
      <c r="I64" s="33">
        <f>COUNTIF($F$7:$F$67,"&gt;"&amp;F64)+COUNTIF(F$7:$F64,F64)</f>
        <v>8</v>
      </c>
    </row>
    <row r="65" spans="2:9" ht="13.5" customHeight="1">
      <c r="B65" s="15">
        <v>20300</v>
      </c>
      <c r="C65" s="16"/>
      <c r="D65" s="161" t="s">
        <v>103</v>
      </c>
      <c r="E65" s="161"/>
      <c r="F65" s="21">
        <v>4</v>
      </c>
      <c r="G65" s="18">
        <f t="shared" si="14"/>
        <v>3.8428283216447308E-4</v>
      </c>
      <c r="H65" s="19">
        <f t="shared" si="15"/>
        <v>0.28072421232295075</v>
      </c>
      <c r="I65" s="33">
        <f>COUNTIF($F$7:$F$67,"&gt;"&amp;F65)+COUNTIF(F$7:$F65,F65)</f>
        <v>44</v>
      </c>
    </row>
    <row r="66" spans="2:9" ht="13.5" customHeight="1">
      <c r="B66" s="15">
        <v>20400</v>
      </c>
      <c r="C66" s="16"/>
      <c r="D66" s="161" t="s">
        <v>104</v>
      </c>
      <c r="E66" s="161"/>
      <c r="F66" s="21">
        <v>82</v>
      </c>
      <c r="G66" s="18">
        <f t="shared" si="14"/>
        <v>7.8777980593716969E-3</v>
      </c>
      <c r="H66" s="19">
        <f t="shared" si="15"/>
        <v>5.7548463526204907</v>
      </c>
      <c r="I66" s="33">
        <f>COUNTIF($F$7:$F$67,"&gt;"&amp;F66)+COUNTIF(F$7:$F66,F66)</f>
        <v>17</v>
      </c>
    </row>
    <row r="67" spans="2:9">
      <c r="B67" s="15">
        <v>22100</v>
      </c>
      <c r="C67" s="39"/>
      <c r="D67" s="169" t="s">
        <v>105</v>
      </c>
      <c r="E67" s="169"/>
      <c r="F67" s="21">
        <v>0</v>
      </c>
      <c r="G67" s="18">
        <f t="shared" si="14"/>
        <v>0</v>
      </c>
      <c r="H67" s="19">
        <f t="shared" si="15"/>
        <v>0</v>
      </c>
      <c r="I67" s="33">
        <f>COUNTIF($F$7:$F$67,"&gt;"&amp;F67)+COUNTIF(F$7:$F67,F67)</f>
        <v>61</v>
      </c>
    </row>
    <row r="70" spans="2:9" ht="13.5" customHeight="1"/>
    <row r="84" ht="13.5" customHeight="1"/>
    <row r="85" ht="13.5" customHeight="1"/>
    <row r="86" ht="13.5" customHeight="1"/>
    <row r="87" ht="13.5" customHeight="1"/>
    <row r="90" ht="13.5" customHeight="1"/>
    <row r="92" ht="13.5" customHeight="1"/>
    <row r="93" ht="13.5" customHeight="1"/>
    <row r="94" ht="13.5" customHeight="1"/>
    <row r="95" ht="13.5" customHeight="1"/>
    <row r="99" ht="13.5" customHeight="1"/>
    <row r="100" ht="13.5" customHeight="1"/>
    <row r="101" ht="13.5" customHeight="1"/>
    <row r="102" ht="13.5" customHeight="1"/>
    <row r="103" ht="13.5" customHeight="1"/>
    <row r="108" ht="13.5" customHeight="1"/>
    <row r="109" ht="13.5" customHeight="1"/>
    <row r="110" ht="13.5" customHeight="1"/>
    <row r="111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2" ht="13.5" customHeight="1"/>
    <row r="123" ht="13.5" customHeight="1"/>
    <row r="124" ht="13.5" customHeight="1"/>
    <row r="125" ht="13.5" customHeight="1"/>
    <row r="127" ht="13.5" customHeight="1"/>
    <row r="128" ht="13.5" customHeight="1"/>
    <row r="129" ht="13.5" customHeight="1"/>
    <row r="140" ht="13.5" customHeight="1"/>
    <row r="141" ht="13.5" customHeight="1"/>
    <row r="142" ht="14.25" customHeight="1"/>
  </sheetData>
  <mergeCells count="60">
    <mergeCell ref="D66:E66"/>
    <mergeCell ref="D67:E67"/>
    <mergeCell ref="G3:G5"/>
    <mergeCell ref="H3:H5"/>
    <mergeCell ref="L3:L4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51:E51"/>
    <mergeCell ref="D52:E52"/>
    <mergeCell ref="D53:E53"/>
    <mergeCell ref="D54:E54"/>
    <mergeCell ref="D55:E55"/>
    <mergeCell ref="D45:E45"/>
    <mergeCell ref="D46:E46"/>
    <mergeCell ref="D47:E47"/>
    <mergeCell ref="D49:E49"/>
    <mergeCell ref="D50:E50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K6:L6"/>
    <mergeCell ref="D7:E7"/>
    <mergeCell ref="D8:E8"/>
    <mergeCell ref="D9:E9"/>
    <mergeCell ref="D10:E10"/>
  </mergeCells>
  <phoneticPr fontId="15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 ２３  死因順位・年次推移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川崎市</cp:lastModifiedBy>
  <cp:lastPrinted>2017-10-19T01:51:32Z</cp:lastPrinted>
  <dcterms:created xsi:type="dcterms:W3CDTF">2002-08-09T06:04:00Z</dcterms:created>
  <dcterms:modified xsi:type="dcterms:W3CDTF">2017-10-19T01:52:27Z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