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3305" windowHeight="6315"/>
  </bookViews>
  <sheets>
    <sheet name="表 ２３９  許可を要する営業施設監視指導" sheetId="1" r:id="rId1"/>
  </sheets>
  <definedNames>
    <definedName name="_xlnm.Print_Area" localSheetId="0">'表 ２３９  許可を要する営業施設監視指導'!$A$1:$AN$41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27" i="1" l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AN15" i="1"/>
  <c r="AM15" i="1"/>
  <c r="AL15" i="1"/>
  <c r="AK15" i="1"/>
  <c r="AJ15" i="1"/>
  <c r="AI15" i="1"/>
  <c r="AH15" i="1"/>
  <c r="AG15" i="1"/>
  <c r="AE15" i="1"/>
  <c r="AD15" i="1"/>
  <c r="AC15" i="1"/>
  <c r="AB15" i="1"/>
  <c r="AA15" i="1"/>
  <c r="Z15" i="1"/>
  <c r="Y15" i="1"/>
  <c r="X15" i="1"/>
  <c r="W15" i="1"/>
  <c r="V15" i="1"/>
  <c r="U15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T27" i="1"/>
  <c r="T17" i="1"/>
  <c r="T14" i="1"/>
  <c r="T13" i="1"/>
  <c r="T12" i="1"/>
  <c r="T11" i="1"/>
  <c r="T10" i="1"/>
  <c r="T9" i="1"/>
  <c r="T8" i="1"/>
  <c r="T7" i="1"/>
  <c r="T5" i="1"/>
  <c r="D36" i="1"/>
  <c r="D35" i="1"/>
  <c r="D34" i="1"/>
  <c r="D33" i="1"/>
  <c r="D32" i="1"/>
  <c r="D31" i="1"/>
  <c r="D30" i="1"/>
  <c r="D29" i="1"/>
  <c r="D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D25" i="1"/>
  <c r="D24" i="1"/>
  <c r="D23" i="1"/>
  <c r="D22" i="1"/>
  <c r="D21" i="1"/>
  <c r="D20" i="1"/>
  <c r="D19" i="1"/>
  <c r="D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5" i="1"/>
  <c r="O15" i="1"/>
  <c r="N15" i="1"/>
  <c r="M15" i="1"/>
  <c r="L15" i="1"/>
  <c r="K15" i="1"/>
  <c r="J15" i="1"/>
  <c r="H15" i="1"/>
  <c r="G15" i="1"/>
  <c r="D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S5" i="1"/>
  <c r="R5" i="1"/>
  <c r="Q5" i="1"/>
  <c r="P5" i="1"/>
  <c r="O5" i="1"/>
  <c r="N5" i="1"/>
  <c r="M5" i="1"/>
  <c r="L5" i="1"/>
  <c r="K5" i="1"/>
  <c r="J5" i="1"/>
  <c r="I5" i="1"/>
  <c r="H5" i="1"/>
  <c r="F5" i="1"/>
  <c r="E5" i="1"/>
  <c r="D4" i="1"/>
  <c r="D5" i="1"/>
  <c r="D3" i="1"/>
</calcChain>
</file>

<file path=xl/sharedStrings.xml><?xml version="1.0" encoding="utf-8"?>
<sst xmlns="http://schemas.openxmlformats.org/spreadsheetml/2006/main" count="69" uniqueCount="52">
  <si>
    <t>乳処理業</t>
  </si>
  <si>
    <t>乳製品製造業</t>
  </si>
  <si>
    <t>食品の冷凍又は冷蔵業</t>
  </si>
  <si>
    <t>缶詰又は瓶詰食品製造業</t>
  </si>
  <si>
    <t>あん類製造業</t>
  </si>
  <si>
    <t>食肉処理業</t>
  </si>
  <si>
    <t>食肉製品製造業</t>
  </si>
  <si>
    <t>乳酸菌飲料製造業</t>
  </si>
  <si>
    <t>みそ製造業</t>
  </si>
  <si>
    <t>醤油製造業</t>
  </si>
  <si>
    <t>酒類製造業</t>
  </si>
  <si>
    <t>豆腐製造業</t>
  </si>
  <si>
    <t>納豆製造業</t>
  </si>
  <si>
    <t>めん類製造業</t>
  </si>
  <si>
    <t>そうざい製造業</t>
  </si>
  <si>
    <t>添加物製造業</t>
  </si>
  <si>
    <t>清涼飲料水製造業</t>
  </si>
  <si>
    <t>氷雪販売業</t>
  </si>
  <si>
    <t>魚介類行商</t>
  </si>
  <si>
    <t>魚介類加工業</t>
  </si>
  <si>
    <t>営業施設数</t>
    <rPh sb="0" eb="2">
      <t>エイギョウ</t>
    </rPh>
    <rPh sb="2" eb="4">
      <t>シセツ</t>
    </rPh>
    <rPh sb="4" eb="5">
      <t>スウ</t>
    </rPh>
    <phoneticPr fontId="2"/>
  </si>
  <si>
    <t>総数</t>
    <rPh sb="0" eb="2">
      <t>ソウスウ</t>
    </rPh>
    <phoneticPr fontId="2"/>
  </si>
  <si>
    <t>川崎</t>
    <rPh sb="0" eb="2">
      <t>カワサキ</t>
    </rPh>
    <phoneticPr fontId="2"/>
  </si>
  <si>
    <t>幸</t>
    <rPh sb="0" eb="1">
      <t>サイワイ</t>
    </rPh>
    <phoneticPr fontId="2"/>
  </si>
  <si>
    <t>中原</t>
    <rPh sb="0" eb="2">
      <t>ナカハラ</t>
    </rPh>
    <phoneticPr fontId="2"/>
  </si>
  <si>
    <t>高津</t>
    <rPh sb="0" eb="2">
      <t>タカツ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</si>
  <si>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</si>
  <si>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</si>
  <si>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</si>
  <si>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許可前調査指導延施設数</t>
    <rPh sb="0" eb="2">
      <t>キョカ</t>
    </rPh>
    <rPh sb="2" eb="3">
      <t>マエ</t>
    </rPh>
    <rPh sb="3" eb="5">
      <t>チョウサ</t>
    </rPh>
    <rPh sb="5" eb="7">
      <t>シドウ</t>
    </rPh>
    <rPh sb="7" eb="8">
      <t>エン</t>
    </rPh>
    <rPh sb="8" eb="10">
      <t>シセツ</t>
    </rPh>
    <rPh sb="10" eb="11">
      <t>カズ</t>
    </rPh>
    <phoneticPr fontId="2"/>
  </si>
  <si>
    <t>許可後監視指導延施設数</t>
    <rPh sb="0" eb="2">
      <t>キョカ</t>
    </rPh>
    <rPh sb="2" eb="3">
      <t>ゴ</t>
    </rPh>
    <rPh sb="3" eb="5">
      <t>カンシ</t>
    </rPh>
    <rPh sb="5" eb="7">
      <t>シドウ</t>
    </rPh>
    <rPh sb="7" eb="8">
      <t>エン</t>
    </rPh>
    <rPh sb="8" eb="10">
      <t>シセツ</t>
    </rPh>
    <rPh sb="10" eb="11">
      <t>カズ</t>
    </rPh>
    <phoneticPr fontId="2"/>
  </si>
  <si>
    <t>Ａ／Ｂ％</t>
    <phoneticPr fontId="2"/>
  </si>
  <si>
    <t>自動販売機による営業</t>
    <rPh sb="0" eb="2">
      <t>ジドウ</t>
    </rPh>
    <rPh sb="2" eb="5">
      <t>ハンバイキ</t>
    </rPh>
    <rPh sb="8" eb="10">
      <t>エイギョウ</t>
    </rPh>
    <phoneticPr fontId="2"/>
  </si>
  <si>
    <t>発酵乳等販売業
　　　　　　　　(注1)</t>
    <rPh sb="0" eb="1">
      <t>ハツ</t>
    </rPh>
    <phoneticPr fontId="2"/>
  </si>
  <si>
    <t>食品専門監視担当</t>
    <rPh sb="0" eb="2">
      <t>ショクヒン</t>
    </rPh>
    <rPh sb="2" eb="4">
      <t>センモン</t>
    </rPh>
    <rPh sb="4" eb="6">
      <t>カンシ</t>
    </rPh>
    <rPh sb="6" eb="8">
      <t>タントウ</t>
    </rPh>
    <phoneticPr fontId="2"/>
  </si>
  <si>
    <t>総数</t>
    <phoneticPr fontId="2"/>
  </si>
  <si>
    <t>魚介類せり売営業</t>
    <phoneticPr fontId="2"/>
  </si>
  <si>
    <t>魚肉ねり製品製造業</t>
    <phoneticPr fontId="2"/>
  </si>
  <si>
    <t>氷雪製造業
　　　　　　　　(注1)</t>
    <phoneticPr fontId="2"/>
  </si>
  <si>
    <t>自動車による営業</t>
    <rPh sb="0" eb="2">
      <t>ジドウ</t>
    </rPh>
    <rPh sb="2" eb="3">
      <t>クルマ</t>
    </rPh>
    <rPh sb="6" eb="8">
      <t>エイギョウ</t>
    </rPh>
    <phoneticPr fontId="2"/>
  </si>
  <si>
    <t>食品専門監視担当(注4)</t>
    <rPh sb="0" eb="2">
      <t>ショクヒン</t>
    </rPh>
    <rPh sb="2" eb="4">
      <t>センモン</t>
    </rPh>
    <rPh sb="4" eb="6">
      <t>カンシ</t>
    </rPh>
    <rPh sb="6" eb="8">
      <t>タントウ</t>
    </rPh>
    <rPh sb="9" eb="10">
      <t>チュウ</t>
    </rPh>
    <phoneticPr fontId="2"/>
  </si>
  <si>
    <t>食品専門監視担当(注4）</t>
    <rPh sb="0" eb="2">
      <t>ショクヒン</t>
    </rPh>
    <rPh sb="2" eb="4">
      <t>センモン</t>
    </rPh>
    <rPh sb="4" eb="6">
      <t>カンシ</t>
    </rPh>
    <rPh sb="6" eb="8">
      <t>タントウ</t>
    </rPh>
    <rPh sb="9" eb="10">
      <t>チュウ</t>
    </rPh>
    <phoneticPr fontId="2"/>
  </si>
  <si>
    <t>注4）保健所同行分を再掲</t>
    <rPh sb="0" eb="1">
      <t>チュウ</t>
    </rPh>
    <rPh sb="3" eb="6">
      <t>ホケンジョ</t>
    </rPh>
    <rPh sb="6" eb="8">
      <t>ドウコウ</t>
    </rPh>
    <rPh sb="8" eb="9">
      <t>ブン</t>
    </rPh>
    <rPh sb="10" eb="12">
      <t>サイケイ</t>
    </rPh>
    <phoneticPr fontId="2"/>
  </si>
  <si>
    <t>平成27年度監視
指導計画に基づく
監視予定数（B)(注3)</t>
    <rPh sb="0" eb="2">
      <t>ヘイセイ</t>
    </rPh>
    <rPh sb="4" eb="6">
      <t>ネンド</t>
    </rPh>
    <rPh sb="6" eb="8">
      <t>カンシ</t>
    </rPh>
    <rPh sb="9" eb="11">
      <t>シドウ</t>
    </rPh>
    <rPh sb="11" eb="13">
      <t>ケイカク</t>
    </rPh>
    <rPh sb="14" eb="15">
      <t>モト</t>
    </rPh>
    <rPh sb="18" eb="20">
      <t>カンシ</t>
    </rPh>
    <rPh sb="20" eb="23">
      <t>ヨテイスウ</t>
    </rPh>
    <rPh sb="27" eb="28">
      <t>チュウ</t>
    </rPh>
    <phoneticPr fontId="2"/>
  </si>
  <si>
    <t>注１）自動販売機による営業は除く。</t>
    <rPh sb="0" eb="1">
      <t>チュウ</t>
    </rPh>
    <rPh sb="3" eb="5">
      <t>ジドウ</t>
    </rPh>
    <rPh sb="5" eb="8">
      <t>ハンバイキ</t>
    </rPh>
    <rPh sb="11" eb="13">
      <t>エイギョウ</t>
    </rPh>
    <rPh sb="14" eb="15">
      <t>ノゾ</t>
    </rPh>
    <phoneticPr fontId="2"/>
  </si>
  <si>
    <t>注2）自動車による営業は除く。</t>
    <rPh sb="0" eb="1">
      <t>チュウ</t>
    </rPh>
    <rPh sb="3" eb="5">
      <t>ジドウ</t>
    </rPh>
    <rPh sb="5" eb="6">
      <t>クルマ</t>
    </rPh>
    <rPh sb="9" eb="11">
      <t>エイギョウ</t>
    </rPh>
    <rPh sb="12" eb="13">
      <t>ノゾ</t>
    </rPh>
    <phoneticPr fontId="2"/>
  </si>
  <si>
    <t>食用油脂製造業</t>
    <phoneticPr fontId="2"/>
  </si>
  <si>
    <t>-</t>
    <phoneticPr fontId="2"/>
  </si>
  <si>
    <t>-</t>
    <phoneticPr fontId="2"/>
  </si>
  <si>
    <t>資料：食品安全課</t>
    <rPh sb="0" eb="2">
      <t>シリョウ</t>
    </rPh>
    <rPh sb="3" eb="5">
      <t>ショクヒン</t>
    </rPh>
    <rPh sb="5" eb="7">
      <t>アンゼン</t>
    </rPh>
    <rPh sb="7" eb="8">
      <t>カ</t>
    </rPh>
    <phoneticPr fontId="2"/>
  </si>
  <si>
    <t>注3）中央卸売市場北部市場は除く。</t>
    <rPh sb="0" eb="1">
      <t>チュウ</t>
    </rPh>
    <rPh sb="3" eb="5">
      <t>チュウオウ</t>
    </rPh>
    <rPh sb="5" eb="7">
      <t>オロシウリ</t>
    </rPh>
    <rPh sb="7" eb="9">
      <t>イチバ</t>
    </rPh>
    <rPh sb="9" eb="11">
      <t>ホクブ</t>
    </rPh>
    <rPh sb="11" eb="13">
      <t>イチバ</t>
    </rPh>
    <rPh sb="14" eb="15">
      <t>ノゾ</t>
    </rPh>
    <phoneticPr fontId="2"/>
  </si>
  <si>
    <t>表 ２３９  許可を要する営業施設監視指導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</si>
</sst>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b/>
      <sz val="6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4" xfId="0" applyNumberFormat="1" applyFont="1" applyFill="1" applyBorder="1" applyAlignment="1">
      <alignment horizontal="left" vertical="top"/>
    </xf>
    <xf numFmtId="0" fontId="5" fillId="0" borderId="4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6" fillId="0" borderId="7" xfId="0" applyFont="1" applyFill="1" applyBorder="1" applyAlignment="1">
      <alignment horizontal="center" vertical="distributed" textRotation="255" wrapText="1"/>
    </xf>
    <xf numFmtId="0" fontId="7" fillId="0" borderId="0" xfId="0" applyFont="1" applyFill="1" applyAlignment="1">
      <alignment horizontal="center" vertical="distributed"/>
    </xf>
    <xf numFmtId="0" fontId="6" fillId="0" borderId="6" xfId="0" applyFont="1" applyFill="1" applyBorder="1" applyAlignment="1">
      <alignment horizontal="center" vertical="distributed" textRotation="255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 textRotation="255"/>
    </xf>
    <xf numFmtId="49" fontId="8" fillId="0" borderId="1" xfId="0" applyNumberFormat="1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 textRotation="255"/>
    </xf>
    <xf numFmtId="0" fontId="8" fillId="0" borderId="0" xfId="0" applyFont="1" applyFill="1" applyBorder="1" applyAlignment="1">
      <alignment horizontal="distributed" vertical="center" textRotation="255"/>
    </xf>
    <xf numFmtId="0" fontId="8" fillId="0" borderId="4" xfId="0" applyFont="1" applyFill="1" applyBorder="1" applyAlignment="1">
      <alignment horizontal="distributed" vertical="center" textRotation="255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1" fontId="12" fillId="0" borderId="2" xfId="1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41" fontId="13" fillId="0" borderId="2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/>
    </xf>
    <xf numFmtId="41" fontId="14" fillId="0" borderId="2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1" fontId="3" fillId="0" borderId="2" xfId="1" applyNumberFormat="1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>
      <alignment horizontal="center" vertical="center" textRotation="255" shrinkToFit="1"/>
    </xf>
    <xf numFmtId="0" fontId="8" fillId="0" borderId="0" xfId="0" applyNumberFormat="1" applyFont="1" applyFill="1" applyAlignment="1">
      <alignment vertical="center"/>
    </xf>
    <xf numFmtId="0" fontId="6" fillId="0" borderId="12" xfId="0" applyFont="1" applyFill="1" applyBorder="1" applyAlignment="1">
      <alignment horizontal="center" vertical="distributed"/>
    </xf>
    <xf numFmtId="0" fontId="6" fillId="0" borderId="13" xfId="0" applyFont="1" applyFill="1" applyBorder="1" applyAlignment="1">
      <alignment horizontal="center" vertical="distributed"/>
    </xf>
    <xf numFmtId="0" fontId="6" fillId="0" borderId="0" xfId="0" applyFont="1" applyFill="1" applyBorder="1" applyAlignment="1">
      <alignment horizontal="distributed" vertical="center" textRotation="255"/>
    </xf>
    <xf numFmtId="0" fontId="6" fillId="0" borderId="0" xfId="0" applyFont="1" applyFill="1" applyAlignment="1">
      <alignment horizontal="distributed" vertical="center" textRotation="255"/>
    </xf>
    <xf numFmtId="0" fontId="8" fillId="0" borderId="0" xfId="0" applyFont="1" applyFill="1" applyBorder="1" applyAlignment="1">
      <alignment horizontal="distributed" vertical="center" textRotation="255"/>
    </xf>
    <xf numFmtId="0" fontId="8" fillId="0" borderId="0" xfId="0" applyFont="1" applyFill="1" applyAlignment="1">
      <alignment horizontal="distributed" vertical="center" textRotation="255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1" fontId="12" fillId="0" borderId="2" xfId="1" applyNumberFormat="1" applyFont="1" applyFill="1" applyBorder="1" applyAlignment="1">
      <alignment vertical="center" shrinkToFit="1"/>
    </xf>
    <xf numFmtId="41" fontId="12" fillId="0" borderId="3" xfId="1" applyNumberFormat="1" applyFont="1" applyFill="1" applyBorder="1" applyAlignment="1">
      <alignment vertical="center" shrinkToFit="1"/>
    </xf>
    <xf numFmtId="41" fontId="12" fillId="0" borderId="5" xfId="1" applyNumberFormat="1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41" fontId="12" fillId="0" borderId="2" xfId="1" applyNumberFormat="1" applyFont="1" applyFill="1" applyBorder="1" applyAlignment="1">
      <alignment horizontal="right" vertical="center" shrinkToFit="1"/>
    </xf>
    <xf numFmtId="41" fontId="12" fillId="0" borderId="2" xfId="0" applyNumberFormat="1" applyFont="1" applyFill="1" applyBorder="1" applyAlignment="1">
      <alignment horizontal="distributed" vertical="center" textRotation="255" shrinkToFit="1"/>
    </xf>
    <xf numFmtId="41" fontId="12" fillId="0" borderId="3" xfId="0" applyNumberFormat="1" applyFont="1" applyFill="1" applyBorder="1" applyAlignment="1">
      <alignment horizontal="distributed" vertical="center" textRotation="255" shrinkToFit="1"/>
    </xf>
    <xf numFmtId="41" fontId="13" fillId="0" borderId="2" xfId="1" applyNumberFormat="1" applyFont="1" applyFill="1" applyBorder="1" applyAlignment="1">
      <alignment vertical="center" shrinkToFit="1"/>
    </xf>
    <xf numFmtId="41" fontId="13" fillId="0" borderId="3" xfId="1" applyNumberFormat="1" applyFont="1" applyFill="1" applyBorder="1" applyAlignment="1">
      <alignment vertical="center" shrinkToFit="1"/>
    </xf>
    <xf numFmtId="176" fontId="3" fillId="0" borderId="2" xfId="1" applyNumberFormat="1" applyFont="1" applyFill="1" applyBorder="1" applyAlignment="1">
      <alignment horizontal="right" vertical="center" shrinkToFit="1"/>
    </xf>
    <xf numFmtId="41" fontId="3" fillId="0" borderId="2" xfId="1" applyNumberFormat="1" applyFont="1" applyFill="1" applyBorder="1" applyAlignment="1">
      <alignment vertical="center" shrinkToFit="1"/>
    </xf>
    <xf numFmtId="41" fontId="14" fillId="0" borderId="2" xfId="1" applyNumberFormat="1" applyFont="1" applyFill="1" applyBorder="1" applyAlignment="1">
      <alignment vertical="center" shrinkToFit="1"/>
    </xf>
    <xf numFmtId="41" fontId="14" fillId="0" borderId="3" xfId="1" applyNumberFormat="1" applyFont="1" applyFill="1" applyBorder="1" applyAlignment="1">
      <alignment vertical="center" shrinkToFit="1"/>
    </xf>
    <xf numFmtId="41" fontId="3" fillId="0" borderId="3" xfId="1" applyNumberFormat="1" applyFont="1" applyFill="1" applyBorder="1" applyAlignment="1">
      <alignment vertical="center" shrinkToFit="1"/>
    </xf>
    <xf numFmtId="41" fontId="3" fillId="0" borderId="2" xfId="1" applyNumberFormat="1" applyFont="1" applyFill="1" applyBorder="1" applyAlignment="1">
      <alignment horizontal="right" vertical="center" shrinkToFit="1"/>
    </xf>
    <xf numFmtId="41" fontId="3" fillId="0" borderId="3" xfId="1" applyNumberFormat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vertical="center" shrinkToFit="1"/>
    </xf>
    <xf numFmtId="41" fontId="3" fillId="0" borderId="1" xfId="1" applyNumberFormat="1" applyFont="1" applyFill="1" applyBorder="1" applyAlignment="1">
      <alignment vertical="center" shrinkToFit="1"/>
    </xf>
    <xf numFmtId="41" fontId="3" fillId="0" borderId="8" xfId="1" applyNumberFormat="1" applyFont="1" applyFill="1" applyBorder="1" applyAlignment="1">
      <alignment vertical="center" shrinkToFit="1"/>
    </xf>
    <xf numFmtId="41" fontId="3" fillId="0" borderId="10" xfId="1" applyNumberFormat="1" applyFont="1" applyFill="1" applyBorder="1" applyAlignment="1" applyProtection="1">
      <alignment horizontal="right" vertical="center" shrinkToFit="1"/>
      <protection locked="0"/>
    </xf>
    <xf numFmtId="41" fontId="3" fillId="0" borderId="10" xfId="1" applyNumberFormat="1" applyFont="1" applyFill="1" applyBorder="1" applyAlignment="1" applyProtection="1">
      <alignment vertical="center" shrinkToFit="1"/>
      <protection locked="0"/>
    </xf>
    <xf numFmtId="41" fontId="3" fillId="0" borderId="8" xfId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1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1" applyNumberFormat="1" applyFont="1" applyFill="1" applyBorder="1" applyAlignment="1" applyProtection="1">
      <alignment vertical="center" shrinkToFit="1"/>
      <protection locked="0"/>
    </xf>
    <xf numFmtId="41" fontId="3" fillId="0" borderId="2" xfId="1" applyNumberFormat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262065</xdr:colOff>
      <xdr:row>7</xdr:row>
      <xdr:rowOff>10050</xdr:rowOff>
    </xdr:from>
    <xdr:to>
      <xdr:col>1</xdr:col>
      <xdr:colOff>31372</xdr:colOff>
      <xdr:row>14</xdr:row>
      <xdr:rowOff>77300</xdr:rowOff>
    </xdr:to>
    <xdr:sp macro="" textlink="">
      <xdr:nvSpPr>
        <xdr:cNvPr id="1243" name="AutoShape 1"/>
        <xdr:cNvSpPr>
          <a:spLocks/>
        </xdr:cNvSpPr>
      </xdr:nvSpPr>
      <xdr:spPr bwMode="auto">
        <a:xfrm>
          <a:off x="262065" y="2579932"/>
          <a:ext cx="45719" cy="956250"/>
        </a:xfrm>
        <a:prstGeom prst="leftBrace">
          <a:avLst>
            <a:gd name="adj1" fmla="val 1687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262065</xdr:colOff>
      <xdr:row>17</xdr:row>
      <xdr:rowOff>0</xdr:rowOff>
    </xdr:from>
    <xdr:to>
      <xdr:col>1</xdr:col>
      <xdr:colOff>58615</xdr:colOff>
      <xdr:row>24</xdr:row>
      <xdr:rowOff>107462</xdr:rowOff>
    </xdr:to>
    <xdr:sp macro="" textlink="">
      <xdr:nvSpPr>
        <xdr:cNvPr id="1244" name="AutoShape 2"/>
        <xdr:cNvSpPr>
          <a:spLocks/>
        </xdr:cNvSpPr>
      </xdr:nvSpPr>
      <xdr:spPr bwMode="auto">
        <a:xfrm>
          <a:off x="262065" y="3741615"/>
          <a:ext cx="79858" cy="996462"/>
        </a:xfrm>
        <a:prstGeom prst="leftBrace">
          <a:avLst>
            <a:gd name="adj1" fmla="val 1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262066</xdr:colOff>
      <xdr:row>27</xdr:row>
      <xdr:rowOff>58867</xdr:rowOff>
    </xdr:from>
    <xdr:to>
      <xdr:col>1</xdr:col>
      <xdr:colOff>31373</xdr:colOff>
      <xdr:row>33</xdr:row>
      <xdr:rowOff>52916</xdr:rowOff>
    </xdr:to>
    <xdr:sp macro="" textlink="">
      <xdr:nvSpPr>
        <xdr:cNvPr id="1245" name="AutoShape 3"/>
        <xdr:cNvSpPr>
          <a:spLocks/>
        </xdr:cNvSpPr>
      </xdr:nvSpPr>
      <xdr:spPr bwMode="auto">
        <a:xfrm>
          <a:off x="262066" y="5034279"/>
          <a:ext cx="45719" cy="666402"/>
        </a:xfrm>
        <a:prstGeom prst="leftBrace">
          <a:avLst>
            <a:gd name="adj1" fmla="val 17637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4</xdr:col>
      <xdr:colOff>13856</xdr:colOff>
      <xdr:row>1</xdr:row>
      <xdr:rowOff>1</xdr:rowOff>
    </xdr:from>
    <xdr:ext cx="301365" cy="1489703"/>
    <xdr:sp macro="" textlink="">
      <xdr:nvSpPr>
        <xdr:cNvPr id="2" name="テキスト ボックス 1"/>
        <xdr:cNvSpPr txBox="1"/>
      </xdr:nvSpPr>
      <xdr:spPr>
        <a:xfrm>
          <a:off x="1479241" y="224693"/>
          <a:ext cx="301365" cy="1489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飲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食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店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営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業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    (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注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1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・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2)</a:t>
          </a:r>
          <a:endParaRPr kumimoji="1" lang="ja-JP" altLang="en-US" sz="700">
            <a:latin typeface="MS PMincho" charset="-128"/>
            <a:ea typeface="MS PMincho" charset="-128"/>
            <a:cs typeface="MS PMincho" charset="-128"/>
          </a:endParaRPr>
        </a:p>
      </xdr:txBody>
    </xdr:sp>
    <xdr:clientData/>
  </xdr:oneCellAnchor>
  <xdr:oneCellAnchor>
    <xdr:from>
      <xdr:col>24</xdr:col>
      <xdr:colOff>166093</xdr:colOff>
      <xdr:row>1</xdr:row>
      <xdr:rowOff>1</xdr:rowOff>
    </xdr:from>
    <xdr:ext cx="301365" cy="1501052"/>
    <xdr:sp macro="" textlink="">
      <xdr:nvSpPr>
        <xdr:cNvPr id="6" name="テキスト ボックス 5"/>
        <xdr:cNvSpPr txBox="1"/>
      </xdr:nvSpPr>
      <xdr:spPr>
        <a:xfrm>
          <a:off x="6310939" y="224693"/>
          <a:ext cx="301365" cy="1501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ソ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ス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類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製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造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業</a:t>
          </a:r>
        </a:p>
      </xdr:txBody>
    </xdr:sp>
    <xdr:clientData/>
  </xdr:oneCellAnchor>
  <xdr:oneCellAnchor>
    <xdr:from>
      <xdr:col>4</xdr:col>
      <xdr:colOff>314260</xdr:colOff>
      <xdr:row>1</xdr:row>
      <xdr:rowOff>1</xdr:rowOff>
    </xdr:from>
    <xdr:ext cx="301365" cy="1469890"/>
    <xdr:sp macro="" textlink="">
      <xdr:nvSpPr>
        <xdr:cNvPr id="7" name="テキスト ボックス 6"/>
        <xdr:cNvSpPr txBox="1"/>
      </xdr:nvSpPr>
      <xdr:spPr>
        <a:xfrm>
          <a:off x="1779645" y="224693"/>
          <a:ext cx="301365" cy="1469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菓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子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製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造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業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     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（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注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2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）</a:t>
          </a:r>
        </a:p>
      </xdr:txBody>
    </xdr:sp>
    <xdr:clientData/>
  </xdr:oneCellAnchor>
  <xdr:oneCellAnchor>
    <xdr:from>
      <xdr:col>7</xdr:col>
      <xdr:colOff>208427</xdr:colOff>
      <xdr:row>1</xdr:row>
      <xdr:rowOff>1</xdr:rowOff>
    </xdr:from>
    <xdr:ext cx="301365" cy="1485087"/>
    <xdr:sp macro="" textlink="">
      <xdr:nvSpPr>
        <xdr:cNvPr id="8" name="テキスト ボックス 7"/>
        <xdr:cNvSpPr txBox="1"/>
      </xdr:nvSpPr>
      <xdr:spPr>
        <a:xfrm>
          <a:off x="2455350" y="224693"/>
          <a:ext cx="301365" cy="1485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魚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介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類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販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売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業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 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（注２）</a:t>
          </a:r>
        </a:p>
      </xdr:txBody>
    </xdr:sp>
    <xdr:clientData/>
  </xdr:oneCellAnchor>
  <xdr:oneCellAnchor>
    <xdr:from>
      <xdr:col>12</xdr:col>
      <xdr:colOff>197844</xdr:colOff>
      <xdr:row>1</xdr:row>
      <xdr:rowOff>1</xdr:rowOff>
    </xdr:from>
    <xdr:ext cx="301365" cy="1489703"/>
    <xdr:sp macro="" textlink="">
      <xdr:nvSpPr>
        <xdr:cNvPr id="9" name="テキスト ボックス 8"/>
        <xdr:cNvSpPr txBox="1"/>
      </xdr:nvSpPr>
      <xdr:spPr>
        <a:xfrm>
          <a:off x="3617075" y="224693"/>
          <a:ext cx="301365" cy="1489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喫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茶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店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営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業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     (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注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1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・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2)</a:t>
          </a:r>
          <a:endParaRPr kumimoji="1" lang="ja-JP" altLang="en-US" sz="700">
            <a:latin typeface="MS PMincho" charset="-128"/>
            <a:ea typeface="MS PMincho" charset="-128"/>
            <a:cs typeface="MS PMincho" charset="-128"/>
          </a:endParaRPr>
        </a:p>
      </xdr:txBody>
    </xdr:sp>
    <xdr:clientData/>
  </xdr:oneCellAnchor>
  <xdr:oneCellAnchor>
    <xdr:from>
      <xdr:col>15</xdr:col>
      <xdr:colOff>219011</xdr:colOff>
      <xdr:row>1</xdr:row>
      <xdr:rowOff>1</xdr:rowOff>
    </xdr:from>
    <xdr:ext cx="301365" cy="1576714"/>
    <xdr:sp macro="" textlink="">
      <xdr:nvSpPr>
        <xdr:cNvPr id="10" name="テキスト ボックス 9"/>
        <xdr:cNvSpPr txBox="1"/>
      </xdr:nvSpPr>
      <xdr:spPr>
        <a:xfrm>
          <a:off x="4312319" y="224693"/>
          <a:ext cx="301365" cy="1576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乳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類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販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売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業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      (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注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1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・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2)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　</a:t>
          </a:r>
        </a:p>
      </xdr:txBody>
    </xdr:sp>
    <xdr:clientData/>
  </xdr:oneCellAnchor>
  <xdr:oneCellAnchor>
    <xdr:from>
      <xdr:col>18</xdr:col>
      <xdr:colOff>17113</xdr:colOff>
      <xdr:row>1</xdr:row>
      <xdr:rowOff>1</xdr:rowOff>
    </xdr:from>
    <xdr:ext cx="301365" cy="1524648"/>
    <xdr:sp macro="" textlink="">
      <xdr:nvSpPr>
        <xdr:cNvPr id="11" name="テキスト ボックス 10"/>
        <xdr:cNvSpPr txBox="1"/>
      </xdr:nvSpPr>
      <xdr:spPr>
        <a:xfrm>
          <a:off x="4862651" y="224693"/>
          <a:ext cx="301365" cy="1524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食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肉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販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売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業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          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（注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2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）</a:t>
          </a:r>
        </a:p>
      </xdr:txBody>
    </xdr:sp>
    <xdr:clientData/>
  </xdr:oneCellAnchor>
  <xdr:oneCellAnchor>
    <xdr:from>
      <xdr:col>21</xdr:col>
      <xdr:colOff>196214</xdr:colOff>
      <xdr:row>0</xdr:row>
      <xdr:rowOff>202713</xdr:rowOff>
    </xdr:from>
    <xdr:ext cx="301365" cy="1531894"/>
    <xdr:sp macro="" textlink="">
      <xdr:nvSpPr>
        <xdr:cNvPr id="12" name="テキスト ボックス 11"/>
        <xdr:cNvSpPr txBox="1"/>
      </xdr:nvSpPr>
      <xdr:spPr>
        <a:xfrm>
          <a:off x="5715829" y="202713"/>
          <a:ext cx="301365" cy="15318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マ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ーガリン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又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はショートニング製造業</a:t>
          </a:r>
        </a:p>
      </xdr:txBody>
    </xdr:sp>
    <xdr:clientData/>
  </xdr:oneCellAnchor>
  <xdr:oneCellAnchor>
    <xdr:from>
      <xdr:col>0</xdr:col>
      <xdr:colOff>0</xdr:colOff>
      <xdr:row>6</xdr:row>
      <xdr:rowOff>52916</xdr:rowOff>
    </xdr:from>
    <xdr:ext cx="301365" cy="971100"/>
    <xdr:sp macro="" textlink="">
      <xdr:nvSpPr>
        <xdr:cNvPr id="13" name="テキスト ボックス 12"/>
        <xdr:cNvSpPr txBox="1"/>
      </xdr:nvSpPr>
      <xdr:spPr>
        <a:xfrm>
          <a:off x="0" y="2497666"/>
          <a:ext cx="301365" cy="971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監視指導延施設数（Ａ）</a:t>
          </a:r>
        </a:p>
      </xdr:txBody>
    </xdr:sp>
    <xdr:clientData/>
  </xdr:oneCellAnchor>
  <xdr:oneCellAnchor>
    <xdr:from>
      <xdr:col>14</xdr:col>
      <xdr:colOff>219011</xdr:colOff>
      <xdr:row>0</xdr:row>
      <xdr:rowOff>205155</xdr:rowOff>
    </xdr:from>
    <xdr:ext cx="301365" cy="1514069"/>
    <xdr:sp macro="" textlink="">
      <xdr:nvSpPr>
        <xdr:cNvPr id="14" name="テキスト ボックス 13"/>
        <xdr:cNvSpPr txBox="1"/>
      </xdr:nvSpPr>
      <xdr:spPr>
        <a:xfrm>
          <a:off x="4087626" y="205155"/>
          <a:ext cx="301365" cy="1514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ア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イ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ス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ク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リ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ム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類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製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造</a:t>
          </a:r>
          <a:r>
            <a:rPr kumimoji="1" lang="en-US" altLang="ja-JP" sz="7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700">
              <a:latin typeface="MS PMincho" charset="-128"/>
              <a:ea typeface="MS PMincho" charset="-128"/>
              <a:cs typeface="MS PMincho" charset="-128"/>
            </a:rPr>
            <a:t>業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showZeros="0" tabSelected="1" zoomScale="130" zoomScaleNormal="130" zoomScaleSheetLayoutView="100" zoomScalePageLayoutView="130" workbookViewId="0"/>
  </sheetViews>
  <sheetFormatPr defaultColWidth="8.875" defaultRowHeight="13.5" x14ac:dyDescent="0.15"/>
  <cols>
    <col min="1" max="1" width="3.625" style="1" customWidth="1"/>
    <col min="2" max="2" width="1" style="1" customWidth="1"/>
    <col min="3" max="3" width="10.125" style="1" customWidth="1"/>
    <col min="4" max="5" width="4.375" style="1" customWidth="1"/>
    <col min="6" max="6" width="3.625" style="1" customWidth="1"/>
    <col min="7" max="7" width="2.125" style="1" customWidth="1"/>
    <col min="8" max="8" width="2.875" style="1" customWidth="1"/>
    <col min="9" max="9" width="3.625" style="1" customWidth="1"/>
    <col min="10" max="16" width="3" style="1" customWidth="1"/>
    <col min="17" max="17" width="3.625" style="1" customWidth="1"/>
    <col min="18" max="18" width="3.125" style="1" customWidth="1"/>
    <col min="19" max="19" width="3.625" style="1" customWidth="1"/>
    <col min="20" max="20" width="3" style="1" customWidth="1"/>
    <col min="21" max="21" width="2.125" style="1" customWidth="1"/>
    <col min="22" max="22" width="2.875" style="1" customWidth="1"/>
    <col min="23" max="33" width="2.625" style="1" customWidth="1"/>
    <col min="34" max="34" width="2.5" style="1" customWidth="1"/>
    <col min="35" max="35" width="2.625" style="1" customWidth="1"/>
    <col min="36" max="36" width="2.5" style="1" customWidth="1"/>
    <col min="37" max="40" width="2.625" style="1" customWidth="1"/>
    <col min="41" max="61" width="5.625" style="1" customWidth="1"/>
    <col min="62" max="16384" width="8.875" style="1"/>
  </cols>
  <sheetData>
    <row r="1" spans="1:41" s="5" customFormat="1" ht="18" customHeight="1" thickBot="1" x14ac:dyDescent="0.2">
      <c r="A1" s="3" t="s">
        <v>51</v>
      </c>
      <c r="B1" s="4"/>
      <c r="C1" s="4"/>
      <c r="D1" s="4"/>
      <c r="E1" s="4"/>
      <c r="F1" s="4"/>
      <c r="G1" s="4"/>
    </row>
    <row r="2" spans="1:41" s="7" customFormat="1" ht="117" customHeight="1" thickBot="1" x14ac:dyDescent="0.2">
      <c r="A2" s="42"/>
      <c r="B2" s="42"/>
      <c r="C2" s="43"/>
      <c r="D2" s="6" t="s">
        <v>35</v>
      </c>
      <c r="E2" s="6"/>
      <c r="F2" s="6"/>
      <c r="G2" s="6" t="s">
        <v>0</v>
      </c>
      <c r="H2" s="6" t="s">
        <v>1</v>
      </c>
      <c r="I2" s="6"/>
      <c r="J2" s="6" t="s">
        <v>36</v>
      </c>
      <c r="K2" s="6" t="s">
        <v>37</v>
      </c>
      <c r="L2" s="6" t="s">
        <v>2</v>
      </c>
      <c r="M2" s="40" t="s">
        <v>3</v>
      </c>
      <c r="N2" s="6"/>
      <c r="O2" s="6" t="s">
        <v>4</v>
      </c>
      <c r="P2" s="6"/>
      <c r="Q2" s="6"/>
      <c r="R2" s="6" t="s">
        <v>5</v>
      </c>
      <c r="S2" s="6"/>
      <c r="T2" s="8" t="s">
        <v>6</v>
      </c>
      <c r="U2" s="8" t="s">
        <v>7</v>
      </c>
      <c r="V2" s="8" t="s">
        <v>46</v>
      </c>
      <c r="W2" s="8"/>
      <c r="X2" s="8" t="s">
        <v>8</v>
      </c>
      <c r="Y2" s="8" t="s">
        <v>9</v>
      </c>
      <c r="Z2" s="8"/>
      <c r="AA2" s="8" t="s">
        <v>10</v>
      </c>
      <c r="AB2" s="8" t="s">
        <v>11</v>
      </c>
      <c r="AC2" s="8" t="s">
        <v>12</v>
      </c>
      <c r="AD2" s="8" t="s">
        <v>13</v>
      </c>
      <c r="AE2" s="8" t="s">
        <v>14</v>
      </c>
      <c r="AF2" s="8" t="s">
        <v>15</v>
      </c>
      <c r="AG2" s="8" t="s">
        <v>16</v>
      </c>
      <c r="AH2" s="8" t="s">
        <v>38</v>
      </c>
      <c r="AI2" s="8" t="s">
        <v>17</v>
      </c>
      <c r="AJ2" s="8" t="s">
        <v>18</v>
      </c>
      <c r="AK2" s="8" t="s">
        <v>19</v>
      </c>
      <c r="AL2" s="6" t="s">
        <v>33</v>
      </c>
      <c r="AM2" s="6" t="s">
        <v>32</v>
      </c>
      <c r="AN2" s="6" t="s">
        <v>39</v>
      </c>
    </row>
    <row r="3" spans="1:41" s="9" customFormat="1" ht="9.9499999999999993" customHeight="1" x14ac:dyDescent="0.15">
      <c r="A3" s="50" t="s">
        <v>20</v>
      </c>
      <c r="B3" s="50"/>
      <c r="C3" s="51"/>
      <c r="D3" s="55">
        <f>SUM(E3:AO3)</f>
        <v>18743</v>
      </c>
      <c r="E3" s="55">
        <v>10717</v>
      </c>
      <c r="F3" s="55">
        <v>669</v>
      </c>
      <c r="G3" s="55">
        <v>0</v>
      </c>
      <c r="H3" s="55">
        <v>5</v>
      </c>
      <c r="I3" s="55">
        <v>1256</v>
      </c>
      <c r="J3" s="55">
        <v>5</v>
      </c>
      <c r="K3" s="55">
        <v>7</v>
      </c>
      <c r="L3" s="55">
        <v>77</v>
      </c>
      <c r="M3" s="55">
        <v>4</v>
      </c>
      <c r="N3" s="55">
        <v>132</v>
      </c>
      <c r="O3" s="55">
        <v>4</v>
      </c>
      <c r="P3" s="55">
        <v>17</v>
      </c>
      <c r="Q3" s="55">
        <v>1644</v>
      </c>
      <c r="R3" s="55">
        <v>81</v>
      </c>
      <c r="S3" s="55">
        <v>1257</v>
      </c>
      <c r="T3" s="56">
        <v>13</v>
      </c>
      <c r="U3" s="55">
        <v>0</v>
      </c>
      <c r="V3" s="55">
        <v>1</v>
      </c>
      <c r="W3" s="55">
        <v>1</v>
      </c>
      <c r="X3" s="55">
        <v>2</v>
      </c>
      <c r="Y3" s="55">
        <v>1</v>
      </c>
      <c r="Z3" s="55">
        <v>13</v>
      </c>
      <c r="AA3" s="55">
        <v>4</v>
      </c>
      <c r="AB3" s="55">
        <v>34</v>
      </c>
      <c r="AC3" s="55">
        <v>4</v>
      </c>
      <c r="AD3" s="55">
        <v>38</v>
      </c>
      <c r="AE3" s="55">
        <v>72</v>
      </c>
      <c r="AF3" s="55">
        <v>23</v>
      </c>
      <c r="AG3" s="55">
        <v>6</v>
      </c>
      <c r="AH3" s="55">
        <v>3</v>
      </c>
      <c r="AI3" s="55">
        <v>16</v>
      </c>
      <c r="AJ3" s="55">
        <v>1</v>
      </c>
      <c r="AK3" s="55">
        <v>3</v>
      </c>
      <c r="AL3" s="57">
        <v>27</v>
      </c>
      <c r="AM3" s="58">
        <v>2215</v>
      </c>
      <c r="AN3" s="58">
        <v>391</v>
      </c>
      <c r="AO3" s="34"/>
    </row>
    <row r="4" spans="1:41" s="9" customFormat="1" ht="29.1" customHeight="1" x14ac:dyDescent="0.15">
      <c r="A4" s="52" t="s">
        <v>43</v>
      </c>
      <c r="B4" s="53"/>
      <c r="C4" s="54"/>
      <c r="D4" s="55">
        <f>SUM(E4:AO4)</f>
        <v>18505</v>
      </c>
      <c r="E4" s="55">
        <v>10837</v>
      </c>
      <c r="F4" s="55">
        <v>954</v>
      </c>
      <c r="G4" s="55">
        <v>0</v>
      </c>
      <c r="H4" s="55">
        <v>11</v>
      </c>
      <c r="I4" s="55">
        <v>1903</v>
      </c>
      <c r="J4" s="55">
        <v>36</v>
      </c>
      <c r="K4" s="55">
        <v>19</v>
      </c>
      <c r="L4" s="55">
        <v>37</v>
      </c>
      <c r="M4" s="55">
        <v>12</v>
      </c>
      <c r="N4" s="55">
        <v>27</v>
      </c>
      <c r="O4" s="55">
        <v>12</v>
      </c>
      <c r="P4" s="55">
        <v>38</v>
      </c>
      <c r="Q4" s="55">
        <v>1729</v>
      </c>
      <c r="R4" s="55">
        <v>179</v>
      </c>
      <c r="S4" s="55">
        <v>1472</v>
      </c>
      <c r="T4" s="56">
        <v>28</v>
      </c>
      <c r="U4" s="55">
        <v>0</v>
      </c>
      <c r="V4" s="55">
        <v>4</v>
      </c>
      <c r="W4" s="55">
        <v>4</v>
      </c>
      <c r="X4" s="55">
        <v>6</v>
      </c>
      <c r="Y4" s="55">
        <v>4</v>
      </c>
      <c r="Z4" s="55">
        <v>27</v>
      </c>
      <c r="AA4" s="55">
        <v>18</v>
      </c>
      <c r="AB4" s="55">
        <v>120</v>
      </c>
      <c r="AC4" s="55">
        <v>6</v>
      </c>
      <c r="AD4" s="55">
        <v>118</v>
      </c>
      <c r="AE4" s="55">
        <v>191</v>
      </c>
      <c r="AF4" s="55">
        <v>58</v>
      </c>
      <c r="AG4" s="55">
        <v>18</v>
      </c>
      <c r="AH4" s="55">
        <v>6</v>
      </c>
      <c r="AI4" s="55">
        <v>68</v>
      </c>
      <c r="AJ4" s="55">
        <v>2</v>
      </c>
      <c r="AK4" s="55">
        <v>9</v>
      </c>
      <c r="AL4" s="56">
        <v>29</v>
      </c>
      <c r="AM4" s="58">
        <v>447</v>
      </c>
      <c r="AN4" s="58">
        <v>76</v>
      </c>
      <c r="AO4" s="34"/>
    </row>
    <row r="5" spans="1:41" s="9" customFormat="1" ht="9.9499999999999993" customHeight="1" x14ac:dyDescent="0.15">
      <c r="A5" s="48" t="s">
        <v>31</v>
      </c>
      <c r="B5" s="48"/>
      <c r="C5" s="49"/>
      <c r="D5" s="55">
        <f>D7/D4*100</f>
        <v>93.277492569575799</v>
      </c>
      <c r="E5" s="55">
        <f>E7/E4*100</f>
        <v>76.515640860016603</v>
      </c>
      <c r="F5" s="55">
        <f>F7/F4*100</f>
        <v>127.77777777777777</v>
      </c>
      <c r="G5" s="59" t="s">
        <v>47</v>
      </c>
      <c r="H5" s="55">
        <f t="shared" ref="H5:T5" si="0">H7/H4*100</f>
        <v>90.909090909090907</v>
      </c>
      <c r="I5" s="55">
        <f t="shared" si="0"/>
        <v>117.34104046242774</v>
      </c>
      <c r="J5" s="55">
        <f t="shared" si="0"/>
        <v>147.22222222222223</v>
      </c>
      <c r="K5" s="55">
        <f t="shared" si="0"/>
        <v>47.368421052631575</v>
      </c>
      <c r="L5" s="55">
        <f t="shared" si="0"/>
        <v>105.40540540540539</v>
      </c>
      <c r="M5" s="55">
        <f t="shared" si="0"/>
        <v>33.333333333333329</v>
      </c>
      <c r="N5" s="55">
        <f t="shared" si="0"/>
        <v>551.85185185185185</v>
      </c>
      <c r="O5" s="55">
        <f t="shared" si="0"/>
        <v>116.66666666666667</v>
      </c>
      <c r="P5" s="55">
        <f t="shared" si="0"/>
        <v>71.05263157894737</v>
      </c>
      <c r="Q5" s="55">
        <f t="shared" si="0"/>
        <v>107.05610179294389</v>
      </c>
      <c r="R5" s="55">
        <f t="shared" si="0"/>
        <v>67.039106145251395</v>
      </c>
      <c r="S5" s="55">
        <f t="shared" si="0"/>
        <v>127.64945652173914</v>
      </c>
      <c r="T5" s="55">
        <f t="shared" si="0"/>
        <v>142.85714285714286</v>
      </c>
      <c r="U5" s="59" t="s">
        <v>48</v>
      </c>
      <c r="V5" s="55">
        <f t="shared" ref="V5:AM5" si="1">V7/V4*100</f>
        <v>50</v>
      </c>
      <c r="W5" s="55">
        <f t="shared" si="1"/>
        <v>50</v>
      </c>
      <c r="X5" s="55">
        <f t="shared" si="1"/>
        <v>66.666666666666657</v>
      </c>
      <c r="Y5" s="55">
        <f t="shared" si="1"/>
        <v>200</v>
      </c>
      <c r="Z5" s="55">
        <f t="shared" si="1"/>
        <v>96.296296296296291</v>
      </c>
      <c r="AA5" s="55">
        <f t="shared" si="1"/>
        <v>11.111111111111111</v>
      </c>
      <c r="AB5" s="55">
        <f t="shared" si="1"/>
        <v>81.666666666666671</v>
      </c>
      <c r="AC5" s="55">
        <f t="shared" si="1"/>
        <v>133.33333333333331</v>
      </c>
      <c r="AD5" s="55">
        <f t="shared" si="1"/>
        <v>46.610169491525419</v>
      </c>
      <c r="AE5" s="55">
        <f t="shared" si="1"/>
        <v>61.256544502617807</v>
      </c>
      <c r="AF5" s="55">
        <f t="shared" si="1"/>
        <v>31.03448275862069</v>
      </c>
      <c r="AG5" s="55">
        <f t="shared" si="1"/>
        <v>44.444444444444443</v>
      </c>
      <c r="AH5" s="55">
        <f t="shared" si="1"/>
        <v>16.666666666666664</v>
      </c>
      <c r="AI5" s="55">
        <f t="shared" si="1"/>
        <v>16.176470588235293</v>
      </c>
      <c r="AJ5" s="55">
        <f t="shared" si="1"/>
        <v>50</v>
      </c>
      <c r="AK5" s="55">
        <f t="shared" si="1"/>
        <v>66.666666666666657</v>
      </c>
      <c r="AL5" s="55">
        <f t="shared" si="1"/>
        <v>696.55172413793105</v>
      </c>
      <c r="AM5" s="55">
        <f t="shared" si="1"/>
        <v>148.76957494407159</v>
      </c>
      <c r="AN5" s="55">
        <f>AN7/AN4*100</f>
        <v>115.78947368421053</v>
      </c>
      <c r="AO5" s="33"/>
    </row>
    <row r="6" spans="1:41" s="10" customFormat="1" ht="5.0999999999999996" customHeight="1" x14ac:dyDescent="0.15">
      <c r="A6" s="11"/>
      <c r="B6" s="11"/>
      <c r="C6" s="11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1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1"/>
      <c r="AM6" s="58"/>
      <c r="AN6" s="58"/>
      <c r="AO6" s="34"/>
    </row>
    <row r="7" spans="1:41" s="9" customFormat="1" ht="9.9499999999999993" customHeight="1" x14ac:dyDescent="0.15">
      <c r="A7" s="44"/>
      <c r="B7" s="11"/>
      <c r="C7" s="12" t="s">
        <v>21</v>
      </c>
      <c r="D7" s="62">
        <f>SUM(D8:D15)</f>
        <v>17261</v>
      </c>
      <c r="E7" s="62">
        <f>E17+E27</f>
        <v>8292</v>
      </c>
      <c r="F7" s="62">
        <f t="shared" ref="F7:R7" si="2">F17+F27</f>
        <v>1219</v>
      </c>
      <c r="G7" s="62">
        <f t="shared" si="2"/>
        <v>0</v>
      </c>
      <c r="H7" s="62">
        <f t="shared" si="2"/>
        <v>10</v>
      </c>
      <c r="I7" s="62">
        <f t="shared" si="2"/>
        <v>2233</v>
      </c>
      <c r="J7" s="62">
        <f t="shared" si="2"/>
        <v>53</v>
      </c>
      <c r="K7" s="62">
        <f t="shared" si="2"/>
        <v>9</v>
      </c>
      <c r="L7" s="62">
        <f t="shared" si="2"/>
        <v>39</v>
      </c>
      <c r="M7" s="62">
        <f>M17+M27</f>
        <v>4</v>
      </c>
      <c r="N7" s="62">
        <f t="shared" si="2"/>
        <v>149</v>
      </c>
      <c r="O7" s="62">
        <f t="shared" si="2"/>
        <v>14</v>
      </c>
      <c r="P7" s="62">
        <f t="shared" si="2"/>
        <v>27</v>
      </c>
      <c r="Q7" s="62">
        <f t="shared" si="2"/>
        <v>1851</v>
      </c>
      <c r="R7" s="62">
        <f t="shared" si="2"/>
        <v>120</v>
      </c>
      <c r="S7" s="62">
        <f>S17+S27</f>
        <v>1879</v>
      </c>
      <c r="T7" s="63">
        <f>SUM(T8:T15)</f>
        <v>40</v>
      </c>
      <c r="U7" s="63">
        <f t="shared" ref="U7:AN7" si="3">SUM(U8:U15)</f>
        <v>0</v>
      </c>
      <c r="V7" s="63">
        <f t="shared" si="3"/>
        <v>2</v>
      </c>
      <c r="W7" s="63">
        <f t="shared" si="3"/>
        <v>2</v>
      </c>
      <c r="X7" s="63">
        <f t="shared" si="3"/>
        <v>4</v>
      </c>
      <c r="Y7" s="63">
        <f t="shared" si="3"/>
        <v>8</v>
      </c>
      <c r="Z7" s="63">
        <f t="shared" si="3"/>
        <v>26</v>
      </c>
      <c r="AA7" s="63">
        <f t="shared" si="3"/>
        <v>2</v>
      </c>
      <c r="AB7" s="63">
        <f t="shared" si="3"/>
        <v>98</v>
      </c>
      <c r="AC7" s="63">
        <f t="shared" si="3"/>
        <v>8</v>
      </c>
      <c r="AD7" s="63">
        <f t="shared" si="3"/>
        <v>55</v>
      </c>
      <c r="AE7" s="63">
        <f t="shared" si="3"/>
        <v>117</v>
      </c>
      <c r="AF7" s="63">
        <f t="shared" si="3"/>
        <v>18</v>
      </c>
      <c r="AG7" s="63">
        <f t="shared" si="3"/>
        <v>8</v>
      </c>
      <c r="AH7" s="63">
        <f t="shared" si="3"/>
        <v>1</v>
      </c>
      <c r="AI7" s="63">
        <f t="shared" si="3"/>
        <v>11</v>
      </c>
      <c r="AJ7" s="63">
        <f t="shared" si="3"/>
        <v>1</v>
      </c>
      <c r="AK7" s="63">
        <f t="shared" si="3"/>
        <v>6</v>
      </c>
      <c r="AL7" s="63">
        <f t="shared" si="3"/>
        <v>202</v>
      </c>
      <c r="AM7" s="63">
        <f t="shared" si="3"/>
        <v>665</v>
      </c>
      <c r="AN7" s="62">
        <f t="shared" si="3"/>
        <v>88</v>
      </c>
      <c r="AO7" s="35"/>
    </row>
    <row r="8" spans="1:41" s="9" customFormat="1" ht="9.9499999999999993" customHeight="1" x14ac:dyDescent="0.15">
      <c r="A8" s="45"/>
      <c r="B8" s="11"/>
      <c r="C8" s="13" t="s">
        <v>22</v>
      </c>
      <c r="D8" s="55">
        <f t="shared" ref="D8:D13" si="4">SUM(E8:AO8)</f>
        <v>3487</v>
      </c>
      <c r="E8" s="55">
        <f>SUM(E18,E28)</f>
        <v>2057</v>
      </c>
      <c r="F8" s="55">
        <f t="shared" ref="F8:AN14" si="5">SUM(F18,F28)</f>
        <v>127</v>
      </c>
      <c r="G8" s="55">
        <f t="shared" si="5"/>
        <v>0</v>
      </c>
      <c r="H8" s="55">
        <f t="shared" si="5"/>
        <v>1</v>
      </c>
      <c r="I8" s="55">
        <f t="shared" si="5"/>
        <v>330</v>
      </c>
      <c r="J8" s="55">
        <f t="shared" si="5"/>
        <v>0</v>
      </c>
      <c r="K8" s="55">
        <f t="shared" si="5"/>
        <v>4</v>
      </c>
      <c r="L8" s="55">
        <f t="shared" si="5"/>
        <v>3</v>
      </c>
      <c r="M8" s="55">
        <f t="shared" si="5"/>
        <v>1</v>
      </c>
      <c r="N8" s="55">
        <f t="shared" si="5"/>
        <v>19</v>
      </c>
      <c r="O8" s="55">
        <f t="shared" si="5"/>
        <v>0</v>
      </c>
      <c r="P8" s="55">
        <f t="shared" si="5"/>
        <v>7</v>
      </c>
      <c r="Q8" s="55">
        <f t="shared" si="5"/>
        <v>350</v>
      </c>
      <c r="R8" s="55">
        <f t="shared" si="5"/>
        <v>19</v>
      </c>
      <c r="S8" s="55">
        <f t="shared" si="5"/>
        <v>356</v>
      </c>
      <c r="T8" s="55">
        <f t="shared" si="5"/>
        <v>6</v>
      </c>
      <c r="U8" s="55">
        <f t="shared" si="5"/>
        <v>0</v>
      </c>
      <c r="V8" s="55">
        <f t="shared" si="5"/>
        <v>0</v>
      </c>
      <c r="W8" s="55">
        <f t="shared" si="5"/>
        <v>0</v>
      </c>
      <c r="X8" s="55">
        <f t="shared" si="5"/>
        <v>0</v>
      </c>
      <c r="Y8" s="55">
        <f t="shared" si="5"/>
        <v>0</v>
      </c>
      <c r="Z8" s="55">
        <f t="shared" si="5"/>
        <v>1</v>
      </c>
      <c r="AA8" s="55">
        <f t="shared" si="5"/>
        <v>0</v>
      </c>
      <c r="AB8" s="55">
        <f t="shared" si="5"/>
        <v>20</v>
      </c>
      <c r="AC8" s="55">
        <f t="shared" si="5"/>
        <v>1</v>
      </c>
      <c r="AD8" s="55">
        <f t="shared" si="5"/>
        <v>4</v>
      </c>
      <c r="AE8" s="55">
        <f t="shared" si="5"/>
        <v>15</v>
      </c>
      <c r="AF8" s="55">
        <f t="shared" si="5"/>
        <v>3</v>
      </c>
      <c r="AG8" s="55">
        <f t="shared" si="5"/>
        <v>2</v>
      </c>
      <c r="AH8" s="55">
        <f t="shared" si="5"/>
        <v>1</v>
      </c>
      <c r="AI8" s="55">
        <f t="shared" si="5"/>
        <v>0</v>
      </c>
      <c r="AJ8" s="55">
        <f t="shared" si="5"/>
        <v>0</v>
      </c>
      <c r="AK8" s="55">
        <f t="shared" si="5"/>
        <v>0</v>
      </c>
      <c r="AL8" s="55">
        <f t="shared" si="5"/>
        <v>4</v>
      </c>
      <c r="AM8" s="55">
        <f t="shared" si="5"/>
        <v>142</v>
      </c>
      <c r="AN8" s="55">
        <f t="shared" si="5"/>
        <v>14</v>
      </c>
      <c r="AO8" s="33"/>
    </row>
    <row r="9" spans="1:41" s="9" customFormat="1" ht="9.9499999999999993" customHeight="1" x14ac:dyDescent="0.15">
      <c r="A9" s="45"/>
      <c r="B9" s="14"/>
      <c r="C9" s="13" t="s">
        <v>23</v>
      </c>
      <c r="D9" s="55">
        <f t="shared" si="4"/>
        <v>2146</v>
      </c>
      <c r="E9" s="55">
        <f t="shared" ref="E9:S15" si="6">SUM(E19,E29)</f>
        <v>1070</v>
      </c>
      <c r="F9" s="55">
        <f t="shared" si="6"/>
        <v>128</v>
      </c>
      <c r="G9" s="55">
        <f t="shared" si="6"/>
        <v>0</v>
      </c>
      <c r="H9" s="55">
        <f t="shared" si="6"/>
        <v>1</v>
      </c>
      <c r="I9" s="55">
        <f>SUM(I19,I29)</f>
        <v>251</v>
      </c>
      <c r="J9" s="55">
        <f t="shared" si="6"/>
        <v>0</v>
      </c>
      <c r="K9" s="55">
        <f t="shared" si="6"/>
        <v>0</v>
      </c>
      <c r="L9" s="55">
        <f t="shared" si="6"/>
        <v>0</v>
      </c>
      <c r="M9" s="55">
        <f t="shared" si="6"/>
        <v>0</v>
      </c>
      <c r="N9" s="55">
        <f t="shared" si="6"/>
        <v>29</v>
      </c>
      <c r="O9" s="55">
        <f t="shared" si="6"/>
        <v>11</v>
      </c>
      <c r="P9" s="55">
        <f t="shared" si="6"/>
        <v>2</v>
      </c>
      <c r="Q9" s="55">
        <f t="shared" si="6"/>
        <v>277</v>
      </c>
      <c r="R9" s="55">
        <f t="shared" si="6"/>
        <v>2</v>
      </c>
      <c r="S9" s="55">
        <f t="shared" si="6"/>
        <v>248</v>
      </c>
      <c r="T9" s="55">
        <f t="shared" si="5"/>
        <v>2</v>
      </c>
      <c r="U9" s="55">
        <f t="shared" si="5"/>
        <v>0</v>
      </c>
      <c r="V9" s="55">
        <f t="shared" si="5"/>
        <v>0</v>
      </c>
      <c r="W9" s="55">
        <f t="shared" si="5"/>
        <v>0</v>
      </c>
      <c r="X9" s="55">
        <f t="shared" si="5"/>
        <v>0</v>
      </c>
      <c r="Y9" s="55">
        <f t="shared" si="5"/>
        <v>0</v>
      </c>
      <c r="Z9" s="55">
        <f t="shared" si="5"/>
        <v>0</v>
      </c>
      <c r="AA9" s="55">
        <f t="shared" si="5"/>
        <v>0</v>
      </c>
      <c r="AB9" s="55">
        <f t="shared" si="5"/>
        <v>12</v>
      </c>
      <c r="AC9" s="55">
        <f t="shared" si="5"/>
        <v>0</v>
      </c>
      <c r="AD9" s="55">
        <f t="shared" si="5"/>
        <v>10</v>
      </c>
      <c r="AE9" s="55">
        <f t="shared" si="5"/>
        <v>6</v>
      </c>
      <c r="AF9" s="55">
        <f t="shared" si="5"/>
        <v>0</v>
      </c>
      <c r="AG9" s="55">
        <f t="shared" si="5"/>
        <v>0</v>
      </c>
      <c r="AH9" s="55">
        <f t="shared" si="5"/>
        <v>0</v>
      </c>
      <c r="AI9" s="55">
        <f t="shared" si="5"/>
        <v>2</v>
      </c>
      <c r="AJ9" s="55">
        <f t="shared" si="5"/>
        <v>1</v>
      </c>
      <c r="AK9" s="55">
        <f t="shared" si="5"/>
        <v>0</v>
      </c>
      <c r="AL9" s="55">
        <f t="shared" si="5"/>
        <v>2</v>
      </c>
      <c r="AM9" s="55">
        <f t="shared" si="5"/>
        <v>89</v>
      </c>
      <c r="AN9" s="55">
        <f t="shared" si="5"/>
        <v>3</v>
      </c>
      <c r="AO9" s="33"/>
    </row>
    <row r="10" spans="1:41" s="9" customFormat="1" ht="9.9499999999999993" customHeight="1" x14ac:dyDescent="0.15">
      <c r="A10" s="45"/>
      <c r="B10" s="14"/>
      <c r="C10" s="13" t="s">
        <v>24</v>
      </c>
      <c r="D10" s="55">
        <f t="shared" si="4"/>
        <v>2591</v>
      </c>
      <c r="E10" s="55">
        <f t="shared" si="6"/>
        <v>1512</v>
      </c>
      <c r="F10" s="55">
        <f t="shared" si="6"/>
        <v>249</v>
      </c>
      <c r="G10" s="55">
        <f t="shared" si="6"/>
        <v>0</v>
      </c>
      <c r="H10" s="55">
        <f t="shared" si="6"/>
        <v>5</v>
      </c>
      <c r="I10" s="55">
        <f t="shared" si="6"/>
        <v>207</v>
      </c>
      <c r="J10" s="55">
        <f t="shared" si="6"/>
        <v>0</v>
      </c>
      <c r="K10" s="55">
        <f t="shared" si="6"/>
        <v>2</v>
      </c>
      <c r="L10" s="55">
        <f t="shared" si="6"/>
        <v>0</v>
      </c>
      <c r="M10" s="55">
        <f t="shared" si="6"/>
        <v>0</v>
      </c>
      <c r="N10" s="55">
        <f>SUM(N20,N30)</f>
        <v>41</v>
      </c>
      <c r="O10" s="55">
        <f t="shared" si="6"/>
        <v>0</v>
      </c>
      <c r="P10" s="55">
        <f t="shared" si="6"/>
        <v>5</v>
      </c>
      <c r="Q10" s="55">
        <f t="shared" si="6"/>
        <v>208</v>
      </c>
      <c r="R10" s="55">
        <f t="shared" si="6"/>
        <v>6</v>
      </c>
      <c r="S10" s="55">
        <f t="shared" si="6"/>
        <v>204</v>
      </c>
      <c r="T10" s="55">
        <f t="shared" si="5"/>
        <v>4</v>
      </c>
      <c r="U10" s="55">
        <f t="shared" si="5"/>
        <v>0</v>
      </c>
      <c r="V10" s="55">
        <f t="shared" si="5"/>
        <v>0</v>
      </c>
      <c r="W10" s="55">
        <f t="shared" si="5"/>
        <v>0</v>
      </c>
      <c r="X10" s="55">
        <f t="shared" si="5"/>
        <v>0</v>
      </c>
      <c r="Y10" s="55">
        <f t="shared" si="5"/>
        <v>3</v>
      </c>
      <c r="Z10" s="55">
        <f t="shared" si="5"/>
        <v>8</v>
      </c>
      <c r="AA10" s="55">
        <f t="shared" si="5"/>
        <v>0</v>
      </c>
      <c r="AB10" s="55">
        <f t="shared" si="5"/>
        <v>16</v>
      </c>
      <c r="AC10" s="55">
        <f t="shared" si="5"/>
        <v>6</v>
      </c>
      <c r="AD10" s="55">
        <f t="shared" si="5"/>
        <v>8</v>
      </c>
      <c r="AE10" s="55">
        <f t="shared" si="5"/>
        <v>15</v>
      </c>
      <c r="AF10" s="55">
        <f t="shared" si="5"/>
        <v>0</v>
      </c>
      <c r="AG10" s="55">
        <f t="shared" si="5"/>
        <v>4</v>
      </c>
      <c r="AH10" s="55">
        <f t="shared" si="5"/>
        <v>0</v>
      </c>
      <c r="AI10" s="55">
        <f t="shared" si="5"/>
        <v>0</v>
      </c>
      <c r="AJ10" s="55">
        <f t="shared" si="5"/>
        <v>0</v>
      </c>
      <c r="AK10" s="55">
        <f t="shared" si="5"/>
        <v>0</v>
      </c>
      <c r="AL10" s="55">
        <f t="shared" si="5"/>
        <v>1</v>
      </c>
      <c r="AM10" s="55">
        <f t="shared" si="5"/>
        <v>76</v>
      </c>
      <c r="AN10" s="55">
        <f t="shared" si="5"/>
        <v>11</v>
      </c>
      <c r="AO10" s="33"/>
    </row>
    <row r="11" spans="1:41" s="9" customFormat="1" ht="9.9499999999999993" customHeight="1" x14ac:dyDescent="0.15">
      <c r="A11" s="45"/>
      <c r="B11" s="14"/>
      <c r="C11" s="13" t="s">
        <v>25</v>
      </c>
      <c r="D11" s="55">
        <f t="shared" si="4"/>
        <v>2648</v>
      </c>
      <c r="E11" s="55">
        <f t="shared" si="6"/>
        <v>1185</v>
      </c>
      <c r="F11" s="55">
        <f t="shared" si="6"/>
        <v>204</v>
      </c>
      <c r="G11" s="55">
        <f t="shared" si="6"/>
        <v>0</v>
      </c>
      <c r="H11" s="55">
        <f t="shared" si="6"/>
        <v>1</v>
      </c>
      <c r="I11" s="55">
        <f t="shared" si="6"/>
        <v>329</v>
      </c>
      <c r="J11" s="55">
        <f t="shared" si="6"/>
        <v>0</v>
      </c>
      <c r="K11" s="55">
        <f t="shared" si="6"/>
        <v>0</v>
      </c>
      <c r="L11" s="55">
        <f t="shared" si="6"/>
        <v>4</v>
      </c>
      <c r="M11" s="55">
        <f t="shared" si="6"/>
        <v>0</v>
      </c>
      <c r="N11" s="55">
        <f t="shared" si="6"/>
        <v>10</v>
      </c>
      <c r="O11" s="55">
        <f t="shared" si="6"/>
        <v>3</v>
      </c>
      <c r="P11" s="55">
        <f t="shared" si="6"/>
        <v>2</v>
      </c>
      <c r="Q11" s="55">
        <f t="shared" si="6"/>
        <v>372</v>
      </c>
      <c r="R11" s="55">
        <f t="shared" si="6"/>
        <v>7</v>
      </c>
      <c r="S11" s="55">
        <f t="shared" si="6"/>
        <v>366</v>
      </c>
      <c r="T11" s="55">
        <f t="shared" si="5"/>
        <v>2</v>
      </c>
      <c r="U11" s="55">
        <f t="shared" si="5"/>
        <v>0</v>
      </c>
      <c r="V11" s="55">
        <f t="shared" si="5"/>
        <v>0</v>
      </c>
      <c r="W11" s="55">
        <f t="shared" si="5"/>
        <v>0</v>
      </c>
      <c r="X11" s="55">
        <f t="shared" si="5"/>
        <v>0</v>
      </c>
      <c r="Y11" s="55">
        <f t="shared" si="5"/>
        <v>0</v>
      </c>
      <c r="Z11" s="55">
        <f t="shared" si="5"/>
        <v>1</v>
      </c>
      <c r="AA11" s="55">
        <f t="shared" ref="AA11:AN14" si="7">SUM(AA21,AA31)</f>
        <v>0</v>
      </c>
      <c r="AB11" s="55">
        <f t="shared" si="7"/>
        <v>14</v>
      </c>
      <c r="AC11" s="55">
        <f t="shared" si="7"/>
        <v>0</v>
      </c>
      <c r="AD11" s="55">
        <f t="shared" si="7"/>
        <v>10</v>
      </c>
      <c r="AE11" s="55">
        <f t="shared" si="7"/>
        <v>19</v>
      </c>
      <c r="AF11" s="55">
        <f t="shared" si="7"/>
        <v>0</v>
      </c>
      <c r="AG11" s="55">
        <f t="shared" si="7"/>
        <v>2</v>
      </c>
      <c r="AH11" s="55">
        <f t="shared" si="7"/>
        <v>0</v>
      </c>
      <c r="AI11" s="55">
        <f t="shared" si="7"/>
        <v>1</v>
      </c>
      <c r="AJ11" s="55">
        <f t="shared" si="7"/>
        <v>0</v>
      </c>
      <c r="AK11" s="55">
        <f t="shared" si="7"/>
        <v>0</v>
      </c>
      <c r="AL11" s="55">
        <f t="shared" si="7"/>
        <v>2</v>
      </c>
      <c r="AM11" s="55">
        <f t="shared" si="7"/>
        <v>106</v>
      </c>
      <c r="AN11" s="55">
        <f t="shared" si="7"/>
        <v>8</v>
      </c>
      <c r="AO11" s="33"/>
    </row>
    <row r="12" spans="1:41" s="9" customFormat="1" ht="9.9499999999999993" customHeight="1" x14ac:dyDescent="0.15">
      <c r="A12" s="45"/>
      <c r="B12" s="14"/>
      <c r="C12" s="13" t="s">
        <v>26</v>
      </c>
      <c r="D12" s="55">
        <f t="shared" si="4"/>
        <v>1530</v>
      </c>
      <c r="E12" s="55">
        <f t="shared" si="6"/>
        <v>648</v>
      </c>
      <c r="F12" s="55">
        <f t="shared" si="6"/>
        <v>148</v>
      </c>
      <c r="G12" s="55">
        <f t="shared" si="6"/>
        <v>0</v>
      </c>
      <c r="H12" s="55">
        <f t="shared" si="6"/>
        <v>0</v>
      </c>
      <c r="I12" s="55">
        <f t="shared" si="6"/>
        <v>256</v>
      </c>
      <c r="J12" s="55">
        <f t="shared" si="6"/>
        <v>2</v>
      </c>
      <c r="K12" s="55">
        <f t="shared" si="6"/>
        <v>0</v>
      </c>
      <c r="L12" s="55">
        <f t="shared" si="6"/>
        <v>1</v>
      </c>
      <c r="M12" s="55">
        <f t="shared" si="6"/>
        <v>0</v>
      </c>
      <c r="N12" s="55">
        <f t="shared" si="6"/>
        <v>19</v>
      </c>
      <c r="O12" s="55">
        <f t="shared" si="6"/>
        <v>0</v>
      </c>
      <c r="P12" s="55">
        <f t="shared" si="6"/>
        <v>2</v>
      </c>
      <c r="Q12" s="55">
        <f t="shared" si="6"/>
        <v>169</v>
      </c>
      <c r="R12" s="55">
        <f t="shared" si="6"/>
        <v>0</v>
      </c>
      <c r="S12" s="55">
        <f t="shared" si="6"/>
        <v>169</v>
      </c>
      <c r="T12" s="55">
        <f t="shared" si="5"/>
        <v>0</v>
      </c>
      <c r="U12" s="55">
        <f t="shared" ref="U12:AM14" si="8">SUM(U22,U32)</f>
        <v>0</v>
      </c>
      <c r="V12" s="55">
        <f t="shared" si="8"/>
        <v>0</v>
      </c>
      <c r="W12" s="55">
        <f t="shared" si="8"/>
        <v>0</v>
      </c>
      <c r="X12" s="55">
        <f t="shared" si="8"/>
        <v>0</v>
      </c>
      <c r="Y12" s="55">
        <f t="shared" si="8"/>
        <v>0</v>
      </c>
      <c r="Z12" s="55">
        <f t="shared" si="8"/>
        <v>0</v>
      </c>
      <c r="AA12" s="55">
        <f t="shared" si="8"/>
        <v>0</v>
      </c>
      <c r="AB12" s="55">
        <f t="shared" si="8"/>
        <v>4</v>
      </c>
      <c r="AC12" s="55">
        <f t="shared" si="8"/>
        <v>0</v>
      </c>
      <c r="AD12" s="55">
        <f t="shared" si="8"/>
        <v>0</v>
      </c>
      <c r="AE12" s="55">
        <f t="shared" si="8"/>
        <v>8</v>
      </c>
      <c r="AF12" s="55">
        <f t="shared" si="8"/>
        <v>0</v>
      </c>
      <c r="AG12" s="55">
        <f t="shared" si="8"/>
        <v>0</v>
      </c>
      <c r="AH12" s="55">
        <f t="shared" si="8"/>
        <v>0</v>
      </c>
      <c r="AI12" s="55">
        <f t="shared" si="8"/>
        <v>0</v>
      </c>
      <c r="AJ12" s="55">
        <f t="shared" si="8"/>
        <v>0</v>
      </c>
      <c r="AK12" s="55">
        <f t="shared" si="8"/>
        <v>0</v>
      </c>
      <c r="AL12" s="55">
        <f t="shared" si="8"/>
        <v>1</v>
      </c>
      <c r="AM12" s="55">
        <f t="shared" si="8"/>
        <v>93</v>
      </c>
      <c r="AN12" s="55">
        <f t="shared" si="7"/>
        <v>10</v>
      </c>
      <c r="AO12" s="33"/>
    </row>
    <row r="13" spans="1:41" s="9" customFormat="1" ht="9.9499999999999993" customHeight="1" x14ac:dyDescent="0.15">
      <c r="A13" s="45"/>
      <c r="B13" s="14"/>
      <c r="C13" s="13" t="s">
        <v>27</v>
      </c>
      <c r="D13" s="55">
        <f t="shared" si="4"/>
        <v>1972</v>
      </c>
      <c r="E13" s="55">
        <f t="shared" si="6"/>
        <v>967</v>
      </c>
      <c r="F13" s="55">
        <f t="shared" si="6"/>
        <v>180</v>
      </c>
      <c r="G13" s="55">
        <f t="shared" si="6"/>
        <v>0</v>
      </c>
      <c r="H13" s="55">
        <f t="shared" si="6"/>
        <v>0</v>
      </c>
      <c r="I13" s="55">
        <f t="shared" si="6"/>
        <v>222</v>
      </c>
      <c r="J13" s="55">
        <f t="shared" si="6"/>
        <v>0</v>
      </c>
      <c r="K13" s="55">
        <f t="shared" si="6"/>
        <v>0</v>
      </c>
      <c r="L13" s="55">
        <f t="shared" si="6"/>
        <v>0</v>
      </c>
      <c r="M13" s="55">
        <f t="shared" si="6"/>
        <v>0</v>
      </c>
      <c r="N13" s="55">
        <f t="shared" si="6"/>
        <v>17</v>
      </c>
      <c r="O13" s="55">
        <f t="shared" si="6"/>
        <v>0</v>
      </c>
      <c r="P13" s="55">
        <f t="shared" si="6"/>
        <v>6</v>
      </c>
      <c r="Q13" s="55">
        <f t="shared" si="6"/>
        <v>221</v>
      </c>
      <c r="R13" s="55">
        <f t="shared" si="6"/>
        <v>0</v>
      </c>
      <c r="S13" s="55">
        <f t="shared" si="6"/>
        <v>213</v>
      </c>
      <c r="T13" s="55">
        <f t="shared" si="5"/>
        <v>3</v>
      </c>
      <c r="U13" s="55">
        <f t="shared" si="8"/>
        <v>0</v>
      </c>
      <c r="V13" s="55">
        <f t="shared" si="8"/>
        <v>0</v>
      </c>
      <c r="W13" s="55">
        <f t="shared" si="8"/>
        <v>0</v>
      </c>
      <c r="X13" s="55">
        <f t="shared" si="8"/>
        <v>0</v>
      </c>
      <c r="Y13" s="55">
        <f t="shared" si="8"/>
        <v>0</v>
      </c>
      <c r="Z13" s="55">
        <f t="shared" si="8"/>
        <v>0</v>
      </c>
      <c r="AA13" s="55">
        <f t="shared" si="8"/>
        <v>2</v>
      </c>
      <c r="AB13" s="55">
        <f t="shared" si="8"/>
        <v>18</v>
      </c>
      <c r="AC13" s="55">
        <f t="shared" si="8"/>
        <v>0</v>
      </c>
      <c r="AD13" s="55">
        <f t="shared" si="8"/>
        <v>13</v>
      </c>
      <c r="AE13" s="55">
        <f t="shared" si="8"/>
        <v>2</v>
      </c>
      <c r="AF13" s="55">
        <f t="shared" si="8"/>
        <v>0</v>
      </c>
      <c r="AG13" s="55">
        <f t="shared" si="8"/>
        <v>0</v>
      </c>
      <c r="AH13" s="55">
        <f t="shared" si="8"/>
        <v>0</v>
      </c>
      <c r="AI13" s="55">
        <f t="shared" si="8"/>
        <v>0</v>
      </c>
      <c r="AJ13" s="55">
        <f t="shared" si="8"/>
        <v>0</v>
      </c>
      <c r="AK13" s="55">
        <f t="shared" si="8"/>
        <v>2</v>
      </c>
      <c r="AL13" s="55">
        <f t="shared" si="8"/>
        <v>1</v>
      </c>
      <c r="AM13" s="55">
        <f t="shared" si="8"/>
        <v>74</v>
      </c>
      <c r="AN13" s="55">
        <f t="shared" si="7"/>
        <v>31</v>
      </c>
      <c r="AO13" s="33"/>
    </row>
    <row r="14" spans="1:41" s="9" customFormat="1" ht="9.9499999999999993" customHeight="1" x14ac:dyDescent="0.15">
      <c r="A14" s="45"/>
      <c r="B14" s="14"/>
      <c r="C14" s="15" t="s">
        <v>28</v>
      </c>
      <c r="D14" s="55">
        <f>SUM(E14:AO14)</f>
        <v>1650</v>
      </c>
      <c r="E14" s="55">
        <f>SUM(E24,E34)</f>
        <v>786</v>
      </c>
      <c r="F14" s="55">
        <f t="shared" si="6"/>
        <v>141</v>
      </c>
      <c r="G14" s="55">
        <f t="shared" si="6"/>
        <v>0</v>
      </c>
      <c r="H14" s="55">
        <f t="shared" si="6"/>
        <v>0</v>
      </c>
      <c r="I14" s="55">
        <f t="shared" si="6"/>
        <v>194</v>
      </c>
      <c r="J14" s="55">
        <f t="shared" si="6"/>
        <v>0</v>
      </c>
      <c r="K14" s="55">
        <f t="shared" si="6"/>
        <v>0</v>
      </c>
      <c r="L14" s="55">
        <f t="shared" si="6"/>
        <v>0</v>
      </c>
      <c r="M14" s="55">
        <f t="shared" si="6"/>
        <v>3</v>
      </c>
      <c r="N14" s="55">
        <f t="shared" si="6"/>
        <v>14</v>
      </c>
      <c r="O14" s="55">
        <f t="shared" si="6"/>
        <v>0</v>
      </c>
      <c r="P14" s="55">
        <f t="shared" si="6"/>
        <v>0</v>
      </c>
      <c r="Q14" s="55">
        <f t="shared" si="6"/>
        <v>202</v>
      </c>
      <c r="R14" s="55">
        <f t="shared" si="6"/>
        <v>7</v>
      </c>
      <c r="S14" s="55">
        <f t="shared" si="6"/>
        <v>204</v>
      </c>
      <c r="T14" s="55">
        <f t="shared" si="5"/>
        <v>9</v>
      </c>
      <c r="U14" s="55">
        <f t="shared" si="8"/>
        <v>0</v>
      </c>
      <c r="V14" s="55">
        <f t="shared" si="8"/>
        <v>0</v>
      </c>
      <c r="W14" s="55">
        <f t="shared" si="8"/>
        <v>0</v>
      </c>
      <c r="X14" s="55">
        <f t="shared" si="8"/>
        <v>4</v>
      </c>
      <c r="Y14" s="55">
        <f t="shared" si="8"/>
        <v>0</v>
      </c>
      <c r="Z14" s="55">
        <f t="shared" si="8"/>
        <v>0</v>
      </c>
      <c r="AA14" s="55">
        <f t="shared" si="8"/>
        <v>0</v>
      </c>
      <c r="AB14" s="55">
        <f t="shared" si="8"/>
        <v>14</v>
      </c>
      <c r="AC14" s="55">
        <f t="shared" si="8"/>
        <v>1</v>
      </c>
      <c r="AD14" s="55">
        <f t="shared" si="8"/>
        <v>2</v>
      </c>
      <c r="AE14" s="55">
        <f t="shared" si="8"/>
        <v>4</v>
      </c>
      <c r="AF14" s="55">
        <f t="shared" si="8"/>
        <v>0</v>
      </c>
      <c r="AG14" s="55">
        <f t="shared" si="8"/>
        <v>0</v>
      </c>
      <c r="AH14" s="55">
        <f t="shared" si="8"/>
        <v>0</v>
      </c>
      <c r="AI14" s="55">
        <f t="shared" si="8"/>
        <v>0</v>
      </c>
      <c r="AJ14" s="55">
        <f t="shared" si="8"/>
        <v>0</v>
      </c>
      <c r="AK14" s="55">
        <f t="shared" si="8"/>
        <v>0</v>
      </c>
      <c r="AL14" s="55">
        <f t="shared" si="8"/>
        <v>0</v>
      </c>
      <c r="AM14" s="55">
        <f t="shared" si="8"/>
        <v>54</v>
      </c>
      <c r="AN14" s="55">
        <f t="shared" si="7"/>
        <v>11</v>
      </c>
      <c r="AO14" s="33"/>
    </row>
    <row r="15" spans="1:41" s="9" customFormat="1" ht="9.9499999999999993" customHeight="1" x14ac:dyDescent="0.15">
      <c r="A15" s="16"/>
      <c r="B15" s="14"/>
      <c r="C15" s="17" t="s">
        <v>34</v>
      </c>
      <c r="D15" s="55">
        <f>SUM(E15:AO15)</f>
        <v>1237</v>
      </c>
      <c r="E15" s="64">
        <v>67</v>
      </c>
      <c r="F15" s="64">
        <v>42</v>
      </c>
      <c r="G15" s="65">
        <f t="shared" si="6"/>
        <v>0</v>
      </c>
      <c r="H15" s="65">
        <f t="shared" si="6"/>
        <v>2</v>
      </c>
      <c r="I15" s="64">
        <v>444</v>
      </c>
      <c r="J15" s="64">
        <f t="shared" ref="J15:P15" si="9">J35</f>
        <v>51</v>
      </c>
      <c r="K15" s="64">
        <f t="shared" si="9"/>
        <v>3</v>
      </c>
      <c r="L15" s="64">
        <f t="shared" si="9"/>
        <v>31</v>
      </c>
      <c r="M15" s="65">
        <f>SUM(M25,M35)</f>
        <v>0</v>
      </c>
      <c r="N15" s="65">
        <f>SUM(N25,N35)</f>
        <v>0</v>
      </c>
      <c r="O15" s="65">
        <f>SUM(O25,O35)</f>
        <v>0</v>
      </c>
      <c r="P15" s="64">
        <f t="shared" si="9"/>
        <v>3</v>
      </c>
      <c r="Q15" s="64">
        <v>52</v>
      </c>
      <c r="R15" s="64">
        <v>79</v>
      </c>
      <c r="S15" s="64">
        <v>119</v>
      </c>
      <c r="T15" s="64">
        <v>14</v>
      </c>
      <c r="U15" s="65">
        <f>SUM(U25,U35)</f>
        <v>0</v>
      </c>
      <c r="V15" s="65">
        <f>SUM(V25,V35)</f>
        <v>2</v>
      </c>
      <c r="W15" s="65">
        <f>SUM(W25,W35)</f>
        <v>2</v>
      </c>
      <c r="X15" s="65">
        <f>SUM(X25,X35)</f>
        <v>0</v>
      </c>
      <c r="Y15" s="64">
        <f t="shared" ref="Y15:AM15" si="10">Y35</f>
        <v>5</v>
      </c>
      <c r="Z15" s="64">
        <f t="shared" si="10"/>
        <v>16</v>
      </c>
      <c r="AA15" s="65">
        <f>SUM(AA25,AA35)</f>
        <v>0</v>
      </c>
      <c r="AB15" s="65">
        <f>SUM(AB25,AB35)</f>
        <v>0</v>
      </c>
      <c r="AC15" s="65">
        <f>SUM(AC25,AC35)</f>
        <v>0</v>
      </c>
      <c r="AD15" s="64">
        <f t="shared" si="10"/>
        <v>8</v>
      </c>
      <c r="AE15" s="64">
        <f t="shared" si="10"/>
        <v>48</v>
      </c>
      <c r="AF15" s="64">
        <v>15</v>
      </c>
      <c r="AG15" s="65">
        <f>SUM(AG25,AG35)</f>
        <v>0</v>
      </c>
      <c r="AH15" s="65">
        <f>SUM(AH25,AH35)</f>
        <v>0</v>
      </c>
      <c r="AI15" s="64">
        <f t="shared" si="10"/>
        <v>8</v>
      </c>
      <c r="AJ15" s="65">
        <f>SUM(AJ25,AJ35)</f>
        <v>0</v>
      </c>
      <c r="AK15" s="65">
        <f>SUM(AK25,AK35)</f>
        <v>4</v>
      </c>
      <c r="AL15" s="64">
        <f t="shared" si="10"/>
        <v>191</v>
      </c>
      <c r="AM15" s="64">
        <f t="shared" si="10"/>
        <v>31</v>
      </c>
      <c r="AN15" s="65">
        <f>SUM(AN25,AN35)</f>
        <v>0</v>
      </c>
      <c r="AO15" s="36"/>
    </row>
    <row r="16" spans="1:41" s="9" customFormat="1" ht="5.0999999999999996" customHeight="1" x14ac:dyDescent="0.15">
      <c r="A16" s="14"/>
      <c r="B16" s="14"/>
      <c r="C16" s="1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5"/>
      <c r="AM16" s="58"/>
      <c r="AN16" s="58"/>
      <c r="AO16" s="34"/>
    </row>
    <row r="17" spans="1:41" s="9" customFormat="1" ht="9.9499999999999993" customHeight="1" x14ac:dyDescent="0.15">
      <c r="A17" s="46" t="s">
        <v>29</v>
      </c>
      <c r="B17" s="18"/>
      <c r="C17" s="19" t="s">
        <v>21</v>
      </c>
      <c r="D17" s="66">
        <f>SUM(D18:D25)</f>
        <v>2175</v>
      </c>
      <c r="E17" s="66">
        <f>SUM(E18:E25)</f>
        <v>1331</v>
      </c>
      <c r="F17" s="66">
        <f>SUM(F18:F25)</f>
        <v>86</v>
      </c>
      <c r="G17" s="66">
        <f t="shared" ref="G17:AN17" si="11">SUM(G18:G25)</f>
        <v>0</v>
      </c>
      <c r="H17" s="66">
        <f t="shared" si="11"/>
        <v>2</v>
      </c>
      <c r="I17" s="66">
        <f t="shared" si="11"/>
        <v>129</v>
      </c>
      <c r="J17" s="66">
        <f t="shared" si="11"/>
        <v>0</v>
      </c>
      <c r="K17" s="66">
        <f t="shared" si="11"/>
        <v>0</v>
      </c>
      <c r="L17" s="66">
        <f t="shared" si="11"/>
        <v>0</v>
      </c>
      <c r="M17" s="66">
        <f t="shared" si="11"/>
        <v>1</v>
      </c>
      <c r="N17" s="66">
        <f t="shared" si="11"/>
        <v>32</v>
      </c>
      <c r="O17" s="66">
        <f t="shared" si="11"/>
        <v>0</v>
      </c>
      <c r="P17" s="66">
        <f t="shared" si="11"/>
        <v>4</v>
      </c>
      <c r="Q17" s="66">
        <f t="shared" si="11"/>
        <v>156</v>
      </c>
      <c r="R17" s="66">
        <f t="shared" si="11"/>
        <v>8</v>
      </c>
      <c r="S17" s="66">
        <f t="shared" si="11"/>
        <v>148</v>
      </c>
      <c r="T17" s="67">
        <f t="shared" si="11"/>
        <v>1</v>
      </c>
      <c r="U17" s="66">
        <f t="shared" si="11"/>
        <v>0</v>
      </c>
      <c r="V17" s="66">
        <f t="shared" si="11"/>
        <v>0</v>
      </c>
      <c r="W17" s="66">
        <f t="shared" si="11"/>
        <v>0</v>
      </c>
      <c r="X17" s="66">
        <f t="shared" si="11"/>
        <v>0</v>
      </c>
      <c r="Y17" s="66">
        <f t="shared" si="11"/>
        <v>0</v>
      </c>
      <c r="Z17" s="66">
        <f t="shared" si="11"/>
        <v>1</v>
      </c>
      <c r="AA17" s="66">
        <f t="shared" si="11"/>
        <v>0</v>
      </c>
      <c r="AB17" s="66">
        <f t="shared" si="11"/>
        <v>1</v>
      </c>
      <c r="AC17" s="66">
        <f t="shared" si="11"/>
        <v>0</v>
      </c>
      <c r="AD17" s="66">
        <f t="shared" si="11"/>
        <v>2</v>
      </c>
      <c r="AE17" s="66">
        <f t="shared" si="11"/>
        <v>4</v>
      </c>
      <c r="AF17" s="66">
        <f t="shared" si="11"/>
        <v>1</v>
      </c>
      <c r="AG17" s="66">
        <f t="shared" si="11"/>
        <v>0</v>
      </c>
      <c r="AH17" s="66">
        <f t="shared" si="11"/>
        <v>0</v>
      </c>
      <c r="AI17" s="66">
        <f t="shared" si="11"/>
        <v>0</v>
      </c>
      <c r="AJ17" s="66">
        <f t="shared" si="11"/>
        <v>0</v>
      </c>
      <c r="AK17" s="67">
        <f t="shared" si="11"/>
        <v>0</v>
      </c>
      <c r="AL17" s="66">
        <f t="shared" si="11"/>
        <v>6</v>
      </c>
      <c r="AM17" s="66">
        <f>SUM(AM18:AM25)</f>
        <v>194</v>
      </c>
      <c r="AN17" s="66">
        <f t="shared" si="11"/>
        <v>68</v>
      </c>
      <c r="AO17" s="37"/>
    </row>
    <row r="18" spans="1:41" s="9" customFormat="1" ht="9.9499999999999993" customHeight="1" x14ac:dyDescent="0.15">
      <c r="A18" s="47"/>
      <c r="B18" s="18"/>
      <c r="C18" s="17" t="s">
        <v>22</v>
      </c>
      <c r="D18" s="65">
        <f t="shared" ref="D18:D25" si="12">SUM(E18:AO18)</f>
        <v>691</v>
      </c>
      <c r="E18" s="65">
        <v>467</v>
      </c>
      <c r="F18" s="65">
        <v>16</v>
      </c>
      <c r="G18" s="65">
        <v>0</v>
      </c>
      <c r="H18" s="65">
        <v>1</v>
      </c>
      <c r="I18" s="65">
        <v>35</v>
      </c>
      <c r="J18" s="65">
        <v>0</v>
      </c>
      <c r="K18" s="65">
        <v>0</v>
      </c>
      <c r="L18" s="65">
        <v>0</v>
      </c>
      <c r="M18" s="65">
        <v>1</v>
      </c>
      <c r="N18" s="65">
        <v>8</v>
      </c>
      <c r="O18" s="65">
        <v>0</v>
      </c>
      <c r="P18" s="65">
        <v>1</v>
      </c>
      <c r="Q18" s="65">
        <v>46</v>
      </c>
      <c r="R18" s="65">
        <v>4</v>
      </c>
      <c r="S18" s="65">
        <v>51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1</v>
      </c>
      <c r="AA18" s="68">
        <v>0</v>
      </c>
      <c r="AB18" s="68">
        <v>0</v>
      </c>
      <c r="AC18" s="68">
        <v>0</v>
      </c>
      <c r="AD18" s="68">
        <v>0</v>
      </c>
      <c r="AE18" s="68">
        <v>2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4</v>
      </c>
      <c r="AM18" s="68">
        <v>45</v>
      </c>
      <c r="AN18" s="65">
        <v>9</v>
      </c>
      <c r="AO18" s="36"/>
    </row>
    <row r="19" spans="1:41" s="9" customFormat="1" ht="9.9499999999999993" customHeight="1" x14ac:dyDescent="0.15">
      <c r="A19" s="47"/>
      <c r="B19" s="22"/>
      <c r="C19" s="17" t="s">
        <v>23</v>
      </c>
      <c r="D19" s="65">
        <f t="shared" si="12"/>
        <v>256</v>
      </c>
      <c r="E19" s="65">
        <v>152</v>
      </c>
      <c r="F19" s="65">
        <v>15</v>
      </c>
      <c r="G19" s="65">
        <v>0</v>
      </c>
      <c r="H19" s="65">
        <v>0</v>
      </c>
      <c r="I19" s="65">
        <v>12</v>
      </c>
      <c r="J19" s="65">
        <v>0</v>
      </c>
      <c r="K19" s="65">
        <v>0</v>
      </c>
      <c r="L19" s="65">
        <v>0</v>
      </c>
      <c r="M19" s="65">
        <v>0</v>
      </c>
      <c r="N19" s="65">
        <v>4</v>
      </c>
      <c r="O19" s="65">
        <v>0</v>
      </c>
      <c r="P19" s="65">
        <v>2</v>
      </c>
      <c r="Q19" s="65">
        <v>17</v>
      </c>
      <c r="R19" s="65">
        <v>0</v>
      </c>
      <c r="S19" s="65">
        <v>10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1</v>
      </c>
      <c r="AM19" s="68">
        <v>40</v>
      </c>
      <c r="AN19" s="65">
        <v>3</v>
      </c>
      <c r="AO19" s="36"/>
    </row>
    <row r="20" spans="1:41" s="9" customFormat="1" ht="9.9499999999999993" customHeight="1" x14ac:dyDescent="0.15">
      <c r="A20" s="47"/>
      <c r="B20" s="22"/>
      <c r="C20" s="17" t="s">
        <v>24</v>
      </c>
      <c r="D20" s="65">
        <f t="shared" si="12"/>
        <v>384</v>
      </c>
      <c r="E20" s="65">
        <v>279</v>
      </c>
      <c r="F20" s="65">
        <v>20</v>
      </c>
      <c r="G20" s="65">
        <v>0</v>
      </c>
      <c r="H20" s="65">
        <v>0</v>
      </c>
      <c r="I20" s="65">
        <v>11</v>
      </c>
      <c r="J20" s="65">
        <v>0</v>
      </c>
      <c r="K20" s="65">
        <v>0</v>
      </c>
      <c r="L20" s="65">
        <v>0</v>
      </c>
      <c r="M20" s="65">
        <v>0</v>
      </c>
      <c r="N20" s="65">
        <v>8</v>
      </c>
      <c r="O20" s="65">
        <v>0</v>
      </c>
      <c r="P20" s="65">
        <v>0</v>
      </c>
      <c r="Q20" s="65">
        <v>19</v>
      </c>
      <c r="R20" s="65">
        <v>0</v>
      </c>
      <c r="S20" s="65">
        <v>14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1</v>
      </c>
      <c r="AC20" s="68">
        <v>0</v>
      </c>
      <c r="AD20" s="68">
        <v>1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24</v>
      </c>
      <c r="AN20" s="65">
        <v>7</v>
      </c>
      <c r="AO20" s="36"/>
    </row>
    <row r="21" spans="1:41" s="9" customFormat="1" ht="9.9499999999999993" customHeight="1" x14ac:dyDescent="0.15">
      <c r="A21" s="47"/>
      <c r="B21" s="22"/>
      <c r="C21" s="17" t="s">
        <v>25</v>
      </c>
      <c r="D21" s="65">
        <f t="shared" si="12"/>
        <v>236</v>
      </c>
      <c r="E21" s="65">
        <v>131</v>
      </c>
      <c r="F21" s="65">
        <v>7</v>
      </c>
      <c r="G21" s="65">
        <v>0</v>
      </c>
      <c r="H21" s="65">
        <v>1</v>
      </c>
      <c r="I21" s="65">
        <v>15</v>
      </c>
      <c r="J21" s="65">
        <v>0</v>
      </c>
      <c r="K21" s="65">
        <v>0</v>
      </c>
      <c r="L21" s="65">
        <v>0</v>
      </c>
      <c r="M21" s="65">
        <v>0</v>
      </c>
      <c r="N21" s="65">
        <v>3</v>
      </c>
      <c r="O21" s="65">
        <v>0</v>
      </c>
      <c r="P21" s="65">
        <v>0</v>
      </c>
      <c r="Q21" s="65">
        <v>17</v>
      </c>
      <c r="R21" s="65">
        <v>0</v>
      </c>
      <c r="S21" s="65">
        <v>18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2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35</v>
      </c>
      <c r="AN21" s="65">
        <v>7</v>
      </c>
      <c r="AO21" s="36"/>
    </row>
    <row r="22" spans="1:41" s="9" customFormat="1" ht="9.9499999999999993" customHeight="1" x14ac:dyDescent="0.15">
      <c r="A22" s="47"/>
      <c r="B22" s="22"/>
      <c r="C22" s="17" t="s">
        <v>26</v>
      </c>
      <c r="D22" s="65">
        <f t="shared" si="12"/>
        <v>185</v>
      </c>
      <c r="E22" s="65">
        <v>89</v>
      </c>
      <c r="F22" s="65">
        <v>6</v>
      </c>
      <c r="G22" s="65">
        <v>0</v>
      </c>
      <c r="H22" s="65">
        <v>0</v>
      </c>
      <c r="I22" s="65">
        <v>22</v>
      </c>
      <c r="J22" s="65">
        <v>0</v>
      </c>
      <c r="K22" s="65">
        <v>0</v>
      </c>
      <c r="L22" s="65">
        <v>0</v>
      </c>
      <c r="M22" s="65">
        <v>0</v>
      </c>
      <c r="N22" s="65">
        <v>3</v>
      </c>
      <c r="O22" s="65">
        <v>0</v>
      </c>
      <c r="P22" s="65">
        <v>1</v>
      </c>
      <c r="Q22" s="65">
        <v>19</v>
      </c>
      <c r="R22" s="65">
        <v>0</v>
      </c>
      <c r="S22" s="65">
        <v>20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1</v>
      </c>
      <c r="AM22" s="68">
        <v>14</v>
      </c>
      <c r="AN22" s="65">
        <v>10</v>
      </c>
      <c r="AO22" s="36"/>
    </row>
    <row r="23" spans="1:41" s="9" customFormat="1" ht="9.9499999999999993" customHeight="1" x14ac:dyDescent="0.15">
      <c r="A23" s="47"/>
      <c r="B23" s="22"/>
      <c r="C23" s="17" t="s">
        <v>27</v>
      </c>
      <c r="D23" s="65">
        <f t="shared" si="12"/>
        <v>239</v>
      </c>
      <c r="E23" s="65">
        <v>129</v>
      </c>
      <c r="F23" s="65">
        <v>9</v>
      </c>
      <c r="G23" s="65">
        <v>0</v>
      </c>
      <c r="H23" s="65">
        <v>0</v>
      </c>
      <c r="I23" s="65">
        <v>16</v>
      </c>
      <c r="J23" s="65">
        <v>0</v>
      </c>
      <c r="K23" s="65">
        <v>0</v>
      </c>
      <c r="L23" s="65">
        <v>0</v>
      </c>
      <c r="M23" s="65">
        <v>0</v>
      </c>
      <c r="N23" s="65">
        <v>5</v>
      </c>
      <c r="O23" s="65">
        <v>0</v>
      </c>
      <c r="P23" s="65">
        <v>0</v>
      </c>
      <c r="Q23" s="65">
        <v>18</v>
      </c>
      <c r="R23" s="65">
        <v>0</v>
      </c>
      <c r="S23" s="65">
        <v>16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23</v>
      </c>
      <c r="AN23" s="65">
        <v>23</v>
      </c>
      <c r="AO23" s="36"/>
    </row>
    <row r="24" spans="1:41" s="9" customFormat="1" ht="9.9499999999999993" customHeight="1" x14ac:dyDescent="0.15">
      <c r="A24" s="47"/>
      <c r="B24" s="22"/>
      <c r="C24" s="17" t="s">
        <v>28</v>
      </c>
      <c r="D24" s="65">
        <f t="shared" si="12"/>
        <v>168</v>
      </c>
      <c r="E24" s="65">
        <v>82</v>
      </c>
      <c r="F24" s="65">
        <v>11</v>
      </c>
      <c r="G24" s="65">
        <v>0</v>
      </c>
      <c r="H24" s="65">
        <v>0</v>
      </c>
      <c r="I24" s="65">
        <v>14</v>
      </c>
      <c r="J24" s="65">
        <v>0</v>
      </c>
      <c r="K24" s="65">
        <v>0</v>
      </c>
      <c r="L24" s="65">
        <v>0</v>
      </c>
      <c r="M24" s="65">
        <v>0</v>
      </c>
      <c r="N24" s="65">
        <v>1</v>
      </c>
      <c r="O24" s="65">
        <v>0</v>
      </c>
      <c r="P24" s="65">
        <v>0</v>
      </c>
      <c r="Q24" s="65">
        <v>18</v>
      </c>
      <c r="R24" s="65">
        <v>2</v>
      </c>
      <c r="S24" s="65">
        <v>17</v>
      </c>
      <c r="T24" s="68">
        <v>0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v>0</v>
      </c>
      <c r="AB24" s="68">
        <v>0</v>
      </c>
      <c r="AC24" s="68">
        <v>0</v>
      </c>
      <c r="AD24" s="68">
        <v>1</v>
      </c>
      <c r="AE24" s="68">
        <v>0</v>
      </c>
      <c r="AF24" s="68">
        <v>0</v>
      </c>
      <c r="AG24" s="68">
        <v>0</v>
      </c>
      <c r="AH24" s="68">
        <v>0</v>
      </c>
      <c r="AI24" s="68">
        <v>0</v>
      </c>
      <c r="AJ24" s="68">
        <v>0</v>
      </c>
      <c r="AK24" s="68">
        <v>0</v>
      </c>
      <c r="AL24" s="68">
        <v>0</v>
      </c>
      <c r="AM24" s="68">
        <v>13</v>
      </c>
      <c r="AN24" s="65">
        <v>9</v>
      </c>
      <c r="AO24" s="36"/>
    </row>
    <row r="25" spans="1:41" s="9" customFormat="1" ht="9.9499999999999993" customHeight="1" x14ac:dyDescent="0.15">
      <c r="A25" s="24"/>
      <c r="B25" s="22"/>
      <c r="C25" s="17" t="s">
        <v>41</v>
      </c>
      <c r="D25" s="65">
        <f t="shared" si="12"/>
        <v>16</v>
      </c>
      <c r="E25" s="65">
        <v>2</v>
      </c>
      <c r="F25" s="69">
        <v>2</v>
      </c>
      <c r="G25" s="65">
        <v>0</v>
      </c>
      <c r="H25" s="65">
        <v>0</v>
      </c>
      <c r="I25" s="69">
        <v>4</v>
      </c>
      <c r="J25" s="65">
        <v>0</v>
      </c>
      <c r="K25" s="65">
        <v>0</v>
      </c>
      <c r="L25" s="69">
        <v>0</v>
      </c>
      <c r="M25" s="65">
        <v>0</v>
      </c>
      <c r="N25" s="65">
        <v>0</v>
      </c>
      <c r="O25" s="65">
        <v>0</v>
      </c>
      <c r="P25" s="65">
        <v>0</v>
      </c>
      <c r="Q25" s="65">
        <v>2</v>
      </c>
      <c r="R25" s="69">
        <v>2</v>
      </c>
      <c r="S25" s="69">
        <v>2</v>
      </c>
      <c r="T25" s="65">
        <v>1</v>
      </c>
      <c r="U25" s="65">
        <v>0</v>
      </c>
      <c r="V25" s="65">
        <v>0</v>
      </c>
      <c r="W25" s="65">
        <v>0</v>
      </c>
      <c r="X25" s="65">
        <v>0</v>
      </c>
      <c r="Y25" s="65">
        <v>0</v>
      </c>
      <c r="Z25" s="65">
        <v>0</v>
      </c>
      <c r="AA25" s="65">
        <v>0</v>
      </c>
      <c r="AB25" s="65">
        <v>0</v>
      </c>
      <c r="AC25" s="65">
        <v>0</v>
      </c>
      <c r="AD25" s="65">
        <v>0</v>
      </c>
      <c r="AE25" s="70">
        <v>0</v>
      </c>
      <c r="AF25" s="70">
        <v>1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65">
        <v>0</v>
      </c>
      <c r="AM25" s="65">
        <v>0</v>
      </c>
      <c r="AN25" s="65">
        <v>0</v>
      </c>
      <c r="AO25" s="36"/>
    </row>
    <row r="26" spans="1:41" s="9" customFormat="1" ht="5.0999999999999996" customHeight="1" x14ac:dyDescent="0.15">
      <c r="A26" s="22"/>
      <c r="B26" s="22"/>
      <c r="C26" s="22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71"/>
      <c r="AN26" s="71"/>
      <c r="AO26" s="38"/>
    </row>
    <row r="27" spans="1:41" s="9" customFormat="1" ht="9" customHeight="1" x14ac:dyDescent="0.15">
      <c r="A27" s="46" t="s">
        <v>30</v>
      </c>
      <c r="B27" s="18"/>
      <c r="C27" s="19" t="s">
        <v>21</v>
      </c>
      <c r="D27" s="66">
        <f>SUM(D28:D35)</f>
        <v>15086</v>
      </c>
      <c r="E27" s="66">
        <f>SUM(E28:E35)</f>
        <v>6961</v>
      </c>
      <c r="F27" s="66">
        <f t="shared" ref="F27:AN27" si="13">SUM(F28:F35)</f>
        <v>1133</v>
      </c>
      <c r="G27" s="66">
        <f t="shared" si="13"/>
        <v>0</v>
      </c>
      <c r="H27" s="66">
        <f t="shared" si="13"/>
        <v>8</v>
      </c>
      <c r="I27" s="66">
        <f>SUM(I28:I35)</f>
        <v>2104</v>
      </c>
      <c r="J27" s="66">
        <f t="shared" si="13"/>
        <v>53</v>
      </c>
      <c r="K27" s="66">
        <f t="shared" si="13"/>
        <v>9</v>
      </c>
      <c r="L27" s="66">
        <f>SUM(L28:L35)</f>
        <v>39</v>
      </c>
      <c r="M27" s="66">
        <f t="shared" si="13"/>
        <v>3</v>
      </c>
      <c r="N27" s="66">
        <f t="shared" si="13"/>
        <v>117</v>
      </c>
      <c r="O27" s="66">
        <f t="shared" si="13"/>
        <v>14</v>
      </c>
      <c r="P27" s="66">
        <f t="shared" si="13"/>
        <v>23</v>
      </c>
      <c r="Q27" s="66">
        <f t="shared" si="13"/>
        <v>1695</v>
      </c>
      <c r="R27" s="66">
        <f t="shared" si="13"/>
        <v>112</v>
      </c>
      <c r="S27" s="66">
        <f t="shared" si="13"/>
        <v>1731</v>
      </c>
      <c r="T27" s="66">
        <f t="shared" si="13"/>
        <v>39</v>
      </c>
      <c r="U27" s="66">
        <f t="shared" si="13"/>
        <v>0</v>
      </c>
      <c r="V27" s="66">
        <f t="shared" si="13"/>
        <v>2</v>
      </c>
      <c r="W27" s="66">
        <f t="shared" si="13"/>
        <v>2</v>
      </c>
      <c r="X27" s="66">
        <f t="shared" si="13"/>
        <v>4</v>
      </c>
      <c r="Y27" s="66">
        <f t="shared" si="13"/>
        <v>8</v>
      </c>
      <c r="Z27" s="66">
        <f t="shared" si="13"/>
        <v>25</v>
      </c>
      <c r="AA27" s="66">
        <f t="shared" si="13"/>
        <v>2</v>
      </c>
      <c r="AB27" s="66">
        <f t="shared" si="13"/>
        <v>97</v>
      </c>
      <c r="AC27" s="66">
        <f t="shared" si="13"/>
        <v>8</v>
      </c>
      <c r="AD27" s="66">
        <f t="shared" si="13"/>
        <v>53</v>
      </c>
      <c r="AE27" s="66">
        <f t="shared" si="13"/>
        <v>113</v>
      </c>
      <c r="AF27" s="66">
        <f t="shared" si="13"/>
        <v>17</v>
      </c>
      <c r="AG27" s="66">
        <f t="shared" si="13"/>
        <v>8</v>
      </c>
      <c r="AH27" s="66">
        <f t="shared" si="13"/>
        <v>1</v>
      </c>
      <c r="AI27" s="66">
        <f t="shared" si="13"/>
        <v>11</v>
      </c>
      <c r="AJ27" s="66">
        <f t="shared" si="13"/>
        <v>1</v>
      </c>
      <c r="AK27" s="66">
        <f t="shared" si="13"/>
        <v>6</v>
      </c>
      <c r="AL27" s="66">
        <f t="shared" si="13"/>
        <v>196</v>
      </c>
      <c r="AM27" s="66">
        <f>SUM(AM28:AM35)</f>
        <v>471</v>
      </c>
      <c r="AN27" s="66">
        <f t="shared" si="13"/>
        <v>20</v>
      </c>
      <c r="AO27" s="37"/>
    </row>
    <row r="28" spans="1:41" s="9" customFormat="1" ht="9" customHeight="1" x14ac:dyDescent="0.15">
      <c r="A28" s="46"/>
      <c r="B28" s="18"/>
      <c r="C28" s="17" t="s">
        <v>22</v>
      </c>
      <c r="D28" s="65">
        <f>SUM(E28:AO28)</f>
        <v>2796</v>
      </c>
      <c r="E28" s="65">
        <v>1590</v>
      </c>
      <c r="F28" s="65">
        <v>111</v>
      </c>
      <c r="G28" s="65">
        <v>0</v>
      </c>
      <c r="H28" s="65">
        <v>0</v>
      </c>
      <c r="I28" s="65">
        <v>295</v>
      </c>
      <c r="J28" s="65">
        <v>0</v>
      </c>
      <c r="K28" s="65">
        <v>4</v>
      </c>
      <c r="L28" s="65">
        <v>3</v>
      </c>
      <c r="M28" s="65">
        <v>0</v>
      </c>
      <c r="N28" s="65">
        <v>11</v>
      </c>
      <c r="O28" s="65">
        <v>0</v>
      </c>
      <c r="P28" s="65">
        <v>6</v>
      </c>
      <c r="Q28" s="65">
        <v>304</v>
      </c>
      <c r="R28" s="68">
        <v>15</v>
      </c>
      <c r="S28" s="65">
        <v>305</v>
      </c>
      <c r="T28" s="68">
        <v>6</v>
      </c>
      <c r="U28" s="72">
        <v>0</v>
      </c>
      <c r="V28" s="72">
        <v>0</v>
      </c>
      <c r="W28" s="72">
        <v>0</v>
      </c>
      <c r="X28" s="72">
        <v>0</v>
      </c>
      <c r="Y28" s="72">
        <v>0</v>
      </c>
      <c r="Z28" s="72">
        <v>0</v>
      </c>
      <c r="AA28" s="72">
        <v>0</v>
      </c>
      <c r="AB28" s="72">
        <v>20</v>
      </c>
      <c r="AC28" s="72">
        <v>1</v>
      </c>
      <c r="AD28" s="72">
        <v>4</v>
      </c>
      <c r="AE28" s="72">
        <v>13</v>
      </c>
      <c r="AF28" s="72">
        <v>3</v>
      </c>
      <c r="AG28" s="72">
        <v>2</v>
      </c>
      <c r="AH28" s="72">
        <v>1</v>
      </c>
      <c r="AI28" s="72">
        <v>0</v>
      </c>
      <c r="AJ28" s="72">
        <v>0</v>
      </c>
      <c r="AK28" s="72">
        <v>0</v>
      </c>
      <c r="AL28" s="68">
        <v>0</v>
      </c>
      <c r="AM28" s="68">
        <v>97</v>
      </c>
      <c r="AN28" s="65">
        <v>5</v>
      </c>
      <c r="AO28" s="36"/>
    </row>
    <row r="29" spans="1:41" s="9" customFormat="1" ht="9" customHeight="1" x14ac:dyDescent="0.15">
      <c r="A29" s="46"/>
      <c r="B29" s="22"/>
      <c r="C29" s="17" t="s">
        <v>23</v>
      </c>
      <c r="D29" s="65">
        <f t="shared" ref="D29:D34" si="14">SUM(E29:AO29)</f>
        <v>1890</v>
      </c>
      <c r="E29" s="65">
        <v>918</v>
      </c>
      <c r="F29" s="65">
        <v>113</v>
      </c>
      <c r="G29" s="65">
        <v>0</v>
      </c>
      <c r="H29" s="65">
        <v>1</v>
      </c>
      <c r="I29" s="65">
        <v>239</v>
      </c>
      <c r="J29" s="65">
        <v>0</v>
      </c>
      <c r="K29" s="65">
        <v>0</v>
      </c>
      <c r="L29" s="65">
        <v>0</v>
      </c>
      <c r="M29" s="65">
        <v>0</v>
      </c>
      <c r="N29" s="65">
        <v>25</v>
      </c>
      <c r="O29" s="65">
        <v>11</v>
      </c>
      <c r="P29" s="65">
        <v>0</v>
      </c>
      <c r="Q29" s="65">
        <v>260</v>
      </c>
      <c r="R29" s="68">
        <v>2</v>
      </c>
      <c r="S29" s="65">
        <v>238</v>
      </c>
      <c r="T29" s="68">
        <v>2</v>
      </c>
      <c r="U29" s="72">
        <v>0</v>
      </c>
      <c r="V29" s="72">
        <v>0</v>
      </c>
      <c r="W29" s="72">
        <v>0</v>
      </c>
      <c r="X29" s="72">
        <v>0</v>
      </c>
      <c r="Y29" s="72">
        <v>0</v>
      </c>
      <c r="Z29" s="72">
        <v>0</v>
      </c>
      <c r="AA29" s="72">
        <v>0</v>
      </c>
      <c r="AB29" s="72">
        <v>12</v>
      </c>
      <c r="AC29" s="72">
        <v>0</v>
      </c>
      <c r="AD29" s="72">
        <v>10</v>
      </c>
      <c r="AE29" s="72">
        <v>6</v>
      </c>
      <c r="AF29" s="72">
        <v>0</v>
      </c>
      <c r="AG29" s="72">
        <v>0</v>
      </c>
      <c r="AH29" s="72">
        <v>0</v>
      </c>
      <c r="AI29" s="72">
        <v>2</v>
      </c>
      <c r="AJ29" s="72">
        <v>1</v>
      </c>
      <c r="AK29" s="72">
        <v>0</v>
      </c>
      <c r="AL29" s="68">
        <v>1</v>
      </c>
      <c r="AM29" s="68">
        <v>49</v>
      </c>
      <c r="AN29" s="65">
        <v>0</v>
      </c>
      <c r="AO29" s="36"/>
    </row>
    <row r="30" spans="1:41" s="9" customFormat="1" ht="9" customHeight="1" x14ac:dyDescent="0.15">
      <c r="A30" s="46"/>
      <c r="B30" s="22"/>
      <c r="C30" s="17" t="s">
        <v>24</v>
      </c>
      <c r="D30" s="65">
        <f t="shared" si="14"/>
        <v>2207</v>
      </c>
      <c r="E30" s="65">
        <v>1233</v>
      </c>
      <c r="F30" s="65">
        <v>229</v>
      </c>
      <c r="G30" s="65">
        <v>0</v>
      </c>
      <c r="H30" s="65">
        <v>5</v>
      </c>
      <c r="I30" s="65">
        <v>196</v>
      </c>
      <c r="J30" s="65">
        <v>0</v>
      </c>
      <c r="K30" s="65">
        <v>2</v>
      </c>
      <c r="L30" s="65">
        <v>0</v>
      </c>
      <c r="M30" s="65">
        <v>0</v>
      </c>
      <c r="N30" s="65">
        <v>33</v>
      </c>
      <c r="O30" s="65">
        <v>0</v>
      </c>
      <c r="P30" s="65">
        <v>5</v>
      </c>
      <c r="Q30" s="65">
        <v>189</v>
      </c>
      <c r="R30" s="68">
        <v>6</v>
      </c>
      <c r="S30" s="65">
        <v>190</v>
      </c>
      <c r="T30" s="68">
        <v>4</v>
      </c>
      <c r="U30" s="72">
        <v>0</v>
      </c>
      <c r="V30" s="72">
        <v>0</v>
      </c>
      <c r="W30" s="72">
        <v>0</v>
      </c>
      <c r="X30" s="72">
        <v>0</v>
      </c>
      <c r="Y30" s="72">
        <v>3</v>
      </c>
      <c r="Z30" s="72">
        <v>8</v>
      </c>
      <c r="AA30" s="72">
        <v>0</v>
      </c>
      <c r="AB30" s="72">
        <v>15</v>
      </c>
      <c r="AC30" s="72">
        <v>6</v>
      </c>
      <c r="AD30" s="72">
        <v>7</v>
      </c>
      <c r="AE30" s="72">
        <v>15</v>
      </c>
      <c r="AF30" s="72">
        <v>0</v>
      </c>
      <c r="AG30" s="72">
        <v>4</v>
      </c>
      <c r="AH30" s="72">
        <v>0</v>
      </c>
      <c r="AI30" s="72">
        <v>0</v>
      </c>
      <c r="AJ30" s="72">
        <v>0</v>
      </c>
      <c r="AK30" s="72">
        <v>0</v>
      </c>
      <c r="AL30" s="68">
        <v>1</v>
      </c>
      <c r="AM30" s="68">
        <v>52</v>
      </c>
      <c r="AN30" s="65">
        <v>4</v>
      </c>
      <c r="AO30" s="36"/>
    </row>
    <row r="31" spans="1:41" s="9" customFormat="1" ht="9" customHeight="1" x14ac:dyDescent="0.15">
      <c r="A31" s="46"/>
      <c r="B31" s="22"/>
      <c r="C31" s="17" t="s">
        <v>25</v>
      </c>
      <c r="D31" s="65">
        <f t="shared" si="14"/>
        <v>2412</v>
      </c>
      <c r="E31" s="65">
        <v>1054</v>
      </c>
      <c r="F31" s="65">
        <v>197</v>
      </c>
      <c r="G31" s="65">
        <v>0</v>
      </c>
      <c r="H31" s="65">
        <v>0</v>
      </c>
      <c r="I31" s="65">
        <v>314</v>
      </c>
      <c r="J31" s="65">
        <v>0</v>
      </c>
      <c r="K31" s="65">
        <v>0</v>
      </c>
      <c r="L31" s="65">
        <v>4</v>
      </c>
      <c r="M31" s="65">
        <v>0</v>
      </c>
      <c r="N31" s="65">
        <v>7</v>
      </c>
      <c r="O31" s="65">
        <v>3</v>
      </c>
      <c r="P31" s="65">
        <v>2</v>
      </c>
      <c r="Q31" s="65">
        <v>355</v>
      </c>
      <c r="R31" s="68">
        <v>7</v>
      </c>
      <c r="S31" s="65">
        <v>348</v>
      </c>
      <c r="T31" s="68">
        <v>2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1</v>
      </c>
      <c r="AA31" s="72">
        <v>0</v>
      </c>
      <c r="AB31" s="72">
        <v>14</v>
      </c>
      <c r="AC31" s="72">
        <v>0</v>
      </c>
      <c r="AD31" s="72">
        <v>10</v>
      </c>
      <c r="AE31" s="72">
        <v>17</v>
      </c>
      <c r="AF31" s="72">
        <v>0</v>
      </c>
      <c r="AG31" s="72">
        <v>2</v>
      </c>
      <c r="AH31" s="72">
        <v>0</v>
      </c>
      <c r="AI31" s="72">
        <v>1</v>
      </c>
      <c r="AJ31" s="72">
        <v>0</v>
      </c>
      <c r="AK31" s="72">
        <v>0</v>
      </c>
      <c r="AL31" s="68">
        <v>2</v>
      </c>
      <c r="AM31" s="68">
        <v>71</v>
      </c>
      <c r="AN31" s="65">
        <v>1</v>
      </c>
      <c r="AO31" s="36"/>
    </row>
    <row r="32" spans="1:41" s="9" customFormat="1" ht="9" customHeight="1" x14ac:dyDescent="0.15">
      <c r="A32" s="46"/>
      <c r="B32" s="22"/>
      <c r="C32" s="17" t="s">
        <v>26</v>
      </c>
      <c r="D32" s="65">
        <f t="shared" si="14"/>
        <v>1345</v>
      </c>
      <c r="E32" s="65">
        <v>559</v>
      </c>
      <c r="F32" s="65">
        <v>142</v>
      </c>
      <c r="G32" s="65">
        <v>0</v>
      </c>
      <c r="H32" s="65">
        <v>0</v>
      </c>
      <c r="I32" s="65">
        <v>234</v>
      </c>
      <c r="J32" s="65">
        <v>2</v>
      </c>
      <c r="K32" s="65">
        <v>0</v>
      </c>
      <c r="L32" s="65">
        <v>1</v>
      </c>
      <c r="M32" s="65">
        <v>0</v>
      </c>
      <c r="N32" s="65">
        <v>16</v>
      </c>
      <c r="O32" s="65">
        <v>0</v>
      </c>
      <c r="P32" s="65">
        <v>1</v>
      </c>
      <c r="Q32" s="65">
        <v>150</v>
      </c>
      <c r="R32" s="68">
        <v>0</v>
      </c>
      <c r="S32" s="65">
        <v>149</v>
      </c>
      <c r="T32" s="68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2">
        <v>0</v>
      </c>
      <c r="AB32" s="72">
        <v>4</v>
      </c>
      <c r="AC32" s="72">
        <v>0</v>
      </c>
      <c r="AD32" s="72">
        <v>0</v>
      </c>
      <c r="AE32" s="72">
        <v>8</v>
      </c>
      <c r="AF32" s="72">
        <v>0</v>
      </c>
      <c r="AG32" s="72">
        <v>0</v>
      </c>
      <c r="AH32" s="72">
        <v>0</v>
      </c>
      <c r="AI32" s="72">
        <v>0</v>
      </c>
      <c r="AJ32" s="72">
        <v>0</v>
      </c>
      <c r="AK32" s="72">
        <v>0</v>
      </c>
      <c r="AL32" s="68">
        <v>0</v>
      </c>
      <c r="AM32" s="68">
        <v>79</v>
      </c>
      <c r="AN32" s="65">
        <v>0</v>
      </c>
      <c r="AO32" s="36"/>
    </row>
    <row r="33" spans="1:41" s="9" customFormat="1" ht="9" customHeight="1" x14ac:dyDescent="0.15">
      <c r="A33" s="46"/>
      <c r="B33" s="22"/>
      <c r="C33" s="17" t="s">
        <v>27</v>
      </c>
      <c r="D33" s="65">
        <f t="shared" si="14"/>
        <v>1733</v>
      </c>
      <c r="E33" s="65">
        <v>838</v>
      </c>
      <c r="F33" s="65">
        <v>171</v>
      </c>
      <c r="G33" s="65">
        <v>0</v>
      </c>
      <c r="H33" s="65">
        <v>0</v>
      </c>
      <c r="I33" s="65">
        <v>206</v>
      </c>
      <c r="J33" s="65">
        <v>0</v>
      </c>
      <c r="K33" s="65">
        <v>0</v>
      </c>
      <c r="L33" s="65">
        <v>0</v>
      </c>
      <c r="M33" s="65">
        <v>0</v>
      </c>
      <c r="N33" s="65">
        <v>12</v>
      </c>
      <c r="O33" s="65">
        <v>0</v>
      </c>
      <c r="P33" s="65">
        <v>6</v>
      </c>
      <c r="Q33" s="65">
        <v>203</v>
      </c>
      <c r="R33" s="68">
        <v>0</v>
      </c>
      <c r="S33" s="65">
        <v>197</v>
      </c>
      <c r="T33" s="68">
        <v>3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  <c r="Z33" s="72">
        <v>0</v>
      </c>
      <c r="AA33" s="72">
        <v>2</v>
      </c>
      <c r="AB33" s="72">
        <v>18</v>
      </c>
      <c r="AC33" s="72">
        <v>0</v>
      </c>
      <c r="AD33" s="72">
        <v>13</v>
      </c>
      <c r="AE33" s="72">
        <v>2</v>
      </c>
      <c r="AF33" s="72">
        <v>0</v>
      </c>
      <c r="AG33" s="72">
        <v>0</v>
      </c>
      <c r="AH33" s="72">
        <v>0</v>
      </c>
      <c r="AI33" s="72">
        <v>0</v>
      </c>
      <c r="AJ33" s="72">
        <v>0</v>
      </c>
      <c r="AK33" s="72">
        <v>2</v>
      </c>
      <c r="AL33" s="68">
        <v>1</v>
      </c>
      <c r="AM33" s="68">
        <v>51</v>
      </c>
      <c r="AN33" s="65">
        <v>8</v>
      </c>
      <c r="AO33" s="36"/>
    </row>
    <row r="34" spans="1:41" s="9" customFormat="1" ht="9" customHeight="1" x14ac:dyDescent="0.15">
      <c r="A34" s="46"/>
      <c r="B34" s="22"/>
      <c r="C34" s="17" t="s">
        <v>28</v>
      </c>
      <c r="D34" s="65">
        <f t="shared" si="14"/>
        <v>1482</v>
      </c>
      <c r="E34" s="65">
        <v>704</v>
      </c>
      <c r="F34" s="65">
        <v>130</v>
      </c>
      <c r="G34" s="65">
        <v>0</v>
      </c>
      <c r="H34" s="65">
        <v>0</v>
      </c>
      <c r="I34" s="65">
        <v>180</v>
      </c>
      <c r="J34" s="65">
        <v>0</v>
      </c>
      <c r="K34" s="65">
        <v>0</v>
      </c>
      <c r="L34" s="65">
        <v>0</v>
      </c>
      <c r="M34" s="65">
        <v>3</v>
      </c>
      <c r="N34" s="65">
        <v>13</v>
      </c>
      <c r="O34" s="65">
        <v>0</v>
      </c>
      <c r="P34" s="65">
        <v>0</v>
      </c>
      <c r="Q34" s="65">
        <v>184</v>
      </c>
      <c r="R34" s="68">
        <v>5</v>
      </c>
      <c r="S34" s="65">
        <v>187</v>
      </c>
      <c r="T34" s="68">
        <v>9</v>
      </c>
      <c r="U34" s="72">
        <v>0</v>
      </c>
      <c r="V34" s="72">
        <v>0</v>
      </c>
      <c r="W34" s="72">
        <v>0</v>
      </c>
      <c r="X34" s="72">
        <v>4</v>
      </c>
      <c r="Y34" s="72">
        <v>0</v>
      </c>
      <c r="Z34" s="72">
        <v>0</v>
      </c>
      <c r="AA34" s="72">
        <v>0</v>
      </c>
      <c r="AB34" s="72">
        <v>14</v>
      </c>
      <c r="AC34" s="72">
        <v>1</v>
      </c>
      <c r="AD34" s="72">
        <v>1</v>
      </c>
      <c r="AE34" s="72">
        <v>4</v>
      </c>
      <c r="AF34" s="72">
        <v>0</v>
      </c>
      <c r="AG34" s="72">
        <v>0</v>
      </c>
      <c r="AH34" s="72">
        <v>0</v>
      </c>
      <c r="AI34" s="72">
        <v>0</v>
      </c>
      <c r="AJ34" s="72">
        <v>0</v>
      </c>
      <c r="AK34" s="72">
        <v>0</v>
      </c>
      <c r="AL34" s="68">
        <v>0</v>
      </c>
      <c r="AM34" s="68">
        <v>41</v>
      </c>
      <c r="AN34" s="65">
        <v>2</v>
      </c>
      <c r="AO34" s="36"/>
    </row>
    <row r="35" spans="1:41" s="9" customFormat="1" ht="9" customHeight="1" x14ac:dyDescent="0.15">
      <c r="A35" s="25"/>
      <c r="B35" s="22"/>
      <c r="C35" s="17" t="s">
        <v>34</v>
      </c>
      <c r="D35" s="68">
        <f>SUM(E35:AO35)</f>
        <v>1221</v>
      </c>
      <c r="E35" s="65">
        <v>65</v>
      </c>
      <c r="F35" s="65">
        <v>40</v>
      </c>
      <c r="G35" s="65">
        <v>0</v>
      </c>
      <c r="H35" s="65">
        <v>2</v>
      </c>
      <c r="I35" s="65">
        <v>440</v>
      </c>
      <c r="J35" s="68">
        <v>51</v>
      </c>
      <c r="K35" s="65">
        <v>3</v>
      </c>
      <c r="L35" s="65">
        <v>31</v>
      </c>
      <c r="M35" s="65">
        <v>0</v>
      </c>
      <c r="N35" s="65">
        <v>0</v>
      </c>
      <c r="O35" s="65">
        <v>0</v>
      </c>
      <c r="P35" s="65">
        <v>3</v>
      </c>
      <c r="Q35" s="65">
        <v>50</v>
      </c>
      <c r="R35" s="68">
        <v>77</v>
      </c>
      <c r="S35" s="65">
        <v>117</v>
      </c>
      <c r="T35" s="68">
        <v>13</v>
      </c>
      <c r="U35" s="72">
        <v>0</v>
      </c>
      <c r="V35" s="72">
        <v>2</v>
      </c>
      <c r="W35" s="72">
        <v>2</v>
      </c>
      <c r="X35" s="72">
        <v>0</v>
      </c>
      <c r="Y35" s="72">
        <v>5</v>
      </c>
      <c r="Z35" s="72">
        <v>16</v>
      </c>
      <c r="AA35" s="72">
        <v>0</v>
      </c>
      <c r="AB35" s="72">
        <v>0</v>
      </c>
      <c r="AC35" s="72">
        <v>0</v>
      </c>
      <c r="AD35" s="72">
        <v>8</v>
      </c>
      <c r="AE35" s="72">
        <v>48</v>
      </c>
      <c r="AF35" s="72">
        <v>14</v>
      </c>
      <c r="AG35" s="72">
        <v>0</v>
      </c>
      <c r="AH35" s="72">
        <v>0</v>
      </c>
      <c r="AI35" s="72">
        <v>8</v>
      </c>
      <c r="AJ35" s="72">
        <v>0</v>
      </c>
      <c r="AK35" s="72">
        <v>4</v>
      </c>
      <c r="AL35" s="68">
        <v>191</v>
      </c>
      <c r="AM35" s="68">
        <v>31</v>
      </c>
      <c r="AN35" s="65">
        <v>0</v>
      </c>
      <c r="AO35" s="36"/>
    </row>
    <row r="36" spans="1:41" s="9" customFormat="1" ht="20.100000000000001" customHeight="1" thickBot="1" x14ac:dyDescent="0.2">
      <c r="A36" s="26"/>
      <c r="B36" s="27"/>
      <c r="C36" s="17" t="s">
        <v>40</v>
      </c>
      <c r="D36" s="73">
        <f>SUM(E36:AO36)</f>
        <v>41</v>
      </c>
      <c r="E36" s="74">
        <v>2</v>
      </c>
      <c r="F36" s="74">
        <v>1</v>
      </c>
      <c r="G36" s="75">
        <v>0</v>
      </c>
      <c r="H36" s="75">
        <v>0</v>
      </c>
      <c r="I36" s="74">
        <v>4</v>
      </c>
      <c r="J36" s="75">
        <v>0</v>
      </c>
      <c r="K36" s="75">
        <v>0</v>
      </c>
      <c r="L36" s="74">
        <v>2</v>
      </c>
      <c r="M36" s="75">
        <v>0</v>
      </c>
      <c r="N36" s="75">
        <v>0</v>
      </c>
      <c r="O36" s="75">
        <v>0</v>
      </c>
      <c r="P36" s="75">
        <v>0</v>
      </c>
      <c r="Q36" s="74">
        <v>1</v>
      </c>
      <c r="R36" s="76">
        <v>4</v>
      </c>
      <c r="S36" s="74">
        <v>5</v>
      </c>
      <c r="T36" s="76">
        <v>2</v>
      </c>
      <c r="U36" s="75">
        <v>0</v>
      </c>
      <c r="V36" s="75">
        <v>0</v>
      </c>
      <c r="W36" s="75">
        <v>0</v>
      </c>
      <c r="X36" s="75">
        <v>0</v>
      </c>
      <c r="Y36" s="76">
        <v>2</v>
      </c>
      <c r="Z36" s="77">
        <v>4</v>
      </c>
      <c r="AA36" s="75">
        <v>0</v>
      </c>
      <c r="AB36" s="75">
        <v>0</v>
      </c>
      <c r="AC36" s="75">
        <v>0</v>
      </c>
      <c r="AD36" s="78">
        <v>2</v>
      </c>
      <c r="AE36" s="77">
        <v>5</v>
      </c>
      <c r="AF36" s="77">
        <v>6</v>
      </c>
      <c r="AG36" s="75">
        <v>0</v>
      </c>
      <c r="AH36" s="75">
        <v>0</v>
      </c>
      <c r="AI36" s="75">
        <v>0</v>
      </c>
      <c r="AJ36" s="75">
        <v>0</v>
      </c>
      <c r="AK36" s="75">
        <v>1</v>
      </c>
      <c r="AL36" s="78">
        <v>0</v>
      </c>
      <c r="AM36" s="79">
        <v>0</v>
      </c>
      <c r="AN36" s="79">
        <v>0</v>
      </c>
      <c r="AO36" s="39"/>
    </row>
    <row r="37" spans="1:41" s="9" customFormat="1" ht="9" customHeight="1" x14ac:dyDescent="0.15">
      <c r="A37" s="21" t="s">
        <v>44</v>
      </c>
      <c r="B37" s="22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9"/>
      <c r="AN37" s="29"/>
      <c r="AO37" s="20"/>
    </row>
    <row r="38" spans="1:41" s="9" customFormat="1" ht="9" customHeight="1" x14ac:dyDescent="0.15">
      <c r="A38" s="21" t="s">
        <v>45</v>
      </c>
      <c r="B38" s="22"/>
      <c r="C38" s="30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0"/>
      <c r="AN38" s="20"/>
      <c r="AO38" s="20"/>
    </row>
    <row r="39" spans="1:41" s="9" customFormat="1" ht="9" customHeight="1" x14ac:dyDescent="0.15">
      <c r="A39" s="20" t="s">
        <v>50</v>
      </c>
      <c r="B39" s="2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s="9" customFormat="1" ht="9" customHeight="1" x14ac:dyDescent="0.15">
      <c r="A40" s="20" t="s">
        <v>42</v>
      </c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s="32" customFormat="1" ht="9" customHeight="1" x14ac:dyDescent="0.15">
      <c r="A41" s="41" t="s">
        <v>49</v>
      </c>
      <c r="B41" s="41"/>
      <c r="C41" s="41"/>
      <c r="D41" s="41"/>
      <c r="E41" s="41"/>
      <c r="F41" s="4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</row>
    <row r="42" spans="1:4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</sheetData>
  <mergeCells count="8">
    <mergeCell ref="A41:F41"/>
    <mergeCell ref="A2:C2"/>
    <mergeCell ref="A7:A14"/>
    <mergeCell ref="A17:A24"/>
    <mergeCell ref="A27:A34"/>
    <mergeCell ref="A5:C5"/>
    <mergeCell ref="A3:C3"/>
    <mergeCell ref="A4:C4"/>
  </mergeCells>
  <phoneticPr fontId="2"/>
  <printOptions horizontalCentered="1"/>
  <pageMargins left="0.70866141732283472" right="0.70866141732283472" top="0.47244094488188981" bottom="0.47244094488188981" header="0" footer="0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２３９  許可を要する営業施設監視指導</vt:lpstr>
      <vt:lpstr>'表 ２３９  許可を要する営業施設監視指導'!Print_Area</vt:lpstr>
    </vt:vector>
  </TitlesOfParts>
  <Company>川崎市役所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2017-10-27T00:56:42Z</cp:lastPrinted>
  <dcterms:created xsi:type="dcterms:W3CDTF">2008-11-17T11:10:41Z</dcterms:created>
  <dcterms:modified xsi:type="dcterms:W3CDTF">2017-10-27T00:56:47Z</dcterms:modified>
</cp:coreProperties>
</file>