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wasaki.local\庁内共有ファイルサーバ\40（健）長寿社会部高齢者事業推進\介護基盤係【平成２６年度～】\ｼ)施設再編整備　法人募集要項・様式・その他資料\★★★　最終確定版　ＨＰへも掲載用\09_公募（令和６年５月～）＜介護医療院＞\02 募集関係の様式\"/>
    </mc:Choice>
  </mc:AlternateContent>
  <bookViews>
    <workbookView xWindow="0" yWindow="0" windowWidth="20490" windowHeight="7770" tabRatio="597"/>
  </bookViews>
  <sheets>
    <sheet name="居住費（滞在費）算定根拠" sheetId="6" r:id="rId1"/>
  </sheets>
  <definedNames>
    <definedName name="資料番号と資料名称" localSheetId="0">#REF!</definedName>
    <definedName name="資料番号と資料名称">#REF!</definedName>
    <definedName name="資料番号と名称" localSheetId="0">#REF!</definedName>
    <definedName name="資料番号と名称">#REF!</definedName>
  </definedNames>
  <calcPr calcId="162913"/>
</workbook>
</file>

<file path=xl/calcChain.xml><?xml version="1.0" encoding="utf-8"?>
<calcChain xmlns="http://schemas.openxmlformats.org/spreadsheetml/2006/main">
  <c r="G9" i="6" l="1"/>
  <c r="A10" i="6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1" i="6" s="1"/>
  <c r="A42" i="6" s="1"/>
  <c r="J11" i="6"/>
  <c r="K11" i="6"/>
  <c r="K13" i="6" s="1"/>
  <c r="L11" i="6"/>
  <c r="L12" i="6" s="1"/>
  <c r="L15" i="6" s="1"/>
  <c r="J12" i="6"/>
  <c r="J13" i="6"/>
  <c r="J14" i="6"/>
  <c r="G15" i="6"/>
  <c r="J16" i="6"/>
  <c r="G17" i="6"/>
  <c r="G18" i="6"/>
  <c r="G19" i="6"/>
  <c r="J24" i="6"/>
  <c r="L24" i="6"/>
  <c r="L26" i="6" s="1"/>
  <c r="G26" i="6"/>
  <c r="J26" i="6"/>
  <c r="J27" i="6"/>
  <c r="L27" i="6"/>
  <c r="L30" i="6" s="1"/>
  <c r="J28" i="6"/>
  <c r="J29" i="6"/>
  <c r="G30" i="6"/>
  <c r="J31" i="6"/>
  <c r="I32" i="6"/>
  <c r="I33" i="6" s="1"/>
  <c r="J32" i="6"/>
  <c r="J33" i="6" s="1"/>
  <c r="K32" i="6"/>
  <c r="K33" i="6" s="1"/>
  <c r="G33" i="6"/>
  <c r="L33" i="6"/>
  <c r="G36" i="6"/>
  <c r="I36" i="6"/>
  <c r="J36" i="6"/>
  <c r="K36" i="6"/>
  <c r="L36" i="6"/>
  <c r="G42" i="6"/>
  <c r="I42" i="6"/>
  <c r="J42" i="6"/>
  <c r="K42" i="6"/>
  <c r="K24" i="6" l="1"/>
  <c r="I24" i="6" s="1"/>
  <c r="I26" i="6" s="1"/>
  <c r="I13" i="6"/>
  <c r="K28" i="6"/>
  <c r="K31" i="6"/>
  <c r="I28" i="6"/>
  <c r="K12" i="6"/>
  <c r="K15" i="6" s="1"/>
  <c r="K21" i="6" s="1"/>
  <c r="K23" i="6" s="1"/>
  <c r="K37" i="6" s="1"/>
  <c r="K38" i="6" s="1"/>
  <c r="K39" i="6" s="1"/>
  <c r="I11" i="6"/>
  <c r="G11" i="6" s="1"/>
  <c r="I31" i="6"/>
  <c r="K29" i="6"/>
  <c r="I29" i="6" s="1"/>
  <c r="G20" i="6"/>
  <c r="G21" i="6" s="1"/>
  <c r="G23" i="6" s="1"/>
  <c r="G37" i="6" s="1"/>
  <c r="G38" i="6" s="1"/>
  <c r="G39" i="6" s="1"/>
  <c r="K27" i="6"/>
  <c r="J20" i="6"/>
  <c r="K16" i="6"/>
  <c r="K20" i="6" s="1"/>
  <c r="J15" i="6"/>
  <c r="L14" i="6"/>
  <c r="J30" i="6"/>
  <c r="L29" i="6"/>
  <c r="L16" i="6"/>
  <c r="L20" i="6" s="1"/>
  <c r="L21" i="6" s="1"/>
  <c r="L23" i="6" s="1"/>
  <c r="K14" i="6"/>
  <c r="I14" i="6" s="1"/>
  <c r="L13" i="6"/>
  <c r="L31" i="6"/>
  <c r="L28" i="6"/>
  <c r="K26" i="6" l="1"/>
  <c r="I12" i="6"/>
  <c r="I15" i="6" s="1"/>
  <c r="J21" i="6"/>
  <c r="J23" i="6" s="1"/>
  <c r="J37" i="6" s="1"/>
  <c r="J38" i="6" s="1"/>
  <c r="J39" i="6" s="1"/>
  <c r="I27" i="6"/>
  <c r="I30" i="6" s="1"/>
  <c r="K30" i="6"/>
  <c r="K40" i="6" s="1"/>
  <c r="I16" i="6"/>
  <c r="I20" i="6" s="1"/>
  <c r="I21" i="6" s="1"/>
  <c r="I23" i="6" s="1"/>
  <c r="I37" i="6" s="1"/>
  <c r="I38" i="6" s="1"/>
  <c r="I39" i="6" s="1"/>
</calcChain>
</file>

<file path=xl/sharedStrings.xml><?xml version="1.0" encoding="utf-8"?>
<sst xmlns="http://schemas.openxmlformats.org/spreadsheetml/2006/main" count="120" uniqueCount="86">
  <si>
    <t>区分</t>
    <rPh sb="0" eb="2">
      <t>クブン</t>
    </rPh>
    <phoneticPr fontId="2"/>
  </si>
  <si>
    <t>合計</t>
    <rPh sb="0" eb="2">
      <t>ゴウケイ</t>
    </rPh>
    <phoneticPr fontId="2"/>
  </si>
  <si>
    <t>その他</t>
    <rPh sb="2" eb="3">
      <t>ホカ</t>
    </rPh>
    <phoneticPr fontId="2"/>
  </si>
  <si>
    <t>日額</t>
    <rPh sb="0" eb="2">
      <t>ニチガク</t>
    </rPh>
    <phoneticPr fontId="2"/>
  </si>
  <si>
    <t>月額</t>
    <rPh sb="0" eb="2">
      <t>ゲツガク</t>
    </rPh>
    <phoneticPr fontId="2"/>
  </si>
  <si>
    <t>建設費用</t>
    <rPh sb="0" eb="2">
      <t>ケンセツ</t>
    </rPh>
    <rPh sb="2" eb="4">
      <t>ヒヨウ</t>
    </rPh>
    <phoneticPr fontId="2"/>
  </si>
  <si>
    <t>金額等</t>
    <rPh sb="0" eb="2">
      <t>キンガク</t>
    </rPh>
    <rPh sb="2" eb="3">
      <t>トウ</t>
    </rPh>
    <phoneticPr fontId="2"/>
  </si>
  <si>
    <t>備考</t>
    <rPh sb="0" eb="2">
      <t>ビコウ</t>
    </rPh>
    <phoneticPr fontId="2"/>
  </si>
  <si>
    <t>建設工事費総額</t>
    <rPh sb="0" eb="2">
      <t>ケンセツ</t>
    </rPh>
    <rPh sb="2" eb="5">
      <t>コウジヒ</t>
    </rPh>
    <rPh sb="5" eb="7">
      <t>ソウガク</t>
    </rPh>
    <phoneticPr fontId="2"/>
  </si>
  <si>
    <t>工事請負費</t>
    <rPh sb="0" eb="2">
      <t>コウジ</t>
    </rPh>
    <rPh sb="2" eb="4">
      <t>ウケオイ</t>
    </rPh>
    <rPh sb="4" eb="5">
      <t>ヒ</t>
    </rPh>
    <phoneticPr fontId="2"/>
  </si>
  <si>
    <t>円</t>
    <rPh sb="0" eb="1">
      <t>エン</t>
    </rPh>
    <phoneticPr fontId="2"/>
  </si>
  <si>
    <t>設計監理料</t>
    <rPh sb="0" eb="2">
      <t>セッケイ</t>
    </rPh>
    <rPh sb="2" eb="4">
      <t>カンリ</t>
    </rPh>
    <rPh sb="4" eb="5">
      <t>リョウ</t>
    </rPh>
    <phoneticPr fontId="2"/>
  </si>
  <si>
    <t>建設工事費から控除する金額</t>
    <rPh sb="0" eb="2">
      <t>ケンセツ</t>
    </rPh>
    <rPh sb="2" eb="5">
      <t>コウジヒ</t>
    </rPh>
    <rPh sb="7" eb="9">
      <t>コウジョ</t>
    </rPh>
    <rPh sb="11" eb="13">
      <t>キンガク</t>
    </rPh>
    <phoneticPr fontId="2"/>
  </si>
  <si>
    <t>解体工事費</t>
    <rPh sb="0" eb="2">
      <t>カイタイ</t>
    </rPh>
    <rPh sb="2" eb="5">
      <t>コウジヒ</t>
    </rPh>
    <phoneticPr fontId="2"/>
  </si>
  <si>
    <t>純建設費用</t>
    <rPh sb="0" eb="1">
      <t>ジュン</t>
    </rPh>
    <rPh sb="1" eb="3">
      <t>ケンセツ</t>
    </rPh>
    <rPh sb="3" eb="5">
      <t>ヒヨウ</t>
    </rPh>
    <phoneticPr fontId="2"/>
  </si>
  <si>
    <t>算定期間</t>
    <rPh sb="0" eb="2">
      <t>サンテイ</t>
    </rPh>
    <rPh sb="2" eb="4">
      <t>キカン</t>
    </rPh>
    <phoneticPr fontId="2"/>
  </si>
  <si>
    <t>年</t>
    <rPh sb="0" eb="1">
      <t>ネン</t>
    </rPh>
    <phoneticPr fontId="2"/>
  </si>
  <si>
    <t>円/年</t>
    <rPh sb="0" eb="1">
      <t>エン</t>
    </rPh>
    <rPh sb="2" eb="3">
      <t>ネン</t>
    </rPh>
    <phoneticPr fontId="2"/>
  </si>
  <si>
    <t>円/日</t>
    <rPh sb="0" eb="1">
      <t>エン</t>
    </rPh>
    <rPh sb="2" eb="3">
      <t>ニチ</t>
    </rPh>
    <phoneticPr fontId="2"/>
  </si>
  <si>
    <t>人</t>
    <rPh sb="0" eb="1">
      <t>ニン</t>
    </rPh>
    <phoneticPr fontId="2"/>
  </si>
  <si>
    <t>円/人日</t>
    <rPh sb="0" eb="1">
      <t>エン</t>
    </rPh>
    <rPh sb="2" eb="3">
      <t>ニン</t>
    </rPh>
    <rPh sb="3" eb="4">
      <t>ニチ</t>
    </rPh>
    <phoneticPr fontId="2"/>
  </si>
  <si>
    <t>支払利息</t>
    <rPh sb="0" eb="2">
      <t>シハライ</t>
    </rPh>
    <rPh sb="2" eb="4">
      <t>リソク</t>
    </rPh>
    <phoneticPr fontId="2"/>
  </si>
  <si>
    <t>光熱水費</t>
    <rPh sb="0" eb="1">
      <t>ヒカリ</t>
    </rPh>
    <rPh sb="1" eb="2">
      <t>ネツ</t>
    </rPh>
    <rPh sb="2" eb="3">
      <t>ミズ</t>
    </rPh>
    <rPh sb="3" eb="4">
      <t>ヒ</t>
    </rPh>
    <phoneticPr fontId="2"/>
  </si>
  <si>
    <t>市町村補助金</t>
    <rPh sb="0" eb="3">
      <t>シチョウソン</t>
    </rPh>
    <rPh sb="3" eb="6">
      <t>ホジョキン</t>
    </rPh>
    <phoneticPr fontId="2"/>
  </si>
  <si>
    <t>土地造成費等</t>
    <rPh sb="0" eb="2">
      <t>トチ</t>
    </rPh>
    <rPh sb="2" eb="5">
      <t>ゾウセイヒ</t>
    </rPh>
    <rPh sb="5" eb="6">
      <t>トウ</t>
    </rPh>
    <phoneticPr fontId="2"/>
  </si>
  <si>
    <t>備品購入費</t>
    <rPh sb="0" eb="2">
      <t>ビヒン</t>
    </rPh>
    <rPh sb="2" eb="5">
      <t>コウニュウヒ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</si>
  <si>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</si>
  <si>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</si>
  <si>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水道料金</t>
    <rPh sb="0" eb="2">
      <t>スイドウ</t>
    </rPh>
    <rPh sb="2" eb="4">
      <t>リョウキン</t>
    </rPh>
    <phoneticPr fontId="2"/>
  </si>
  <si>
    <t>その他補助金</t>
    <rPh sb="2" eb="3">
      <t>ホカ</t>
    </rPh>
    <rPh sb="3" eb="6">
      <t>ホジョキン</t>
    </rPh>
    <phoneticPr fontId="2"/>
  </si>
  <si>
    <t>純建設費用÷算定期間</t>
    <rPh sb="0" eb="1">
      <t>ジュン</t>
    </rPh>
    <rPh sb="1" eb="3">
      <t>ケンセツ</t>
    </rPh>
    <rPh sb="3" eb="5">
      <t>ヒヨウ</t>
    </rPh>
    <rPh sb="6" eb="8">
      <t>サンテイ</t>
    </rPh>
    <rPh sb="8" eb="10">
      <t>キカン</t>
    </rPh>
    <phoneticPr fontId="2"/>
  </si>
  <si>
    <t>支払利息総額÷算定期間</t>
    <rPh sb="0" eb="2">
      <t>シハライ</t>
    </rPh>
    <rPh sb="2" eb="4">
      <t>リソク</t>
    </rPh>
    <rPh sb="4" eb="6">
      <t>ソウガク</t>
    </rPh>
    <rPh sb="7" eb="9">
      <t>サンテイ</t>
    </rPh>
    <rPh sb="9" eb="11">
      <t>キカン</t>
    </rPh>
    <phoneticPr fontId="2"/>
  </si>
  <si>
    <t>決定した居住費</t>
    <rPh sb="0" eb="2">
      <t>ケッテイ</t>
    </rPh>
    <rPh sb="4" eb="6">
      <t>キョジュウ</t>
    </rPh>
    <rPh sb="6" eb="7">
      <t>ヒ</t>
    </rPh>
    <phoneticPr fontId="2"/>
  </si>
  <si>
    <t>円/人月</t>
    <rPh sb="0" eb="1">
      <t>エン</t>
    </rPh>
    <rPh sb="2" eb="3">
      <t>ニン</t>
    </rPh>
    <rPh sb="3" eb="4">
      <t>ゲツ</t>
    </rPh>
    <phoneticPr fontId="2"/>
  </si>
  <si>
    <t>施設整備に係る支払利息総額</t>
    <rPh sb="0" eb="2">
      <t>シセツ</t>
    </rPh>
    <rPh sb="2" eb="4">
      <t>セイビ</t>
    </rPh>
    <rPh sb="5" eb="6">
      <t>カカ</t>
    </rPh>
    <rPh sb="7" eb="9">
      <t>シハライ</t>
    </rPh>
    <rPh sb="9" eb="11">
      <t>リソク</t>
    </rPh>
    <rPh sb="11" eb="13">
      <t>ソウガク</t>
    </rPh>
    <phoneticPr fontId="2"/>
  </si>
  <si>
    <t>施設全体の純建設費用</t>
    <rPh sb="0" eb="2">
      <t>シセツ</t>
    </rPh>
    <rPh sb="2" eb="4">
      <t>ゼンタイ</t>
    </rPh>
    <rPh sb="5" eb="6">
      <t>ジュン</t>
    </rPh>
    <rPh sb="6" eb="8">
      <t>ケンセツ</t>
    </rPh>
    <rPh sb="8" eb="10">
      <t>ヒヨウ</t>
    </rPh>
    <phoneticPr fontId="2"/>
  </si>
  <si>
    <t>居住費総年額÷365</t>
    <rPh sb="0" eb="2">
      <t>キョジュウ</t>
    </rPh>
    <rPh sb="2" eb="3">
      <t>ヒ</t>
    </rPh>
    <rPh sb="3" eb="4">
      <t>ソウ</t>
    </rPh>
    <rPh sb="4" eb="6">
      <t>ネンガク</t>
    </rPh>
    <phoneticPr fontId="2"/>
  </si>
  <si>
    <t>日額×30</t>
    <rPh sb="0" eb="2">
      <t>ニチガク</t>
    </rPh>
    <phoneticPr fontId="2"/>
  </si>
  <si>
    <t>県補助金</t>
    <rPh sb="0" eb="1">
      <t>ケン</t>
    </rPh>
    <rPh sb="1" eb="4">
      <t>ホジョキン</t>
    </rPh>
    <phoneticPr fontId="2"/>
  </si>
  <si>
    <t>償還期間中に支払う利息の総額</t>
    <rPh sb="0" eb="2">
      <t>ショウカン</t>
    </rPh>
    <rPh sb="2" eb="5">
      <t>キカンチュウ</t>
    </rPh>
    <rPh sb="6" eb="8">
      <t>シハラ</t>
    </rPh>
    <rPh sb="9" eb="11">
      <t>リソク</t>
    </rPh>
    <rPh sb="12" eb="14">
      <t>ソウガク</t>
    </rPh>
    <phoneticPr fontId="2"/>
  </si>
  <si>
    <t>償還年数</t>
    <rPh sb="0" eb="2">
      <t>ショウカン</t>
    </rPh>
    <rPh sb="2" eb="4">
      <t>ネンスウ</t>
    </rPh>
    <phoneticPr fontId="2"/>
  </si>
  <si>
    <t>建物修繕費</t>
    <rPh sb="0" eb="2">
      <t>タテモノ</t>
    </rPh>
    <rPh sb="2" eb="5">
      <t>シュウゼンヒ</t>
    </rPh>
    <phoneticPr fontId="2"/>
  </si>
  <si>
    <t>１㎡当たりの修繕費（積立額）月額</t>
    <rPh sb="2" eb="3">
      <t>ア</t>
    </rPh>
    <rPh sb="6" eb="9">
      <t>シュウゼンヒ</t>
    </rPh>
    <rPh sb="10" eb="13">
      <t>ツミタテガク</t>
    </rPh>
    <rPh sb="14" eb="16">
      <t>ゲツガク</t>
    </rPh>
    <phoneticPr fontId="2"/>
  </si>
  <si>
    <t>円/㎡・月</t>
    <rPh sb="0" eb="1">
      <t>エン</t>
    </rPh>
    <rPh sb="4" eb="5">
      <t>ゲツ</t>
    </rPh>
    <phoneticPr fontId="2"/>
  </si>
  <si>
    <t>200円/㎡・月～300円/㎡・月が標準</t>
    <rPh sb="3" eb="4">
      <t>エン</t>
    </rPh>
    <rPh sb="7" eb="8">
      <t>ゲツ</t>
    </rPh>
    <rPh sb="12" eb="13">
      <t>エン</t>
    </rPh>
    <rPh sb="16" eb="17">
      <t>ゲツ</t>
    </rPh>
    <rPh sb="18" eb="20">
      <t>ヒョウジュン</t>
    </rPh>
    <phoneticPr fontId="2"/>
  </si>
  <si>
    <t>原則として借入金の償還年数</t>
    <rPh sb="0" eb="2">
      <t>ゲンソク</t>
    </rPh>
    <rPh sb="5" eb="8">
      <t>カリイレキン</t>
    </rPh>
    <rPh sb="9" eb="11">
      <t>ショウカン</t>
    </rPh>
    <rPh sb="11" eb="13">
      <t>ネンスウ</t>
    </rPh>
    <phoneticPr fontId="2"/>
  </si>
  <si>
    <t>介護用備品・事務備品は除くこと</t>
    <rPh sb="0" eb="2">
      <t>カイゴ</t>
    </rPh>
    <rPh sb="2" eb="3">
      <t>ヨウ</t>
    </rPh>
    <rPh sb="3" eb="5">
      <t>ビヒン</t>
    </rPh>
    <rPh sb="6" eb="8">
      <t>ジム</t>
    </rPh>
    <rPh sb="8" eb="10">
      <t>ビヒン</t>
    </rPh>
    <rPh sb="11" eb="12">
      <t>ノゾ</t>
    </rPh>
    <phoneticPr fontId="2"/>
  </si>
  <si>
    <t>の部分に入力して下さい。</t>
    <rPh sb="1" eb="3">
      <t>ブブン</t>
    </rPh>
    <rPh sb="4" eb="6">
      <t>ニュウリョク</t>
    </rPh>
    <rPh sb="8" eb="9">
      <t>クダ</t>
    </rPh>
    <phoneticPr fontId="2"/>
  </si>
  <si>
    <t>No</t>
    <phoneticPr fontId="2"/>
  </si>
  <si>
    <t>施設の種類</t>
    <rPh sb="0" eb="2">
      <t>シセツ</t>
    </rPh>
    <rPh sb="3" eb="5">
      <t>シュルイ</t>
    </rPh>
    <phoneticPr fontId="2"/>
  </si>
  <si>
    <t>その他・通所介護事業所等</t>
    <rPh sb="2" eb="3">
      <t>タ</t>
    </rPh>
    <rPh sb="4" eb="6">
      <t>ツウショ</t>
    </rPh>
    <rPh sb="6" eb="8">
      <t>カイゴ</t>
    </rPh>
    <rPh sb="8" eb="11">
      <t>ジギョウショ</t>
    </rPh>
    <rPh sb="11" eb="12">
      <t>トウ</t>
    </rPh>
    <phoneticPr fontId="2"/>
  </si>
  <si>
    <t>従来型</t>
    <rPh sb="0" eb="3">
      <t>ジュウライガタ</t>
    </rPh>
    <phoneticPr fontId="2"/>
  </si>
  <si>
    <t>従来型個室</t>
    <rPh sb="0" eb="3">
      <t>ジュウライガタ</t>
    </rPh>
    <rPh sb="3" eb="5">
      <t>コシツ</t>
    </rPh>
    <phoneticPr fontId="2"/>
  </si>
  <si>
    <t>多床室</t>
    <rPh sb="0" eb="1">
      <t>オオ</t>
    </rPh>
    <rPh sb="1" eb="2">
      <t>ユカ</t>
    </rPh>
    <rPh sb="2" eb="3">
      <t>シツ</t>
    </rPh>
    <phoneticPr fontId="2"/>
  </si>
  <si>
    <t>居住費総年額</t>
    <rPh sb="0" eb="2">
      <t>キョジュウ</t>
    </rPh>
    <rPh sb="2" eb="3">
      <t>ヒ</t>
    </rPh>
    <rPh sb="3" eb="4">
      <t>ソウ</t>
    </rPh>
    <rPh sb="4" eb="6">
      <t>ネンガク</t>
    </rPh>
    <phoneticPr fontId="2"/>
  </si>
  <si>
    <t>施設の種類別の専用面積を入力</t>
    <rPh sb="0" eb="2">
      <t>シセツ</t>
    </rPh>
    <rPh sb="3" eb="5">
      <t>シュルイ</t>
    </rPh>
    <rPh sb="5" eb="6">
      <t>ベツ</t>
    </rPh>
    <rPh sb="7" eb="9">
      <t>センヨウ</t>
    </rPh>
    <rPh sb="9" eb="11">
      <t>メンセキ</t>
    </rPh>
    <rPh sb="12" eb="14">
      <t>ニュウリョク</t>
    </rPh>
    <phoneticPr fontId="2"/>
  </si>
  <si>
    <t>専用面積の割合</t>
    <rPh sb="0" eb="2">
      <t>センヨウ</t>
    </rPh>
    <rPh sb="2" eb="4">
      <t>メンセキ</t>
    </rPh>
    <rPh sb="5" eb="7">
      <t>ワリアイ</t>
    </rPh>
    <phoneticPr fontId="2"/>
  </si>
  <si>
    <t>専用面積</t>
    <rPh sb="0" eb="2">
      <t>センヨウ</t>
    </rPh>
    <rPh sb="2" eb="4">
      <t>メンセキ</t>
    </rPh>
    <phoneticPr fontId="2"/>
  </si>
  <si>
    <t>ユニット型
個室</t>
    <rPh sb="4" eb="5">
      <t>カタ</t>
    </rPh>
    <rPh sb="6" eb="8">
      <t>コシツ</t>
    </rPh>
    <phoneticPr fontId="2"/>
  </si>
  <si>
    <t>㎡</t>
    <phoneticPr fontId="2"/>
  </si>
  <si>
    <t>％</t>
    <phoneticPr fontId="2"/>
  </si>
  <si>
    <t>純建設費年額</t>
    <rPh sb="0" eb="1">
      <t>ジュン</t>
    </rPh>
    <rPh sb="1" eb="4">
      <t>ケンセツヒ</t>
    </rPh>
    <rPh sb="4" eb="6">
      <t>ネンガク</t>
    </rPh>
    <phoneticPr fontId="2"/>
  </si>
  <si>
    <t>月額×専用面積×12ヶ月</t>
    <rPh sb="0" eb="2">
      <t>ゲツガク</t>
    </rPh>
    <rPh sb="3" eb="5">
      <t>センヨウ</t>
    </rPh>
    <rPh sb="5" eb="7">
      <t>メンセキ</t>
    </rPh>
    <rPh sb="11" eb="12">
      <t>ゲツ</t>
    </rPh>
    <phoneticPr fontId="2"/>
  </si>
  <si>
    <t>修繕費（積立額）年額</t>
    <rPh sb="0" eb="3">
      <t>シュウゼンヒ</t>
    </rPh>
    <rPh sb="4" eb="7">
      <t>ツミタテガク</t>
    </rPh>
    <rPh sb="8" eb="10">
      <t>ネンガク</t>
    </rPh>
    <phoneticPr fontId="2"/>
  </si>
  <si>
    <t>備品購入費年額</t>
    <rPh sb="0" eb="2">
      <t>ビヒン</t>
    </rPh>
    <rPh sb="2" eb="5">
      <t>コウニュウヒ</t>
    </rPh>
    <rPh sb="5" eb="7">
      <t>ネンガク</t>
    </rPh>
    <phoneticPr fontId="2"/>
  </si>
  <si>
    <t>居住費総日額</t>
    <rPh sb="0" eb="2">
      <t>キョジュウ</t>
    </rPh>
    <rPh sb="2" eb="3">
      <t>ヒ</t>
    </rPh>
    <rPh sb="3" eb="4">
      <t>ソウ</t>
    </rPh>
    <rPh sb="4" eb="6">
      <t>ニチガク</t>
    </rPh>
    <phoneticPr fontId="2"/>
  </si>
  <si>
    <t>専用面積の割合で按分</t>
    <rPh sb="0" eb="2">
      <t>センヨウ</t>
    </rPh>
    <rPh sb="2" eb="4">
      <t>メンセキ</t>
    </rPh>
    <rPh sb="5" eb="7">
      <t>ワリアイ</t>
    </rPh>
    <rPh sb="8" eb="10">
      <t>アンブン</t>
    </rPh>
    <phoneticPr fontId="2"/>
  </si>
  <si>
    <t>建設工事費総額－控除する金額</t>
    <rPh sb="0" eb="2">
      <t>ケンセツ</t>
    </rPh>
    <rPh sb="2" eb="5">
      <t>コウジヒ</t>
    </rPh>
    <rPh sb="5" eb="7">
      <t>ソウガク</t>
    </rPh>
    <rPh sb="8" eb="10">
      <t>コウジョ</t>
    </rPh>
    <rPh sb="12" eb="14">
      <t>キンガク</t>
    </rPh>
    <phoneticPr fontId="2"/>
  </si>
  <si>
    <t>利用者一人当たりの居住費（滞在費）日額</t>
    <rPh sb="0" eb="3">
      <t>リヨウシャ</t>
    </rPh>
    <rPh sb="3" eb="5">
      <t>ヒトリ</t>
    </rPh>
    <rPh sb="5" eb="6">
      <t>ア</t>
    </rPh>
    <rPh sb="9" eb="11">
      <t>キョジュウ</t>
    </rPh>
    <rPh sb="11" eb="12">
      <t>ヒ</t>
    </rPh>
    <rPh sb="13" eb="16">
      <t>タイザイヒ</t>
    </rPh>
    <rPh sb="17" eb="19">
      <t>ニチガク</t>
    </rPh>
    <phoneticPr fontId="2"/>
  </si>
  <si>
    <t>5～10年程度の範囲で設定する</t>
    <rPh sb="4" eb="5">
      <t>ネン</t>
    </rPh>
    <rPh sb="5" eb="7">
      <t>テイド</t>
    </rPh>
    <rPh sb="8" eb="10">
      <t>ハンイ</t>
    </rPh>
    <rPh sb="11" eb="13">
      <t>セッテイ</t>
    </rPh>
    <phoneticPr fontId="2"/>
  </si>
  <si>
    <t>施設面積</t>
    <rPh sb="0" eb="2">
      <t>シセツ</t>
    </rPh>
    <rPh sb="2" eb="4">
      <t>メンセキ</t>
    </rPh>
    <phoneticPr fontId="2"/>
  </si>
  <si>
    <t>支払利息年額</t>
    <rPh sb="0" eb="2">
      <t>シハライ</t>
    </rPh>
    <rPh sb="2" eb="4">
      <t>リソク</t>
    </rPh>
    <rPh sb="4" eb="6">
      <t>ネンガク</t>
    </rPh>
    <phoneticPr fontId="2"/>
  </si>
  <si>
    <t>備品購入費÷算定期間</t>
    <rPh sb="0" eb="2">
      <t>ビヒン</t>
    </rPh>
    <rPh sb="2" eb="5">
      <t>コウニュウヒ</t>
    </rPh>
    <rPh sb="6" eb="8">
      <t>サンテイ</t>
    </rPh>
    <rPh sb="8" eb="10">
      <t>キカン</t>
    </rPh>
    <phoneticPr fontId="2"/>
  </si>
  <si>
    <t>算定期間（更新サイクル）</t>
    <rPh sb="0" eb="2">
      <t>サンテイ</t>
    </rPh>
    <rPh sb="2" eb="4">
      <t>キカン</t>
    </rPh>
    <rPh sb="5" eb="7">
      <t>コウシン</t>
    </rPh>
    <phoneticPr fontId="2"/>
  </si>
  <si>
    <t>居住費日額÷入居定員</t>
    <rPh sb="0" eb="2">
      <t>キョジュウ</t>
    </rPh>
    <rPh sb="2" eb="3">
      <t>ヒ</t>
    </rPh>
    <rPh sb="3" eb="5">
      <t>ニチガク</t>
    </rPh>
    <rPh sb="6" eb="8">
      <t>ニュウキョ</t>
    </rPh>
    <rPh sb="8" eb="10">
      <t>テイイン</t>
    </rPh>
    <phoneticPr fontId="2"/>
  </si>
  <si>
    <t>前記上限額以下の日額を設定する</t>
    <rPh sb="0" eb="2">
      <t>ゼンキ</t>
    </rPh>
    <rPh sb="2" eb="5">
      <t>ジョウゲンガク</t>
    </rPh>
    <rPh sb="5" eb="7">
      <t>イカ</t>
    </rPh>
    <rPh sb="8" eb="10">
      <t>ニチガク</t>
    </rPh>
    <rPh sb="11" eb="13">
      <t>セッテイ</t>
    </rPh>
    <phoneticPr fontId="2"/>
  </si>
  <si>
    <t>専用面積の割合で按分、清掃費計上不可</t>
    <rPh sb="0" eb="2">
      <t>センヨウ</t>
    </rPh>
    <rPh sb="2" eb="4">
      <t>メンセキ</t>
    </rPh>
    <rPh sb="5" eb="7">
      <t>ワリアイ</t>
    </rPh>
    <rPh sb="8" eb="10">
      <t>アンブン</t>
    </rPh>
    <rPh sb="11" eb="13">
      <t>セイソウ</t>
    </rPh>
    <rPh sb="13" eb="14">
      <t>ヒ</t>
    </rPh>
    <rPh sb="14" eb="16">
      <t>ケイジョウ</t>
    </rPh>
    <rPh sb="16" eb="18">
      <t>フカ</t>
    </rPh>
    <phoneticPr fontId="2"/>
  </si>
  <si>
    <t>建物維持管理費（賃借料、定期点検費等）</t>
    <rPh sb="0" eb="2">
      <t>タテモノ</t>
    </rPh>
    <rPh sb="2" eb="4">
      <t>イジ</t>
    </rPh>
    <rPh sb="4" eb="7">
      <t>カンリヒ</t>
    </rPh>
    <rPh sb="8" eb="11">
      <t>チンシャクリョウ</t>
    </rPh>
    <rPh sb="12" eb="14">
      <t>テイキ</t>
    </rPh>
    <rPh sb="14" eb="16">
      <t>テンケン</t>
    </rPh>
    <rPh sb="16" eb="17">
      <t>ヒ</t>
    </rPh>
    <rPh sb="17" eb="18">
      <t>トウ</t>
    </rPh>
    <phoneticPr fontId="2"/>
  </si>
  <si>
    <t>定員又は定員×稼働率</t>
    <rPh sb="0" eb="2">
      <t>テイイン</t>
    </rPh>
    <rPh sb="2" eb="3">
      <t>マタ</t>
    </rPh>
    <rPh sb="4" eb="6">
      <t>テイイン</t>
    </rPh>
    <rPh sb="7" eb="9">
      <t>カドウ</t>
    </rPh>
    <rPh sb="9" eb="10">
      <t>リツ</t>
    </rPh>
    <phoneticPr fontId="2"/>
  </si>
  <si>
    <t>※右の額は、多床室分の算出を光熱水費のみとし、470円（上限額）を加算した額を参考提示</t>
    <rPh sb="1" eb="2">
      <t>ミギ</t>
    </rPh>
    <rPh sb="3" eb="4">
      <t>ガク</t>
    </rPh>
    <rPh sb="9" eb="10">
      <t>ブン</t>
    </rPh>
    <rPh sb="11" eb="13">
      <t>サンシュツ</t>
    </rPh>
    <rPh sb="28" eb="30">
      <t>ジョウゲン</t>
    </rPh>
    <rPh sb="30" eb="31">
      <t>ガク</t>
    </rPh>
    <rPh sb="39" eb="41">
      <t>サンコウ</t>
    </rPh>
    <rPh sb="41" eb="43">
      <t>テイジ</t>
    </rPh>
    <phoneticPr fontId="2"/>
  </si>
  <si>
    <t>収支を考慮の上、左の額にできる限り近づくように下の決定額を設定願います。</t>
    <rPh sb="0" eb="2">
      <t>シュウシ</t>
    </rPh>
    <rPh sb="3" eb="5">
      <t>コウリョ</t>
    </rPh>
    <rPh sb="6" eb="7">
      <t>ウエ</t>
    </rPh>
    <rPh sb="8" eb="9">
      <t>ヒダリ</t>
    </rPh>
    <rPh sb="10" eb="11">
      <t>ガク</t>
    </rPh>
    <rPh sb="15" eb="16">
      <t>カギ</t>
    </rPh>
    <rPh sb="17" eb="18">
      <t>チカ</t>
    </rPh>
    <rPh sb="23" eb="24">
      <t>シタ</t>
    </rPh>
    <rPh sb="25" eb="27">
      <t>ケッテイ</t>
    </rPh>
    <rPh sb="27" eb="28">
      <t>ガク</t>
    </rPh>
    <rPh sb="29" eb="31">
      <t>セッテイ</t>
    </rPh>
    <rPh sb="31" eb="32">
      <t>ネガ</t>
    </rPh>
    <phoneticPr fontId="2"/>
  </si>
  <si>
    <t>入居（利用）定員</t>
    <rPh sb="0" eb="2">
      <t>ニュウキョ</t>
    </rPh>
    <rPh sb="3" eb="5">
      <t>リヨウ</t>
    </rPh>
    <rPh sb="6" eb="8">
      <t>テイイン</t>
    </rPh>
    <phoneticPr fontId="2"/>
  </si>
  <si>
    <t>居住費（滞在費）の算定根拠</t>
    <rPh sb="0" eb="2">
      <t>キョジュウ</t>
    </rPh>
    <rPh sb="2" eb="3">
      <t>ヒ</t>
    </rPh>
    <rPh sb="4" eb="7">
      <t>タイザイヒ</t>
    </rPh>
    <rPh sb="9" eb="11">
      <t>サンテイ</t>
    </rPh>
    <rPh sb="11" eb="13">
      <t>コンキョ</t>
    </rPh>
    <phoneticPr fontId="2"/>
  </si>
  <si>
    <t>（様式９－３）</t>
    <phoneticPr fontId="8"/>
  </si>
  <si>
    <t>（その他添付する資料）</t>
    <rPh sb="3" eb="4">
      <t>タ</t>
    </rPh>
    <rPh sb="4" eb="6">
      <t>テンプ</t>
    </rPh>
    <rPh sb="8" eb="10">
      <t>シリョウ</t>
    </rPh>
    <phoneticPr fontId="2"/>
  </si>
  <si>
    <t>算定に当たり根拠とする資料を必要に応じて添付してください。</t>
    <rPh sb="0" eb="2">
      <t>サンテイ</t>
    </rPh>
    <rPh sb="3" eb="4">
      <t>ア</t>
    </rPh>
    <rPh sb="6" eb="8">
      <t>コンキョ</t>
    </rPh>
    <rPh sb="11" eb="13">
      <t>シリョウ</t>
    </rPh>
    <rPh sb="14" eb="16">
      <t>ヒツヨウ</t>
    </rPh>
    <rPh sb="17" eb="18">
      <t>オウ</t>
    </rPh>
    <rPh sb="20" eb="22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</si>
</sst>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[Red]\-#,##0.0"/>
    <numFmt numFmtId="177" formatCode="0.00_);[Red]\(0.00\)"/>
  </numFmts>
  <fonts count="9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sz val="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lightTrellis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2">
    <xf numFmtId="0" fontId="0" fillId="0" borderId="0" xfId="0">
      <alignment vertical="center"/>
    </xf>
    <xf numFmtId="38" fontId="4" fillId="0" borderId="0" xfId="1" applyFont="1" applyFill="1" applyAlignment="1">
      <alignment vertical="center"/>
    </xf>
    <xf numFmtId="38" fontId="4" fillId="0" borderId="4" xfId="1" applyFont="1" applyFill="1" applyBorder="1" applyAlignment="1">
      <alignment vertical="center" shrinkToFit="1"/>
    </xf>
    <xf numFmtId="38" fontId="4" fillId="3" borderId="1" xfId="1" applyFont="1" applyFill="1" applyBorder="1" applyAlignment="1">
      <alignment vertical="center" shrinkToFit="1"/>
    </xf>
    <xf numFmtId="38" fontId="4" fillId="0" borderId="12" xfId="1" applyFont="1" applyFill="1" applyBorder="1" applyAlignment="1">
      <alignment vertical="center"/>
    </xf>
    <xf numFmtId="38" fontId="4" fillId="0" borderId="15" xfId="1" applyFont="1" applyFill="1" applyBorder="1" applyAlignment="1">
      <alignment vertical="center" shrinkToFit="1"/>
    </xf>
    <xf numFmtId="38" fontId="4" fillId="0" borderId="13" xfId="1" applyFont="1" applyFill="1" applyBorder="1" applyAlignment="1">
      <alignment vertical="center" shrinkToFit="1"/>
    </xf>
    <xf numFmtId="38" fontId="4" fillId="0" borderId="4" xfId="1" applyFont="1" applyFill="1" applyBorder="1" applyAlignment="1">
      <alignment horizontal="center" vertical="center"/>
    </xf>
    <xf numFmtId="38" fontId="4" fillId="5" borderId="12" xfId="1" applyFont="1" applyFill="1" applyBorder="1" applyAlignment="1">
      <alignment vertical="center"/>
    </xf>
    <xf numFmtId="38" fontId="4" fillId="5" borderId="1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wrapText="1"/>
    </xf>
    <xf numFmtId="38" fontId="6" fillId="0" borderId="1" xfId="1" applyFont="1" applyFill="1" applyBorder="1" applyAlignment="1">
      <alignment vertical="center" shrinkToFit="1"/>
    </xf>
    <xf numFmtId="38" fontId="6" fillId="0" borderId="11" xfId="1" applyFont="1" applyFill="1" applyBorder="1" applyAlignment="1">
      <alignment vertical="center" shrinkToFit="1"/>
    </xf>
    <xf numFmtId="38" fontId="4" fillId="0" borderId="11" xfId="1" applyFont="1" applyFill="1" applyBorder="1" applyAlignment="1">
      <alignment vertical="center" shrinkToFit="1"/>
    </xf>
    <xf numFmtId="38" fontId="4" fillId="0" borderId="17" xfId="1" applyFont="1" applyFill="1" applyBorder="1" applyAlignment="1">
      <alignment vertical="center" shrinkToFit="1"/>
    </xf>
    <xf numFmtId="38" fontId="4" fillId="0" borderId="16" xfId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4" fillId="0" borderId="1" xfId="1" applyFont="1" applyFill="1" applyBorder="1" applyAlignment="1">
      <alignment vertical="center" shrinkToFit="1"/>
    </xf>
    <xf numFmtId="38" fontId="4" fillId="0" borderId="14" xfId="1" applyFont="1" applyFill="1" applyBorder="1" applyAlignment="1">
      <alignment vertical="center" shrinkToFit="1"/>
    </xf>
    <xf numFmtId="38" fontId="4" fillId="0" borderId="9" xfId="1" applyFont="1" applyFill="1" applyBorder="1" applyAlignment="1">
      <alignment vertical="center"/>
    </xf>
    <xf numFmtId="38" fontId="4" fillId="2" borderId="1" xfId="1" applyFont="1" applyFill="1" applyBorder="1" applyAlignment="1">
      <alignment vertical="center" shrinkToFit="1"/>
    </xf>
    <xf numFmtId="38" fontId="4" fillId="2" borderId="13" xfId="1" applyFont="1" applyFill="1" applyBorder="1" applyAlignment="1">
      <alignment vertical="center" shrinkToFit="1"/>
    </xf>
    <xf numFmtId="49" fontId="4" fillId="0" borderId="1" xfId="1" applyNumberFormat="1" applyFont="1" applyFill="1" applyBorder="1" applyAlignment="1">
      <alignment vertical="center" shrinkToFit="1"/>
    </xf>
    <xf numFmtId="38" fontId="4" fillId="4" borderId="13" xfId="1" applyFont="1" applyFill="1" applyBorder="1" applyAlignment="1">
      <alignment vertical="center" shrinkToFit="1"/>
    </xf>
    <xf numFmtId="38" fontId="4" fillId="0" borderId="8" xfId="1" applyFont="1" applyFill="1" applyBorder="1" applyAlignment="1">
      <alignment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vertical="center"/>
    </xf>
    <xf numFmtId="38" fontId="4" fillId="0" borderId="3" xfId="1" applyFont="1" applyFill="1" applyBorder="1" applyAlignment="1">
      <alignment vertical="center"/>
    </xf>
    <xf numFmtId="176" fontId="4" fillId="0" borderId="3" xfId="1" applyNumberFormat="1" applyFont="1" applyFill="1" applyBorder="1" applyAlignment="1">
      <alignment vertical="center"/>
    </xf>
    <xf numFmtId="176" fontId="4" fillId="0" borderId="13" xfId="1" applyNumberFormat="1" applyFont="1" applyFill="1" applyBorder="1" applyAlignment="1">
      <alignment vertical="center"/>
    </xf>
    <xf numFmtId="40" fontId="4" fillId="2" borderId="3" xfId="1" applyNumberFormat="1" applyFont="1" applyFill="1" applyBorder="1" applyAlignment="1">
      <alignment vertical="center"/>
    </xf>
    <xf numFmtId="177" fontId="6" fillId="2" borderId="3" xfId="1" applyNumberFormat="1" applyFont="1" applyFill="1" applyBorder="1" applyAlignment="1">
      <alignment vertical="center"/>
    </xf>
    <xf numFmtId="40" fontId="6" fillId="2" borderId="13" xfId="1" applyNumberFormat="1" applyFont="1" applyFill="1" applyBorder="1" applyAlignment="1">
      <alignment vertical="center"/>
    </xf>
    <xf numFmtId="38" fontId="4" fillId="0" borderId="10" xfId="1" applyFont="1" applyFill="1" applyBorder="1" applyAlignment="1">
      <alignment vertical="center" wrapText="1"/>
    </xf>
    <xf numFmtId="38" fontId="4" fillId="3" borderId="10" xfId="1" applyFont="1" applyFill="1" applyBorder="1" applyAlignment="1">
      <alignment vertical="center" wrapText="1"/>
    </xf>
    <xf numFmtId="38" fontId="4" fillId="2" borderId="3" xfId="1" applyFont="1" applyFill="1" applyBorder="1" applyAlignment="1">
      <alignment vertical="center"/>
    </xf>
    <xf numFmtId="38" fontId="4" fillId="2" borderId="10" xfId="1" applyFont="1" applyFill="1" applyBorder="1" applyAlignment="1">
      <alignment vertical="center" wrapText="1"/>
    </xf>
    <xf numFmtId="0" fontId="4" fillId="0" borderId="14" xfId="2" applyFont="1" applyBorder="1" applyAlignment="1">
      <alignment vertical="center" shrinkToFit="1"/>
    </xf>
    <xf numFmtId="38" fontId="4" fillId="0" borderId="13" xfId="2" applyNumberFormat="1" applyFont="1" applyBorder="1" applyAlignment="1">
      <alignment vertical="center" wrapText="1"/>
    </xf>
    <xf numFmtId="38" fontId="4" fillId="0" borderId="2" xfId="1" applyFont="1" applyFill="1" applyBorder="1" applyAlignment="1">
      <alignment horizontal="center" vertical="center" wrapText="1"/>
    </xf>
    <xf numFmtId="38" fontId="4" fillId="0" borderId="3" xfId="1" applyFont="1" applyFill="1" applyBorder="1" applyAlignment="1">
      <alignment horizontal="center" vertical="center"/>
    </xf>
    <xf numFmtId="38" fontId="5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center" vertical="center"/>
    </xf>
    <xf numFmtId="38" fontId="4" fillId="2" borderId="4" xfId="1" applyFont="1" applyFill="1" applyBorder="1" applyAlignment="1">
      <alignment horizontal="center" vertical="center"/>
    </xf>
    <xf numFmtId="38" fontId="3" fillId="0" borderId="0" xfId="1" applyFont="1" applyFill="1" applyAlignment="1">
      <alignment vertical="center"/>
    </xf>
    <xf numFmtId="38" fontId="4" fillId="0" borderId="0" xfId="1" applyFont="1" applyFill="1" applyAlignment="1">
      <alignment horizontal="right" vertical="center"/>
    </xf>
    <xf numFmtId="38" fontId="6" fillId="0" borderId="11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left" vertical="center" wrapText="1" shrinkToFit="1"/>
    </xf>
    <xf numFmtId="38" fontId="6" fillId="0" borderId="20" xfId="1" applyFont="1" applyFill="1" applyBorder="1" applyAlignment="1">
      <alignment horizontal="left" vertical="center" shrinkToFit="1"/>
    </xf>
    <xf numFmtId="38" fontId="6" fillId="0" borderId="3" xfId="1" applyFont="1" applyFill="1" applyBorder="1" applyAlignment="1">
      <alignment horizontal="left" vertical="center" shrinkToFit="1"/>
    </xf>
    <xf numFmtId="38" fontId="6" fillId="0" borderId="7" xfId="1" applyFont="1" applyFill="1" applyBorder="1" applyAlignment="1">
      <alignment horizontal="left" vertical="center" shrinkToFit="1"/>
    </xf>
    <xf numFmtId="38" fontId="6" fillId="0" borderId="21" xfId="1" applyFont="1" applyFill="1" applyBorder="1" applyAlignment="1">
      <alignment horizontal="left" vertical="center" shrinkToFit="1"/>
    </xf>
    <xf numFmtId="38" fontId="6" fillId="0" borderId="9" xfId="1" applyFont="1" applyFill="1" applyBorder="1" applyAlignment="1">
      <alignment horizontal="left" vertical="center" shrinkToFit="1"/>
    </xf>
    <xf numFmtId="38" fontId="6" fillId="0" borderId="20" xfId="1" applyFont="1" applyFill="1" applyBorder="1" applyAlignment="1">
      <alignment horizontal="left" vertical="center" wrapText="1" shrinkToFit="1"/>
    </xf>
    <xf numFmtId="38" fontId="6" fillId="0" borderId="3" xfId="1" applyFont="1" applyFill="1" applyBorder="1" applyAlignment="1">
      <alignment horizontal="left" vertical="center" wrapText="1" shrinkToFit="1"/>
    </xf>
    <xf numFmtId="38" fontId="4" fillId="0" borderId="3" xfId="1" applyFont="1" applyFill="1" applyBorder="1" applyAlignment="1">
      <alignment vertical="center" wrapText="1"/>
    </xf>
    <xf numFmtId="0" fontId="4" fillId="0" borderId="10" xfId="2" applyFont="1" applyFill="1" applyBorder="1" applyAlignment="1">
      <alignment vertical="center" wrapText="1"/>
    </xf>
    <xf numFmtId="38" fontId="4" fillId="0" borderId="6" xfId="1" applyFont="1" applyFill="1" applyBorder="1" applyAlignment="1">
      <alignment vertical="center" shrinkToFit="1"/>
    </xf>
    <xf numFmtId="0" fontId="4" fillId="0" borderId="8" xfId="2" applyFont="1" applyBorder="1" applyAlignment="1">
      <alignment vertical="center" shrinkToFit="1"/>
    </xf>
    <xf numFmtId="0" fontId="4" fillId="0" borderId="1" xfId="2" applyFont="1" applyBorder="1" applyAlignment="1">
      <alignment vertical="center" shrinkToFit="1"/>
    </xf>
    <xf numFmtId="38" fontId="4" fillId="0" borderId="8" xfId="1" applyFont="1" applyFill="1" applyBorder="1" applyAlignment="1">
      <alignment vertical="center" shrinkToFit="1"/>
    </xf>
    <xf numFmtId="38" fontId="4" fillId="0" borderId="1" xfId="1" applyFont="1" applyFill="1" applyBorder="1" applyAlignment="1">
      <alignment vertical="center" shrinkToFit="1"/>
    </xf>
    <xf numFmtId="38" fontId="4" fillId="0" borderId="6" xfId="1" applyFont="1" applyFill="1" applyBorder="1" applyAlignment="1">
      <alignment vertical="center" wrapText="1"/>
    </xf>
    <xf numFmtId="38" fontId="4" fillId="0" borderId="8" xfId="1" applyFont="1" applyFill="1" applyBorder="1" applyAlignment="1">
      <alignment vertical="center" wrapText="1"/>
    </xf>
    <xf numFmtId="38" fontId="4" fillId="0" borderId="1" xfId="1" applyFont="1" applyFill="1" applyBorder="1" applyAlignment="1">
      <alignment vertical="center" wrapText="1"/>
    </xf>
    <xf numFmtId="38" fontId="4" fillId="0" borderId="6" xfId="1" applyFont="1" applyFill="1" applyBorder="1" applyAlignment="1">
      <alignment horizontal="center" vertical="center" shrinkToFit="1"/>
    </xf>
    <xf numFmtId="38" fontId="4" fillId="0" borderId="8" xfId="1" applyFont="1" applyFill="1" applyBorder="1" applyAlignment="1">
      <alignment horizontal="center" vertical="center" shrinkToFit="1"/>
    </xf>
    <xf numFmtId="38" fontId="4" fillId="0" borderId="1" xfId="1" applyFont="1" applyFill="1" applyBorder="1" applyAlignment="1">
      <alignment horizontal="center" vertical="center" shrinkToFit="1"/>
    </xf>
    <xf numFmtId="0" fontId="1" fillId="0" borderId="8" xfId="2" applyBorder="1" applyAlignment="1">
      <alignment vertical="center" shrinkToFit="1"/>
    </xf>
    <xf numFmtId="0" fontId="1" fillId="0" borderId="1" xfId="2" applyBorder="1" applyAlignment="1">
      <alignment vertical="center" shrinkToFit="1"/>
    </xf>
    <xf numFmtId="38" fontId="4" fillId="0" borderId="5" xfId="1" applyFont="1" applyFill="1" applyBorder="1" applyAlignment="1">
      <alignment vertical="center" wrapText="1"/>
    </xf>
    <xf numFmtId="0" fontId="4" fillId="0" borderId="3" xfId="2" applyFont="1" applyBorder="1" applyAlignment="1">
      <alignment vertical="center" wrapText="1"/>
    </xf>
    <xf numFmtId="0" fontId="4" fillId="0" borderId="7" xfId="2" applyFont="1" applyBorder="1" applyAlignment="1">
      <alignment vertical="center" wrapText="1"/>
    </xf>
    <xf numFmtId="0" fontId="4" fillId="0" borderId="9" xfId="2" applyFont="1" applyBorder="1" applyAlignment="1">
      <alignment vertical="center" wrapText="1"/>
    </xf>
    <xf numFmtId="0" fontId="4" fillId="0" borderId="4" xfId="2" applyFont="1" applyFill="1" applyBorder="1" applyAlignment="1">
      <alignment vertical="center" shrinkToFit="1"/>
    </xf>
    <xf numFmtId="0" fontId="1" fillId="0" borderId="4" xfId="2" applyBorder="1" applyAlignment="1">
      <alignment vertical="center" shrinkToFit="1"/>
    </xf>
    <xf numFmtId="0" fontId="4" fillId="0" borderId="11" xfId="2" applyFont="1" applyFill="1" applyBorder="1" applyAlignment="1">
      <alignment vertical="center" wrapText="1"/>
    </xf>
    <xf numFmtId="0" fontId="4" fillId="0" borderId="18" xfId="2" applyFont="1" applyFill="1" applyBorder="1" applyAlignment="1">
      <alignment vertical="center" wrapText="1"/>
    </xf>
    <xf numFmtId="0" fontId="4" fillId="0" borderId="6" xfId="2" applyFont="1" applyFill="1" applyBorder="1" applyAlignment="1">
      <alignment vertical="center" shrinkToFit="1"/>
    </xf>
    <xf numFmtId="0" fontId="4" fillId="0" borderId="6" xfId="2" applyFont="1" applyBorder="1" applyAlignment="1">
      <alignment vertical="center" wrapText="1"/>
    </xf>
    <xf numFmtId="0" fontId="4" fillId="0" borderId="8" xfId="2" applyFont="1" applyBorder="1" applyAlignment="1">
      <alignment vertical="center" wrapText="1"/>
    </xf>
    <xf numFmtId="0" fontId="4" fillId="0" borderId="1" xfId="2" applyFont="1" applyBorder="1" applyAlignment="1">
      <alignment vertical="center" wrapText="1"/>
    </xf>
    <xf numFmtId="0" fontId="4" fillId="0" borderId="11" xfId="1" applyNumberFormat="1" applyFont="1" applyFill="1" applyBorder="1" applyAlignment="1">
      <alignment horizontal="center" vertical="center" wrapText="1"/>
    </xf>
    <xf numFmtId="0" fontId="4" fillId="0" borderId="18" xfId="1" applyNumberFormat="1" applyFont="1" applyFill="1" applyBorder="1" applyAlignment="1">
      <alignment horizontal="center" vertical="center" wrapText="1"/>
    </xf>
    <xf numFmtId="38" fontId="4" fillId="0" borderId="11" xfId="1" applyFont="1" applyFill="1" applyBorder="1" applyAlignment="1">
      <alignment horizontal="center" vertical="center" wrapText="1"/>
    </xf>
    <xf numFmtId="38" fontId="4" fillId="0" borderId="18" xfId="1" applyFont="1" applyFill="1" applyBorder="1" applyAlignment="1">
      <alignment horizontal="center" vertical="center" wrapText="1"/>
    </xf>
    <xf numFmtId="38" fontId="4" fillId="0" borderId="11" xfId="1" applyFont="1" applyFill="1" applyBorder="1" applyAlignment="1">
      <alignment vertical="center" wrapText="1"/>
    </xf>
    <xf numFmtId="0" fontId="4" fillId="0" borderId="18" xfId="2" applyFont="1" applyBorder="1" applyAlignment="1">
      <alignment vertical="center" wrapText="1"/>
    </xf>
    <xf numFmtId="0" fontId="4" fillId="0" borderId="2" xfId="2" applyFont="1" applyBorder="1" applyAlignment="1">
      <alignment vertical="center" wrapText="1"/>
    </xf>
    <xf numFmtId="0" fontId="4" fillId="0" borderId="2" xfId="2" applyFont="1" applyFill="1" applyBorder="1" applyAlignment="1">
      <alignment vertical="center" wrapText="1"/>
    </xf>
    <xf numFmtId="38" fontId="4" fillId="0" borderId="10" xfId="1" applyFont="1" applyFill="1" applyBorder="1" applyAlignment="1">
      <alignment vertical="center" wrapText="1"/>
    </xf>
    <xf numFmtId="38" fontId="4" fillId="0" borderId="4" xfId="1" applyFont="1" applyFill="1" applyBorder="1" applyAlignment="1">
      <alignment vertical="center" shrinkToFit="1"/>
    </xf>
    <xf numFmtId="38" fontId="3" fillId="0" borderId="0" xfId="1" applyFont="1" applyFill="1" applyAlignment="1">
      <alignment horizontal="center" vertical="center"/>
    </xf>
    <xf numFmtId="38" fontId="4" fillId="0" borderId="2" xfId="1" applyFont="1" applyFill="1" applyBorder="1" applyAlignment="1">
      <alignment horizontal="center" vertical="center" wrapText="1"/>
    </xf>
    <xf numFmtId="38" fontId="4" fillId="0" borderId="5" xfId="1" applyFont="1" applyFill="1" applyBorder="1" applyAlignment="1">
      <alignment horizontal="center" vertical="center" wrapText="1"/>
    </xf>
    <xf numFmtId="38" fontId="4" fillId="0" borderId="20" xfId="1" applyFont="1" applyFill="1" applyBorder="1" applyAlignment="1">
      <alignment horizontal="center" vertical="center" wrapText="1"/>
    </xf>
    <xf numFmtId="38" fontId="4" fillId="0" borderId="3" xfId="1" applyFont="1" applyFill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center" vertical="center" shrinkToFit="1"/>
    </xf>
    <xf numFmtId="0" fontId="4" fillId="0" borderId="8" xfId="1" applyNumberFormat="1" applyFont="1" applyFill="1" applyBorder="1" applyAlignment="1">
      <alignment horizontal="center" vertical="center" shrinkToFit="1"/>
    </xf>
    <xf numFmtId="0" fontId="4" fillId="0" borderId="1" xfId="1" applyNumberFormat="1" applyFont="1" applyFill="1" applyBorder="1" applyAlignment="1">
      <alignment horizontal="center" vertical="center" shrinkToFit="1"/>
    </xf>
    <xf numFmtId="38" fontId="4" fillId="0" borderId="6" xfId="1" applyFont="1" applyFill="1" applyBorder="1" applyAlignment="1">
      <alignment horizontal="center" vertical="center" wrapText="1"/>
    </xf>
    <xf numFmtId="38" fontId="4" fillId="0" borderId="1" xfId="1" applyFont="1" applyFill="1" applyBorder="1" applyAlignment="1">
      <alignment horizontal="center" vertical="center" wrapText="1"/>
    </xf>
  </cellXfs>
  <cellStyles count="3">
    <cellStyle name="桁区切り 2" xfId="1"/>
    <cellStyle name="標準" xfId="0" builtinId="0"/>
    <cellStyle name="標準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M44"/>
  <sheetViews>
    <sheetView tabSelected="1" view="pageBreakPreview" zoomScale="85" zoomScaleNormal="100" zoomScaleSheetLayoutView="85" workbookViewId="0">
      <selection activeCell="I9" sqref="I9"/>
    </sheetView>
  </sheetViews>
  <sheetFormatPr defaultColWidth="9" defaultRowHeight="11" x14ac:dyDescent="0.2"/>
  <cols>
    <col min="1" max="1" width="2.58203125" style="1" customWidth="1"/>
    <col min="2" max="2" width="3.83203125" style="1" customWidth="1"/>
    <col min="3" max="5" width="6.58203125" style="1" customWidth="1"/>
    <col min="6" max="6" width="10.25" style="1" customWidth="1"/>
    <col min="7" max="7" width="10.08203125" style="1" customWidth="1"/>
    <col min="8" max="8" width="6.5" style="1" customWidth="1"/>
    <col min="9" max="12" width="10.08203125" style="1" customWidth="1"/>
    <col min="13" max="13" width="27.25" style="1" customWidth="1"/>
    <col min="14" max="16384" width="9" style="1"/>
  </cols>
  <sheetData>
    <row r="1" spans="1:13" x14ac:dyDescent="0.2">
      <c r="M1" s="48" t="s">
        <v>83</v>
      </c>
    </row>
    <row r="2" spans="1:13" s="47" customFormat="1" ht="14" x14ac:dyDescent="0.2">
      <c r="A2" s="96" t="s">
        <v>82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</row>
    <row r="3" spans="1:13" x14ac:dyDescent="0.2">
      <c r="A3" s="45"/>
      <c r="B3" s="46"/>
      <c r="C3" s="1" t="s">
        <v>47</v>
      </c>
      <c r="D3" s="45"/>
      <c r="E3" s="45"/>
      <c r="F3" s="45"/>
      <c r="M3" s="45"/>
    </row>
    <row r="4" spans="1:13" ht="12" x14ac:dyDescent="0.2">
      <c r="M4" s="44"/>
    </row>
    <row r="5" spans="1:13" x14ac:dyDescent="0.2">
      <c r="A5" s="88" t="s">
        <v>48</v>
      </c>
      <c r="B5" s="98" t="s">
        <v>0</v>
      </c>
      <c r="C5" s="99"/>
      <c r="D5" s="99"/>
      <c r="E5" s="99"/>
      <c r="F5" s="100"/>
      <c r="G5" s="98" t="s">
        <v>6</v>
      </c>
      <c r="H5" s="100"/>
      <c r="I5" s="107" t="s">
        <v>49</v>
      </c>
      <c r="J5" s="108"/>
      <c r="K5" s="108"/>
      <c r="L5" s="109"/>
      <c r="M5" s="88" t="s">
        <v>7</v>
      </c>
    </row>
    <row r="6" spans="1:13" x14ac:dyDescent="0.2">
      <c r="A6" s="89"/>
      <c r="B6" s="101"/>
      <c r="C6" s="102"/>
      <c r="D6" s="102"/>
      <c r="E6" s="102"/>
      <c r="F6" s="103"/>
      <c r="G6" s="101"/>
      <c r="H6" s="103"/>
      <c r="I6" s="69"/>
      <c r="J6" s="70"/>
      <c r="K6" s="71"/>
      <c r="L6" s="88" t="s">
        <v>50</v>
      </c>
      <c r="M6" s="89"/>
    </row>
    <row r="7" spans="1:13" x14ac:dyDescent="0.2">
      <c r="A7" s="89"/>
      <c r="B7" s="101"/>
      <c r="C7" s="102"/>
      <c r="D7" s="102"/>
      <c r="E7" s="102"/>
      <c r="F7" s="103"/>
      <c r="G7" s="101"/>
      <c r="H7" s="103"/>
      <c r="I7" s="88" t="s">
        <v>58</v>
      </c>
      <c r="J7" s="110" t="s">
        <v>51</v>
      </c>
      <c r="K7" s="111"/>
      <c r="L7" s="89"/>
      <c r="M7" s="89"/>
    </row>
    <row r="8" spans="1:13" x14ac:dyDescent="0.2">
      <c r="A8" s="97"/>
      <c r="B8" s="104"/>
      <c r="C8" s="105"/>
      <c r="D8" s="105"/>
      <c r="E8" s="105"/>
      <c r="F8" s="106"/>
      <c r="G8" s="104"/>
      <c r="H8" s="106"/>
      <c r="I8" s="97"/>
      <c r="J8" s="43" t="s">
        <v>52</v>
      </c>
      <c r="K8" s="43" t="s">
        <v>53</v>
      </c>
      <c r="L8" s="97"/>
      <c r="M8" s="97"/>
    </row>
    <row r="9" spans="1:13" ht="13.5" customHeight="1" x14ac:dyDescent="0.2">
      <c r="A9" s="42">
        <v>1</v>
      </c>
      <c r="B9" s="83" t="s">
        <v>81</v>
      </c>
      <c r="C9" s="84"/>
      <c r="D9" s="84"/>
      <c r="E9" s="84"/>
      <c r="F9" s="85"/>
      <c r="G9" s="41">
        <f>SUM(I9:K9)</f>
        <v>0</v>
      </c>
      <c r="H9" s="40" t="s">
        <v>19</v>
      </c>
      <c r="I9" s="39"/>
      <c r="J9" s="38"/>
      <c r="K9" s="38"/>
      <c r="L9" s="37"/>
      <c r="M9" s="36" t="s">
        <v>78</v>
      </c>
    </row>
    <row r="10" spans="1:13" ht="13.5" customHeight="1" x14ac:dyDescent="0.2">
      <c r="A10" s="7">
        <f t="shared" ref="A10:A39" si="0">A9+1</f>
        <v>2</v>
      </c>
      <c r="B10" s="86" t="s">
        <v>70</v>
      </c>
      <c r="C10" s="61" t="s">
        <v>57</v>
      </c>
      <c r="D10" s="64"/>
      <c r="E10" s="64"/>
      <c r="F10" s="65"/>
      <c r="G10" s="35"/>
      <c r="H10" s="18" t="s">
        <v>59</v>
      </c>
      <c r="I10" s="34"/>
      <c r="J10" s="34"/>
      <c r="K10" s="34"/>
      <c r="L10" s="33"/>
      <c r="M10" s="30" t="s">
        <v>55</v>
      </c>
    </row>
    <row r="11" spans="1:13" ht="13.5" customHeight="1" x14ac:dyDescent="0.2">
      <c r="A11" s="7">
        <f t="shared" si="0"/>
        <v>3</v>
      </c>
      <c r="B11" s="87"/>
      <c r="C11" s="61" t="s">
        <v>56</v>
      </c>
      <c r="D11" s="64"/>
      <c r="E11" s="64"/>
      <c r="F11" s="65"/>
      <c r="G11" s="32" t="e">
        <f>SUM(I11:L11)</f>
        <v>#DIV/0!</v>
      </c>
      <c r="H11" s="18" t="s">
        <v>60</v>
      </c>
      <c r="I11" s="31" t="e">
        <f>100-SUM(J11:L11)</f>
        <v>#DIV/0!</v>
      </c>
      <c r="J11" s="31">
        <f>IF(J10&gt;0,ROUNDUP((J10/G10)*100,0),0)</f>
        <v>0</v>
      </c>
      <c r="K11" s="31" t="e">
        <f>ROUNDDOWN((K10/G10)*100,0)</f>
        <v>#DIV/0!</v>
      </c>
      <c r="L11" s="31" t="e">
        <f>ROUNDDOWN((L10/G10)*100,0)</f>
        <v>#DIV/0!</v>
      </c>
      <c r="M11" s="30" t="s">
        <v>56</v>
      </c>
    </row>
    <row r="12" spans="1:13" ht="13.5" customHeight="1" x14ac:dyDescent="0.2">
      <c r="A12" s="7">
        <f t="shared" si="0"/>
        <v>4</v>
      </c>
      <c r="B12" s="88" t="s">
        <v>54</v>
      </c>
      <c r="C12" s="59" t="s">
        <v>5</v>
      </c>
      <c r="D12" s="90" t="s">
        <v>35</v>
      </c>
      <c r="E12" s="90" t="s">
        <v>8</v>
      </c>
      <c r="F12" s="29" t="s">
        <v>9</v>
      </c>
      <c r="G12" s="21"/>
      <c r="H12" s="18" t="s">
        <v>10</v>
      </c>
      <c r="I12" s="17" t="e">
        <f>G12-SUM(J12:L12)</f>
        <v>#DIV/0!</v>
      </c>
      <c r="J12" s="17">
        <f>ROUNDDOWN(G12*(J11/100),0)</f>
        <v>0</v>
      </c>
      <c r="K12" s="17" t="e">
        <f>ROUNDDOWN(G12*(K11/100),0)</f>
        <v>#DIV/0!</v>
      </c>
      <c r="L12" s="17" t="e">
        <f>ROUNDDOWN(G12*(L11/100),0)</f>
        <v>#DIV/0!</v>
      </c>
      <c r="M12" s="22" t="s">
        <v>66</v>
      </c>
    </row>
    <row r="13" spans="1:13" ht="13.5" customHeight="1" x14ac:dyDescent="0.2">
      <c r="A13" s="7">
        <f t="shared" si="0"/>
        <v>5</v>
      </c>
      <c r="B13" s="89"/>
      <c r="C13" s="60"/>
      <c r="D13" s="91"/>
      <c r="E13" s="81"/>
      <c r="F13" s="27" t="s">
        <v>11</v>
      </c>
      <c r="G13" s="21"/>
      <c r="H13" s="18" t="s">
        <v>10</v>
      </c>
      <c r="I13" s="17" t="e">
        <f>G13-SUM(J13:L13)</f>
        <v>#DIV/0!</v>
      </c>
      <c r="J13" s="17">
        <f>ROUNDDOWN(G13*(J11/100),0)</f>
        <v>0</v>
      </c>
      <c r="K13" s="17" t="e">
        <f>ROUNDDOWN(G13*(K11/100),0)</f>
        <v>#DIV/0!</v>
      </c>
      <c r="L13" s="17" t="e">
        <f>ROUNDDOWN(G13*(L11/100),0)</f>
        <v>#DIV/0!</v>
      </c>
      <c r="M13" s="22" t="s">
        <v>66</v>
      </c>
    </row>
    <row r="14" spans="1:13" ht="13.5" customHeight="1" x14ac:dyDescent="0.2">
      <c r="A14" s="7">
        <f t="shared" si="0"/>
        <v>6</v>
      </c>
      <c r="B14" s="89"/>
      <c r="C14" s="60"/>
      <c r="D14" s="91"/>
      <c r="E14" s="81"/>
      <c r="F14" s="27" t="s">
        <v>2</v>
      </c>
      <c r="G14" s="21"/>
      <c r="H14" s="18" t="s">
        <v>10</v>
      </c>
      <c r="I14" s="17" t="e">
        <f>G14-SUM(J14:L14)</f>
        <v>#DIV/0!</v>
      </c>
      <c r="J14" s="17">
        <f>ROUNDDOWN(G14*(J11/100),0)</f>
        <v>0</v>
      </c>
      <c r="K14" s="17" t="e">
        <f>ROUNDDOWN(G14*(K11/100),0)</f>
        <v>#DIV/0!</v>
      </c>
      <c r="L14" s="17" t="e">
        <f>ROUNDDOWN(G14*(L11/100),0)</f>
        <v>#DIV/0!</v>
      </c>
      <c r="M14" s="22" t="s">
        <v>24</v>
      </c>
    </row>
    <row r="15" spans="1:13" ht="13.5" customHeight="1" x14ac:dyDescent="0.2">
      <c r="A15" s="7">
        <f t="shared" si="0"/>
        <v>7</v>
      </c>
      <c r="B15" s="89"/>
      <c r="C15" s="60"/>
      <c r="D15" s="91"/>
      <c r="E15" s="93"/>
      <c r="F15" s="28" t="s">
        <v>1</v>
      </c>
      <c r="G15" s="6">
        <f>SUM(G12:G14)</f>
        <v>0</v>
      </c>
      <c r="H15" s="18" t="s">
        <v>10</v>
      </c>
      <c r="I15" s="2" t="e">
        <f>SUM(I12:I14)</f>
        <v>#DIV/0!</v>
      </c>
      <c r="J15" s="2">
        <f>SUM(J12:J14)</f>
        <v>0</v>
      </c>
      <c r="K15" s="2" t="e">
        <f>SUM(K12:K14)</f>
        <v>#DIV/0!</v>
      </c>
      <c r="L15" s="2" t="e">
        <f>SUM(L12:L14)</f>
        <v>#DIV/0!</v>
      </c>
      <c r="M15" s="22"/>
    </row>
    <row r="16" spans="1:13" ht="13.5" customHeight="1" x14ac:dyDescent="0.2">
      <c r="A16" s="7">
        <f t="shared" si="0"/>
        <v>8</v>
      </c>
      <c r="B16" s="89"/>
      <c r="C16" s="60"/>
      <c r="D16" s="91"/>
      <c r="E16" s="90" t="s">
        <v>12</v>
      </c>
      <c r="F16" s="27" t="s">
        <v>13</v>
      </c>
      <c r="G16" s="21">
        <v>0</v>
      </c>
      <c r="H16" s="18" t="s">
        <v>10</v>
      </c>
      <c r="I16" s="17" t="e">
        <f>G16-SUM(J16:L16)</f>
        <v>#DIV/0!</v>
      </c>
      <c r="J16" s="17">
        <f>ROUNDDOWN(G16*(J11/100),0)</f>
        <v>0</v>
      </c>
      <c r="K16" s="17" t="e">
        <f>ROUNDDOWN(G16*(K11/100),0)</f>
        <v>#DIV/0!</v>
      </c>
      <c r="L16" s="17" t="e">
        <f>ROUNDDOWN(G16*(L11/100),0)</f>
        <v>#DIV/0!</v>
      </c>
      <c r="M16" s="22" t="s">
        <v>66</v>
      </c>
    </row>
    <row r="17" spans="1:13" ht="13.5" customHeight="1" x14ac:dyDescent="0.2">
      <c r="A17" s="7">
        <f t="shared" si="0"/>
        <v>9</v>
      </c>
      <c r="B17" s="89"/>
      <c r="C17" s="60"/>
      <c r="D17" s="91"/>
      <c r="E17" s="81"/>
      <c r="F17" s="27" t="s">
        <v>38</v>
      </c>
      <c r="G17" s="6">
        <f>SUM(I17:L17)</f>
        <v>0</v>
      </c>
      <c r="H17" s="18" t="s">
        <v>10</v>
      </c>
      <c r="I17" s="20"/>
      <c r="J17" s="20"/>
      <c r="K17" s="20"/>
      <c r="L17" s="20"/>
      <c r="M17" s="22"/>
    </row>
    <row r="18" spans="1:13" ht="13.5" customHeight="1" x14ac:dyDescent="0.2">
      <c r="A18" s="7">
        <f t="shared" si="0"/>
        <v>10</v>
      </c>
      <c r="B18" s="89"/>
      <c r="C18" s="60"/>
      <c r="D18" s="91"/>
      <c r="E18" s="81"/>
      <c r="F18" s="27" t="s">
        <v>23</v>
      </c>
      <c r="G18" s="6">
        <f>SUM(I18:L18)</f>
        <v>0</v>
      </c>
      <c r="H18" s="18" t="s">
        <v>10</v>
      </c>
      <c r="I18" s="20"/>
      <c r="J18" s="20"/>
      <c r="K18" s="20"/>
      <c r="L18" s="20"/>
      <c r="M18" s="22"/>
    </row>
    <row r="19" spans="1:13" ht="13.5" customHeight="1" x14ac:dyDescent="0.2">
      <c r="A19" s="7">
        <f t="shared" si="0"/>
        <v>11</v>
      </c>
      <c r="B19" s="89"/>
      <c r="C19" s="60"/>
      <c r="D19" s="91"/>
      <c r="E19" s="81"/>
      <c r="F19" s="26" t="s">
        <v>29</v>
      </c>
      <c r="G19" s="6">
        <f>SUM(I19:L19)</f>
        <v>0</v>
      </c>
      <c r="H19" s="18" t="s">
        <v>10</v>
      </c>
      <c r="I19" s="20"/>
      <c r="J19" s="20"/>
      <c r="K19" s="20"/>
      <c r="L19" s="20"/>
      <c r="M19" s="22"/>
    </row>
    <row r="20" spans="1:13" ht="13.5" customHeight="1" x14ac:dyDescent="0.2">
      <c r="A20" s="7">
        <f t="shared" si="0"/>
        <v>12</v>
      </c>
      <c r="B20" s="89"/>
      <c r="C20" s="60"/>
      <c r="D20" s="91"/>
      <c r="E20" s="93"/>
      <c r="F20" s="25" t="s">
        <v>1</v>
      </c>
      <c r="G20" s="6">
        <f>SUM(G16:G19)</f>
        <v>0</v>
      </c>
      <c r="H20" s="18" t="s">
        <v>10</v>
      </c>
      <c r="I20" s="2" t="e">
        <f>SUM(I16:I19)</f>
        <v>#DIV/0!</v>
      </c>
      <c r="J20" s="2">
        <f>SUM(J16:J19)</f>
        <v>0</v>
      </c>
      <c r="K20" s="2" t="e">
        <f>SUM(K16:K19)</f>
        <v>#DIV/0!</v>
      </c>
      <c r="L20" s="2" t="e">
        <f>SUM(L16:L19)</f>
        <v>#DIV/0!</v>
      </c>
      <c r="M20" s="22"/>
    </row>
    <row r="21" spans="1:13" ht="13.5" customHeight="1" x14ac:dyDescent="0.2">
      <c r="A21" s="7">
        <f t="shared" si="0"/>
        <v>13</v>
      </c>
      <c r="B21" s="89"/>
      <c r="C21" s="60"/>
      <c r="D21" s="92"/>
      <c r="E21" s="24" t="s">
        <v>14</v>
      </c>
      <c r="F21" s="24"/>
      <c r="G21" s="6">
        <f>G15-G20</f>
        <v>0</v>
      </c>
      <c r="H21" s="18" t="s">
        <v>10</v>
      </c>
      <c r="I21" s="2" t="e">
        <f>I15-I20</f>
        <v>#DIV/0!</v>
      </c>
      <c r="J21" s="2">
        <f>J15-J20</f>
        <v>0</v>
      </c>
      <c r="K21" s="2" t="e">
        <f>K15-K20</f>
        <v>#DIV/0!</v>
      </c>
      <c r="L21" s="2" t="e">
        <f>L15-L20</f>
        <v>#DIV/0!</v>
      </c>
      <c r="M21" s="22" t="s">
        <v>67</v>
      </c>
    </row>
    <row r="22" spans="1:13" ht="13.5" customHeight="1" x14ac:dyDescent="0.2">
      <c r="A22" s="7">
        <f t="shared" si="0"/>
        <v>14</v>
      </c>
      <c r="B22" s="89"/>
      <c r="C22" s="60"/>
      <c r="D22" s="61" t="s">
        <v>15</v>
      </c>
      <c r="E22" s="72"/>
      <c r="F22" s="73"/>
      <c r="G22" s="23"/>
      <c r="H22" s="18" t="s">
        <v>16</v>
      </c>
      <c r="I22" s="20"/>
      <c r="J22" s="20"/>
      <c r="K22" s="20"/>
      <c r="L22" s="20"/>
      <c r="M22" s="22" t="s">
        <v>45</v>
      </c>
    </row>
    <row r="23" spans="1:13" ht="13.5" customHeight="1" x14ac:dyDescent="0.2">
      <c r="A23" s="7">
        <f t="shared" si="0"/>
        <v>15</v>
      </c>
      <c r="B23" s="89"/>
      <c r="C23" s="60"/>
      <c r="D23" s="61" t="s">
        <v>61</v>
      </c>
      <c r="E23" s="64"/>
      <c r="F23" s="65"/>
      <c r="G23" s="6" t="e">
        <f>G21/G22</f>
        <v>#DIV/0!</v>
      </c>
      <c r="H23" s="18" t="s">
        <v>17</v>
      </c>
      <c r="I23" s="17" t="e">
        <f>ROUNDDOWN(I21/I22,0)</f>
        <v>#DIV/0!</v>
      </c>
      <c r="J23" s="17" t="e">
        <f>ROUNDDOWN(J21/J22,0)</f>
        <v>#DIV/0!</v>
      </c>
      <c r="K23" s="17" t="e">
        <f>ROUNDDOWN(K21/K22,0)</f>
        <v>#DIV/0!</v>
      </c>
      <c r="L23" s="17" t="e">
        <f>ROUNDDOWN(L21/L22,0)</f>
        <v>#DIV/0!</v>
      </c>
      <c r="M23" s="22" t="s">
        <v>30</v>
      </c>
    </row>
    <row r="24" spans="1:13" ht="13.5" customHeight="1" x14ac:dyDescent="0.2">
      <c r="A24" s="7">
        <f t="shared" si="0"/>
        <v>16</v>
      </c>
      <c r="B24" s="89"/>
      <c r="C24" s="59" t="s">
        <v>21</v>
      </c>
      <c r="D24" s="61" t="s">
        <v>34</v>
      </c>
      <c r="E24" s="62"/>
      <c r="F24" s="63"/>
      <c r="G24" s="23"/>
      <c r="H24" s="18" t="s">
        <v>10</v>
      </c>
      <c r="I24" s="17" t="e">
        <f>G24-J24-K24</f>
        <v>#DIV/0!</v>
      </c>
      <c r="J24" s="17">
        <f>ROUNDDOWN(G24*(J11/100),0)</f>
        <v>0</v>
      </c>
      <c r="K24" s="17" t="e">
        <f>ROUNDDOWN(G24*(K11/100),0)</f>
        <v>#DIV/0!</v>
      </c>
      <c r="L24" s="17" t="e">
        <f>ROUNDDOWN(G24*(L11/100),0)</f>
        <v>#DIV/0!</v>
      </c>
      <c r="M24" s="17" t="s">
        <v>39</v>
      </c>
    </row>
    <row r="25" spans="1:13" ht="13.5" customHeight="1" x14ac:dyDescent="0.2">
      <c r="A25" s="7">
        <f t="shared" si="0"/>
        <v>17</v>
      </c>
      <c r="B25" s="89"/>
      <c r="C25" s="60"/>
      <c r="D25" s="61" t="s">
        <v>15</v>
      </c>
      <c r="E25" s="64"/>
      <c r="F25" s="65"/>
      <c r="G25" s="23"/>
      <c r="H25" s="18" t="s">
        <v>16</v>
      </c>
      <c r="I25" s="20"/>
      <c r="J25" s="20"/>
      <c r="K25" s="20"/>
      <c r="L25" s="20"/>
      <c r="M25" s="22" t="s">
        <v>40</v>
      </c>
    </row>
    <row r="26" spans="1:13" ht="13.5" customHeight="1" x14ac:dyDescent="0.2">
      <c r="A26" s="7">
        <f t="shared" si="0"/>
        <v>18</v>
      </c>
      <c r="B26" s="89"/>
      <c r="C26" s="60"/>
      <c r="D26" s="61" t="s">
        <v>71</v>
      </c>
      <c r="E26" s="64"/>
      <c r="F26" s="65"/>
      <c r="G26" s="6" t="e">
        <f>G24/G25</f>
        <v>#DIV/0!</v>
      </c>
      <c r="H26" s="18" t="s">
        <v>17</v>
      </c>
      <c r="I26" s="17" t="e">
        <f>ROUNDDOWN(I24/I25,0)</f>
        <v>#DIV/0!</v>
      </c>
      <c r="J26" s="17" t="e">
        <f>ROUNDDOWN(J24/J25,0)</f>
        <v>#DIV/0!</v>
      </c>
      <c r="K26" s="17" t="e">
        <f>ROUNDDOWN(K24/K25,0)</f>
        <v>#DIV/0!</v>
      </c>
      <c r="L26" s="17" t="e">
        <f>ROUNDDOWN(L24/L25,0)</f>
        <v>#DIV/0!</v>
      </c>
      <c r="M26" s="17" t="s">
        <v>31</v>
      </c>
    </row>
    <row r="27" spans="1:13" ht="13.5" customHeight="1" x14ac:dyDescent="0.2">
      <c r="A27" s="7">
        <f t="shared" si="0"/>
        <v>19</v>
      </c>
      <c r="B27" s="89"/>
      <c r="C27" s="59" t="s">
        <v>22</v>
      </c>
      <c r="D27" s="95" t="s">
        <v>26</v>
      </c>
      <c r="E27" s="79"/>
      <c r="F27" s="79"/>
      <c r="G27" s="21"/>
      <c r="H27" s="18" t="s">
        <v>17</v>
      </c>
      <c r="I27" s="17" t="e">
        <f>G27-J27-K27</f>
        <v>#DIV/0!</v>
      </c>
      <c r="J27" s="17">
        <f>ROUNDDOWN(G27*(J11/100),0)</f>
        <v>0</v>
      </c>
      <c r="K27" s="17" t="e">
        <f>ROUNDDOWN(G27*(K11/100),0)</f>
        <v>#DIV/0!</v>
      </c>
      <c r="L27" s="17" t="e">
        <f>ROUNDDOWN(G27*(L11/100),0)</f>
        <v>#DIV/0!</v>
      </c>
      <c r="M27" s="22" t="s">
        <v>66</v>
      </c>
    </row>
    <row r="28" spans="1:13" ht="13.5" customHeight="1" x14ac:dyDescent="0.2">
      <c r="A28" s="7">
        <f t="shared" si="0"/>
        <v>20</v>
      </c>
      <c r="B28" s="89"/>
      <c r="C28" s="94"/>
      <c r="D28" s="95" t="s">
        <v>27</v>
      </c>
      <c r="E28" s="79"/>
      <c r="F28" s="79"/>
      <c r="G28" s="21"/>
      <c r="H28" s="18" t="s">
        <v>17</v>
      </c>
      <c r="I28" s="17" t="e">
        <f>G28-J28-K28</f>
        <v>#DIV/0!</v>
      </c>
      <c r="J28" s="17">
        <f>ROUNDDOWN(G28*(J11/100),0)</f>
        <v>0</v>
      </c>
      <c r="K28" s="17" t="e">
        <f>ROUNDDOWN(G28*(K11/100),0)</f>
        <v>#DIV/0!</v>
      </c>
      <c r="L28" s="17" t="e">
        <f>ROUNDDOWN(G28*(L11/100),0)</f>
        <v>#DIV/0!</v>
      </c>
      <c r="M28" s="22" t="s">
        <v>66</v>
      </c>
    </row>
    <row r="29" spans="1:13" ht="13.5" customHeight="1" x14ac:dyDescent="0.2">
      <c r="A29" s="7">
        <f t="shared" si="0"/>
        <v>21</v>
      </c>
      <c r="B29" s="89"/>
      <c r="C29" s="94"/>
      <c r="D29" s="95" t="s">
        <v>28</v>
      </c>
      <c r="E29" s="79"/>
      <c r="F29" s="79"/>
      <c r="G29" s="21"/>
      <c r="H29" s="18" t="s">
        <v>17</v>
      </c>
      <c r="I29" s="17" t="e">
        <f>G29-J29-K29</f>
        <v>#DIV/0!</v>
      </c>
      <c r="J29" s="17">
        <f>ROUNDDOWN(G29*(J11/100),0)</f>
        <v>0</v>
      </c>
      <c r="K29" s="17" t="e">
        <f>ROUNDDOWN(G29*(K11/100),0)</f>
        <v>#DIV/0!</v>
      </c>
      <c r="L29" s="17" t="e">
        <f>ROUNDDOWN(G29*(L11/100),0)</f>
        <v>#DIV/0!</v>
      </c>
      <c r="M29" s="22" t="s">
        <v>66</v>
      </c>
    </row>
    <row r="30" spans="1:13" ht="13.5" customHeight="1" x14ac:dyDescent="0.2">
      <c r="A30" s="7">
        <f t="shared" si="0"/>
        <v>22</v>
      </c>
      <c r="B30" s="89"/>
      <c r="C30" s="94"/>
      <c r="D30" s="69" t="s">
        <v>1</v>
      </c>
      <c r="E30" s="70"/>
      <c r="F30" s="71"/>
      <c r="G30" s="6">
        <f>SUM(G27:G29)</f>
        <v>0</v>
      </c>
      <c r="H30" s="18" t="s">
        <v>17</v>
      </c>
      <c r="I30" s="2" t="e">
        <f>SUM(I27:I29)</f>
        <v>#DIV/0!</v>
      </c>
      <c r="J30" s="2">
        <f>SUM(J27:J29)</f>
        <v>0</v>
      </c>
      <c r="K30" s="2" t="e">
        <f>SUM(K27:K29)</f>
        <v>#DIV/0!</v>
      </c>
      <c r="L30" s="2" t="e">
        <f>SUM(L27:L29)</f>
        <v>#DIV/0!</v>
      </c>
      <c r="M30" s="2"/>
    </row>
    <row r="31" spans="1:13" ht="13.5" customHeight="1" x14ac:dyDescent="0.2">
      <c r="A31" s="7">
        <f t="shared" si="0"/>
        <v>23</v>
      </c>
      <c r="B31" s="89"/>
      <c r="C31" s="78" t="s">
        <v>77</v>
      </c>
      <c r="D31" s="79"/>
      <c r="E31" s="79"/>
      <c r="F31" s="79"/>
      <c r="G31" s="21"/>
      <c r="H31" s="18" t="s">
        <v>17</v>
      </c>
      <c r="I31" s="17" t="e">
        <f>G31-J31-K31</f>
        <v>#DIV/0!</v>
      </c>
      <c r="J31" s="17">
        <f>ROUNDDOWN(G31*(J11/100),0)</f>
        <v>0</v>
      </c>
      <c r="K31" s="17" t="e">
        <f>ROUNDDOWN(G31*(K11/100),0)</f>
        <v>#DIV/0!</v>
      </c>
      <c r="L31" s="17" t="e">
        <f>ROUNDDOWN(G31*(L11/100),0)</f>
        <v>#DIV/0!</v>
      </c>
      <c r="M31" s="22" t="s">
        <v>76</v>
      </c>
    </row>
    <row r="32" spans="1:13" ht="13.5" customHeight="1" x14ac:dyDescent="0.2">
      <c r="A32" s="7">
        <f t="shared" si="0"/>
        <v>24</v>
      </c>
      <c r="B32" s="89"/>
      <c r="C32" s="80" t="s">
        <v>41</v>
      </c>
      <c r="D32" s="82" t="s">
        <v>42</v>
      </c>
      <c r="E32" s="62"/>
      <c r="F32" s="63"/>
      <c r="G32" s="21"/>
      <c r="H32" s="18" t="s">
        <v>43</v>
      </c>
      <c r="I32" s="17">
        <f>G32</f>
        <v>0</v>
      </c>
      <c r="J32" s="17">
        <f>G32</f>
        <v>0</v>
      </c>
      <c r="K32" s="17">
        <f>G32</f>
        <v>0</v>
      </c>
      <c r="L32" s="17">
        <v>0</v>
      </c>
      <c r="M32" s="17" t="s">
        <v>44</v>
      </c>
    </row>
    <row r="33" spans="1:13" ht="13.5" customHeight="1" x14ac:dyDescent="0.2">
      <c r="A33" s="7">
        <f t="shared" si="0"/>
        <v>25</v>
      </c>
      <c r="B33" s="89"/>
      <c r="C33" s="81"/>
      <c r="D33" s="82" t="s">
        <v>63</v>
      </c>
      <c r="E33" s="62"/>
      <c r="F33" s="63"/>
      <c r="G33" s="6">
        <f>ROUNDDOWN(G10*G32*12,0)</f>
        <v>0</v>
      </c>
      <c r="H33" s="18" t="s">
        <v>17</v>
      </c>
      <c r="I33" s="17">
        <f>I10*I32*12</f>
        <v>0</v>
      </c>
      <c r="J33" s="17">
        <f>J10*J32*12</f>
        <v>0</v>
      </c>
      <c r="K33" s="17">
        <f>K10*K32*12</f>
        <v>0</v>
      </c>
      <c r="L33" s="17">
        <f>L10*L32*12</f>
        <v>0</v>
      </c>
      <c r="M33" s="17" t="s">
        <v>62</v>
      </c>
    </row>
    <row r="34" spans="1:13" ht="13.5" customHeight="1" x14ac:dyDescent="0.2">
      <c r="A34" s="7">
        <f t="shared" si="0"/>
        <v>26</v>
      </c>
      <c r="B34" s="89"/>
      <c r="C34" s="80" t="s">
        <v>25</v>
      </c>
      <c r="D34" s="61" t="s">
        <v>25</v>
      </c>
      <c r="E34" s="64"/>
      <c r="F34" s="65"/>
      <c r="G34" s="6">
        <v>0</v>
      </c>
      <c r="H34" s="18" t="s">
        <v>10</v>
      </c>
      <c r="I34" s="20"/>
      <c r="J34" s="20"/>
      <c r="K34" s="20"/>
      <c r="L34" s="20"/>
      <c r="M34" s="17" t="s">
        <v>46</v>
      </c>
    </row>
    <row r="35" spans="1:13" ht="13.5" customHeight="1" x14ac:dyDescent="0.2">
      <c r="A35" s="7">
        <f t="shared" si="0"/>
        <v>27</v>
      </c>
      <c r="B35" s="89"/>
      <c r="C35" s="81"/>
      <c r="D35" s="66" t="s">
        <v>73</v>
      </c>
      <c r="E35" s="67"/>
      <c r="F35" s="68"/>
      <c r="G35" s="6">
        <v>0</v>
      </c>
      <c r="H35" s="18" t="s">
        <v>16</v>
      </c>
      <c r="I35" s="20"/>
      <c r="J35" s="20"/>
      <c r="K35" s="20"/>
      <c r="L35" s="20"/>
      <c r="M35" s="17" t="s">
        <v>69</v>
      </c>
    </row>
    <row r="36" spans="1:13" ht="13.5" customHeight="1" x14ac:dyDescent="0.2">
      <c r="A36" s="7">
        <f t="shared" si="0"/>
        <v>28</v>
      </c>
      <c r="B36" s="89"/>
      <c r="C36" s="81"/>
      <c r="D36" s="66" t="s">
        <v>64</v>
      </c>
      <c r="E36" s="67"/>
      <c r="F36" s="68"/>
      <c r="G36" s="6" t="e">
        <f>G34/G35</f>
        <v>#DIV/0!</v>
      </c>
      <c r="H36" s="18" t="s">
        <v>17</v>
      </c>
      <c r="I36" s="17" t="e">
        <f>ROUNDDOWN(I34/I35,0)</f>
        <v>#DIV/0!</v>
      </c>
      <c r="J36" s="17" t="e">
        <f>ROUNDDOWN(J34/J35,0)</f>
        <v>#DIV/0!</v>
      </c>
      <c r="K36" s="17" t="e">
        <f>ROUNDDOWN(K34/K35,0)</f>
        <v>#DIV/0!</v>
      </c>
      <c r="L36" s="17" t="e">
        <f>ROUNDDOWN(L34/L35,0)</f>
        <v>#DIV/0!</v>
      </c>
      <c r="M36" s="17" t="s">
        <v>72</v>
      </c>
    </row>
    <row r="37" spans="1:13" ht="13.5" customHeight="1" x14ac:dyDescent="0.2">
      <c r="A37" s="7">
        <f t="shared" si="0"/>
        <v>29</v>
      </c>
      <c r="B37" s="19"/>
      <c r="C37" s="69" t="s">
        <v>54</v>
      </c>
      <c r="D37" s="70"/>
      <c r="E37" s="70"/>
      <c r="F37" s="71"/>
      <c r="G37" s="17" t="e">
        <f>SUM(G23,G26,G30,G31,G33,G36)</f>
        <v>#DIV/0!</v>
      </c>
      <c r="H37" s="18" t="s">
        <v>17</v>
      </c>
      <c r="I37" s="17" t="e">
        <f>SUM(I23,I26,I30,I31,I33,I36)</f>
        <v>#DIV/0!</v>
      </c>
      <c r="J37" s="17" t="e">
        <f>SUM(J23,J26,J30,J31,J33,J36)</f>
        <v>#DIV/0!</v>
      </c>
      <c r="K37" s="11" t="e">
        <f>SUM(K23,K26,K30,K31,K33,K36)</f>
        <v>#DIV/0!</v>
      </c>
      <c r="L37" s="3"/>
      <c r="M37" s="16"/>
    </row>
    <row r="38" spans="1:13" ht="13.5" customHeight="1" x14ac:dyDescent="0.2">
      <c r="A38" s="7">
        <f t="shared" si="0"/>
        <v>30</v>
      </c>
      <c r="B38" s="61" t="s">
        <v>65</v>
      </c>
      <c r="C38" s="72"/>
      <c r="D38" s="72"/>
      <c r="E38" s="72"/>
      <c r="F38" s="73"/>
      <c r="G38" s="6" t="e">
        <f>G37/365</f>
        <v>#DIV/0!</v>
      </c>
      <c r="H38" s="5" t="s">
        <v>18</v>
      </c>
      <c r="I38" s="2" t="e">
        <f>ROUNDDOWN(I37/365,0)</f>
        <v>#DIV/0!</v>
      </c>
      <c r="J38" s="2" t="e">
        <f>ROUNDDOWN(J37/365,0)</f>
        <v>#DIV/0!</v>
      </c>
      <c r="K38" s="2" t="e">
        <f>ROUNDDOWN(K37/365,0)</f>
        <v>#DIV/0!</v>
      </c>
      <c r="L38" s="3"/>
      <c r="M38" s="2" t="s">
        <v>36</v>
      </c>
    </row>
    <row r="39" spans="1:13" ht="13.5" customHeight="1" x14ac:dyDescent="0.2">
      <c r="A39" s="49">
        <f t="shared" si="0"/>
        <v>31</v>
      </c>
      <c r="B39" s="51" t="s">
        <v>68</v>
      </c>
      <c r="C39" s="52"/>
      <c r="D39" s="52"/>
      <c r="E39" s="52"/>
      <c r="F39" s="53"/>
      <c r="G39" s="15" t="e">
        <f>G38/G9</f>
        <v>#DIV/0!</v>
      </c>
      <c r="H39" s="14" t="s">
        <v>20</v>
      </c>
      <c r="I39" s="13" t="e">
        <f>ROUNDDOWN(I38/I9,0)</f>
        <v>#DIV/0!</v>
      </c>
      <c r="J39" s="13" t="e">
        <f>ROUNDDOWN(J38/J9,0)</f>
        <v>#DIV/0!</v>
      </c>
      <c r="K39" s="12" t="e">
        <f>ROUNDDOWN(K38/K9,0)</f>
        <v>#DIV/0!</v>
      </c>
      <c r="L39" s="3"/>
      <c r="M39" s="2" t="s">
        <v>74</v>
      </c>
    </row>
    <row r="40" spans="1:13" ht="35.25" customHeight="1" thickBot="1" x14ac:dyDescent="0.25">
      <c r="A40" s="50"/>
      <c r="B40" s="54"/>
      <c r="C40" s="55"/>
      <c r="D40" s="55"/>
      <c r="E40" s="55"/>
      <c r="F40" s="56"/>
      <c r="G40" s="51" t="s">
        <v>79</v>
      </c>
      <c r="H40" s="57"/>
      <c r="I40" s="57"/>
      <c r="J40" s="58"/>
      <c r="K40" s="11" t="e">
        <f>(ROUNDDOWN(K30/365,0)/K9)+470</f>
        <v>#DIV/0!</v>
      </c>
      <c r="L40" s="3"/>
      <c r="M40" s="10" t="s">
        <v>80</v>
      </c>
    </row>
    <row r="41" spans="1:13" ht="13.5" customHeight="1" thickBot="1" x14ac:dyDescent="0.25">
      <c r="A41" s="7">
        <f>A39+1</f>
        <v>32</v>
      </c>
      <c r="B41" s="74" t="s">
        <v>32</v>
      </c>
      <c r="C41" s="75"/>
      <c r="D41" s="61" t="s">
        <v>3</v>
      </c>
      <c r="E41" s="72"/>
      <c r="F41" s="73"/>
      <c r="G41" s="9"/>
      <c r="H41" s="5" t="s">
        <v>20</v>
      </c>
      <c r="I41" s="8"/>
      <c r="J41" s="8"/>
      <c r="K41" s="8"/>
      <c r="L41" s="3"/>
      <c r="M41" s="2" t="s">
        <v>75</v>
      </c>
    </row>
    <row r="42" spans="1:13" ht="13.5" customHeight="1" thickBot="1" x14ac:dyDescent="0.25">
      <c r="A42" s="7">
        <f>A41+1</f>
        <v>33</v>
      </c>
      <c r="B42" s="76"/>
      <c r="C42" s="77"/>
      <c r="D42" s="61" t="s">
        <v>4</v>
      </c>
      <c r="E42" s="72"/>
      <c r="F42" s="73"/>
      <c r="G42" s="6">
        <f>G41*30</f>
        <v>0</v>
      </c>
      <c r="H42" s="5" t="s">
        <v>33</v>
      </c>
      <c r="I42" s="4">
        <f>I41*30</f>
        <v>0</v>
      </c>
      <c r="J42" s="4">
        <f>J41*30</f>
        <v>0</v>
      </c>
      <c r="K42" s="4">
        <f>K41*30</f>
        <v>0</v>
      </c>
      <c r="L42" s="3"/>
      <c r="M42" s="2" t="s">
        <v>37</v>
      </c>
    </row>
    <row r="43" spans="1:13" x14ac:dyDescent="0.2">
      <c r="A43" s="1" t="s">
        <v>84</v>
      </c>
    </row>
    <row r="44" spans="1:13" x14ac:dyDescent="0.2">
      <c r="B44" s="1" t="s">
        <v>85</v>
      </c>
    </row>
  </sheetData>
  <mergeCells count="46">
    <mergeCell ref="A2:M2"/>
    <mergeCell ref="A5:A8"/>
    <mergeCell ref="B5:F8"/>
    <mergeCell ref="G5:H8"/>
    <mergeCell ref="I5:L5"/>
    <mergeCell ref="M5:M8"/>
    <mergeCell ref="I6:K6"/>
    <mergeCell ref="L6:L8"/>
    <mergeCell ref="I7:I8"/>
    <mergeCell ref="J7:K7"/>
    <mergeCell ref="D23:F23"/>
    <mergeCell ref="B9:F9"/>
    <mergeCell ref="B10:B11"/>
    <mergeCell ref="C10:F10"/>
    <mergeCell ref="C11:F11"/>
    <mergeCell ref="B12:B36"/>
    <mergeCell ref="C12:C23"/>
    <mergeCell ref="D12:D21"/>
    <mergeCell ref="E12:E15"/>
    <mergeCell ref="E16:E20"/>
    <mergeCell ref="D22:F22"/>
    <mergeCell ref="C27:C30"/>
    <mergeCell ref="D27:F27"/>
    <mergeCell ref="D28:F28"/>
    <mergeCell ref="D29:F29"/>
    <mergeCell ref="D30:F30"/>
    <mergeCell ref="B41:C42"/>
    <mergeCell ref="D41:F41"/>
    <mergeCell ref="D42:F42"/>
    <mergeCell ref="C31:F31"/>
    <mergeCell ref="C32:C33"/>
    <mergeCell ref="D32:F32"/>
    <mergeCell ref="D33:F33"/>
    <mergeCell ref="C34:C36"/>
    <mergeCell ref="D34:F34"/>
    <mergeCell ref="D35:F35"/>
    <mergeCell ref="A39:A40"/>
    <mergeCell ref="B39:F40"/>
    <mergeCell ref="G40:J40"/>
    <mergeCell ref="C24:C26"/>
    <mergeCell ref="D24:F24"/>
    <mergeCell ref="D25:F25"/>
    <mergeCell ref="D26:F26"/>
    <mergeCell ref="D36:F36"/>
    <mergeCell ref="C37:F37"/>
    <mergeCell ref="B38:F38"/>
  </mergeCells>
  <phoneticPr fontId="2"/>
  <pageMargins left="0.78740157480314965" right="0.78740157480314965" top="0.39370078740157483" bottom="0.19685039370078741" header="0.51181102362204722" footer="0.51181102362204722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居住費（滞在費）算定根拠</vt:lpstr>
    </vt:vector>
  </TitlesOfParts>
  <Company>神奈川県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川崎市</cp:lastModifiedBy>
  <cp:lastPrinted>2015-07-16T10:13:44Z</cp:lastPrinted>
  <dcterms:created xsi:type="dcterms:W3CDTF">2009-07-31T09:20:36Z</dcterms:created>
  <dcterms:modified xsi:type="dcterms:W3CDTF">2024-05-08T10:13:15Z</dcterms:modified>
</cp:coreProperties>
</file>