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K:\40（健）長寿社会部高齢者事業推進\事業者指導係\032_運営状況点検書\R6\２回目チェック中（職員）\"/>
    </mc:Choice>
  </mc:AlternateContent>
  <bookViews>
    <workbookView xWindow="0" yWindow="0" windowWidth="14370" windowHeight="4755" tabRatio="874"/>
  </bookViews>
  <sheets>
    <sheet name="R5~R8運営状況点検書（老福と併設短期）" sheetId="23" r:id="rId1"/>
    <sheet name="【記載例】（ユニット型）" sheetId="10" r:id="rId2"/>
    <sheet name="【記載例】シフト記号表（勤務時間帯）" sheetId="16" r:id="rId3"/>
    <sheet name="（従来型）" sheetId="21" r:id="rId4"/>
    <sheet name="（ユニット型）" sheetId="20" r:id="rId5"/>
    <sheet name="シフト記号表（従来型・ユニット型共通）" sheetId="19" r:id="rId6"/>
    <sheet name="（従来型）記入方法" sheetId="22" r:id="rId7"/>
    <sheet name="（ユニット型）記入方法" sheetId="4" r:id="rId8"/>
    <sheet name="プルダウン・リスト（従来型・ユニット型共通）" sheetId="3" r:id="rId9"/>
    <sheet name="入所者数・利用者数一覧表" sheetId="24" r:id="rId10"/>
  </sheets>
  <definedNames>
    <definedName name="【記載例】シフト記号" localSheetId="0">#REF!</definedName>
    <definedName name="【記載例】シフト記号" localSheetId="5">'シフト記号表（従来型・ユニット型共通）'!$C$6:$C$47</definedName>
    <definedName name="【記載例】シフト記号" localSheetId="9">#REF!</definedName>
    <definedName name="【記載例】シフト記号">'【記載例】シフト記号表（勤務時間帯）'!$C$6:$C$47</definedName>
    <definedName name="【記載例】シフト記号表" localSheetId="0">#REF!</definedName>
    <definedName name="【記載例】シフト記号表" localSheetId="5">'シフト記号表（従来型・ユニット型共通）'!$C$6:$C$47</definedName>
    <definedName name="【記載例】シフト記号表" localSheetId="9">#REF!</definedName>
    <definedName name="【記載例】シフト記号表">'【記載例】シフト記号表（勤務時間帯）'!$C$6:$C$47</definedName>
    <definedName name="HIT_ROW107" localSheetId="0">'R5~R8運営状況点検書（老福と併設短期）'!#REF!</definedName>
    <definedName name="HIT_ROW109" localSheetId="0">'R5~R8運営状況点検書（老福と併設短期）'!#REF!</definedName>
    <definedName name="HIT_ROW124" localSheetId="0">'R5~R8運営状況点検書（老福と併設短期）'!#REF!</definedName>
    <definedName name="HIT_ROW180" localSheetId="0">'R5~R8運営状況点検書（老福と併設短期）'!#REF!</definedName>
    <definedName name="HIT_ROW81" localSheetId="0">'R5~R8運営状況点検書（老福と併設短期）'!#REF!</definedName>
    <definedName name="_xlnm.Print_Area" localSheetId="4">'（ユニット型）'!$A$1:$BN$237</definedName>
    <definedName name="_xlnm.Print_Area" localSheetId="7">'（ユニット型）記入方法'!$A$1:$Q$93</definedName>
    <definedName name="_xlnm.Print_Area" localSheetId="3">'（従来型）'!$A$1:$BJ$237</definedName>
    <definedName name="_xlnm.Print_Area" localSheetId="6">'（従来型）記入方法'!$A$1:$Q$83</definedName>
    <definedName name="_xlnm.Print_Area" localSheetId="1">'【記載例】（ユニット型）'!$A$1:$BN$97</definedName>
    <definedName name="_xlnm.Print_Area" localSheetId="2">'【記載例】シフト記号表（勤務時間帯）'!$B$1:$N$52</definedName>
    <definedName name="_xlnm.Print_Area" localSheetId="5">'シフト記号表（従来型・ユニット型共通）'!$B$1:$N$52</definedName>
    <definedName name="_xlnm.Print_Titles" localSheetId="4">'（ユニット型）'!$1:$16</definedName>
    <definedName name="_xlnm.Print_Titles" localSheetId="3">'（従来型）'!$1:$16</definedName>
    <definedName name="_xlnm.Print_Titles" localSheetId="1">'【記載例】（ユニット型）'!$1:$16</definedName>
    <definedName name="シフト記号表" localSheetId="0">#REF!</definedName>
    <definedName name="シフト記号表" localSheetId="9">#REF!</definedName>
    <definedName name="シフト記号表">'シフト記号表（従来型・ユニット型共通）'!$C$6:$C$47</definedName>
    <definedName name="医師" localSheetId="0">#REF!</definedName>
    <definedName name="医師" localSheetId="9">#REF!</definedName>
    <definedName name="医師">'プルダウン・リスト（従来型・ユニット型共通）'!$D$22:$D$31</definedName>
    <definedName name="栄養士" localSheetId="0">#REF!</definedName>
    <definedName name="栄養士" localSheetId="9">#REF!</definedName>
    <definedName name="栄養士">'プルダウン・リスト（従来型・ユニット型共通）'!$H$22:$H$31</definedName>
    <definedName name="介護支援専門員" localSheetId="0">#REF!</definedName>
    <definedName name="介護支援専門員" localSheetId="9">#REF!</definedName>
    <definedName name="介護支援専門員">'プルダウン・リスト（従来型・ユニット型共通）'!$J$22:$J$31</definedName>
    <definedName name="介護職員" localSheetId="0">#REF!</definedName>
    <definedName name="介護職員" localSheetId="9">#REF!</definedName>
    <definedName name="介護職員">'プルダウン・リスト（従来型・ユニット型共通）'!$G$22:$G$31</definedName>
    <definedName name="看護職員" localSheetId="0">#REF!</definedName>
    <definedName name="看護職員" localSheetId="9">#REF!</definedName>
    <definedName name="看護職員">'プルダウン・リスト（従来型・ユニット型共通）'!$F$22:$F$31</definedName>
    <definedName name="管理者" localSheetId="0">#REF!</definedName>
    <definedName name="管理者" localSheetId="9">#REF!</definedName>
    <definedName name="管理者">'プルダウン・リスト（従来型・ユニット型共通）'!$C$22:$C$31</definedName>
    <definedName name="機能訓練指導員" localSheetId="0">#REF!</definedName>
    <definedName name="機能訓練指導員" localSheetId="9">#REF!</definedName>
    <definedName name="機能訓練指導員">'プルダウン・リスト（従来型・ユニット型共通）'!$I$22:$I$31</definedName>
    <definedName name="職種" localSheetId="0">#REF!</definedName>
    <definedName name="職種" localSheetId="9">#REF!</definedName>
    <definedName name="職種">'プルダウン・リスト（従来型・ユニット型共通）'!$C$21:$L$21</definedName>
    <definedName name="生活相談員" localSheetId="0">#REF!</definedName>
    <definedName name="生活相談員" localSheetId="9">#REF!</definedName>
    <definedName name="生活相談員">'プルダウン・リスト（従来型・ユニット型共通）'!$E$22:$E$31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E14" i="20" l="1"/>
  <c r="BD14" i="20"/>
  <c r="BC14" i="20"/>
  <c r="BA14" i="21"/>
  <c r="AZ14" i="21"/>
  <c r="AY14" i="21"/>
  <c r="BE14" i="10"/>
  <c r="BD14" i="10"/>
  <c r="BC14" i="10"/>
  <c r="BB12" i="21" l="1"/>
  <c r="BF12" i="20"/>
  <c r="BF12" i="10"/>
  <c r="AI225" i="20" l="1"/>
  <c r="AI224" i="20"/>
  <c r="AI223" i="20"/>
  <c r="AI222" i="20"/>
  <c r="AG225" i="20"/>
  <c r="AG224" i="20"/>
  <c r="AG223" i="20"/>
  <c r="AG222" i="20"/>
  <c r="S225" i="20"/>
  <c r="S224" i="20"/>
  <c r="S223" i="20"/>
  <c r="S222" i="20"/>
  <c r="Q225" i="20"/>
  <c r="Q224" i="20"/>
  <c r="Q223" i="20"/>
  <c r="Q222" i="20"/>
  <c r="AE225" i="21"/>
  <c r="AE224" i="21"/>
  <c r="AE223" i="21"/>
  <c r="AE222" i="21"/>
  <c r="AC225" i="21"/>
  <c r="AC224" i="21"/>
  <c r="AC223" i="21"/>
  <c r="AC222" i="21"/>
  <c r="O225" i="21"/>
  <c r="O224" i="21"/>
  <c r="O223" i="21"/>
  <c r="O222" i="21"/>
  <c r="M225" i="21"/>
  <c r="M224" i="21"/>
  <c r="M223" i="21"/>
  <c r="M222" i="21"/>
  <c r="AI85" i="10"/>
  <c r="AI83" i="10"/>
  <c r="AG85" i="10"/>
  <c r="AG83" i="10"/>
  <c r="S85" i="10"/>
  <c r="S84" i="10"/>
  <c r="Q85" i="10"/>
  <c r="Q84" i="10"/>
  <c r="P231" i="21" l="1"/>
  <c r="P230" i="21"/>
  <c r="K230" i="21"/>
  <c r="AH228" i="21"/>
  <c r="AA230" i="21" s="1"/>
  <c r="AM226" i="21"/>
  <c r="AA236" i="21" s="1"/>
  <c r="AJ226" i="21"/>
  <c r="AH226" i="21"/>
  <c r="W226" i="21"/>
  <c r="K236" i="21" s="1"/>
  <c r="T226" i="21"/>
  <c r="K231" i="21" s="1"/>
  <c r="U231" i="21" s="1"/>
  <c r="P236" i="21" s="1"/>
  <c r="R22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AC216" i="21"/>
  <c r="AB216" i="21"/>
  <c r="AA216" i="21"/>
  <c r="Z216" i="21"/>
  <c r="Y216" i="21"/>
  <c r="X216" i="21"/>
  <c r="W216" i="21"/>
  <c r="H216" i="21"/>
  <c r="F216" i="21"/>
  <c r="BA214" i="21"/>
  <c r="AZ214" i="21"/>
  <c r="AY214" i="21"/>
  <c r="AX214" i="21"/>
  <c r="AW214" i="21"/>
  <c r="AV214" i="21"/>
  <c r="AU214" i="21"/>
  <c r="AT214" i="21"/>
  <c r="AS214" i="21"/>
  <c r="AR214" i="21"/>
  <c r="AQ214" i="21"/>
  <c r="AP214" i="21"/>
  <c r="AO214" i="21"/>
  <c r="AN214" i="21"/>
  <c r="AM214" i="21"/>
  <c r="AL214" i="21"/>
  <c r="AK214" i="21"/>
  <c r="AJ214" i="21"/>
  <c r="AI214" i="21"/>
  <c r="AH214" i="21"/>
  <c r="AG214" i="21"/>
  <c r="AF214" i="21"/>
  <c r="AE214" i="21"/>
  <c r="AD214" i="21"/>
  <c r="AC214" i="21"/>
  <c r="AB214" i="21"/>
  <c r="AA214" i="21"/>
  <c r="Z214" i="21"/>
  <c r="Y214" i="21"/>
  <c r="X214" i="21"/>
  <c r="W214" i="21"/>
  <c r="H214" i="21"/>
  <c r="F214"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H212" i="21"/>
  <c r="F212"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H210" i="21"/>
  <c r="F210" i="21"/>
  <c r="BA208" i="21"/>
  <c r="AZ208" i="21"/>
  <c r="AY208" i="21"/>
  <c r="AX208" i="21"/>
  <c r="AW208" i="21"/>
  <c r="AV208" i="21"/>
  <c r="AU208" i="21"/>
  <c r="AT208" i="21"/>
  <c r="AS208" i="21"/>
  <c r="AR208" i="21"/>
  <c r="AQ208" i="21"/>
  <c r="AP208" i="21"/>
  <c r="AO208" i="21"/>
  <c r="AN208" i="21"/>
  <c r="AM208" i="21"/>
  <c r="AL208" i="21"/>
  <c r="AK208" i="21"/>
  <c r="AJ208" i="21"/>
  <c r="AI208" i="21"/>
  <c r="AH208" i="21"/>
  <c r="AG208" i="21"/>
  <c r="AF208" i="21"/>
  <c r="AE208" i="21"/>
  <c r="AD208" i="21"/>
  <c r="AC208" i="21"/>
  <c r="AB208" i="21"/>
  <c r="AA208" i="21"/>
  <c r="Z208" i="21"/>
  <c r="Y208" i="21"/>
  <c r="X208" i="21"/>
  <c r="W208" i="21"/>
  <c r="H208" i="21"/>
  <c r="F208" i="21"/>
  <c r="BA206" i="21"/>
  <c r="AZ206" i="21"/>
  <c r="AY206" i="21"/>
  <c r="AX206" i="21"/>
  <c r="AW206" i="21"/>
  <c r="AV206" i="21"/>
  <c r="AU206" i="21"/>
  <c r="AT206" i="21"/>
  <c r="AS206" i="21"/>
  <c r="AR206" i="21"/>
  <c r="AQ206" i="21"/>
  <c r="AP206" i="21"/>
  <c r="AO206" i="21"/>
  <c r="AN206" i="21"/>
  <c r="AM206" i="21"/>
  <c r="AL206" i="21"/>
  <c r="AK206" i="21"/>
  <c r="AJ206" i="21"/>
  <c r="AI206" i="21"/>
  <c r="AH206" i="21"/>
  <c r="AG206" i="21"/>
  <c r="AF206" i="21"/>
  <c r="AE206" i="21"/>
  <c r="AD206" i="21"/>
  <c r="AC206" i="21"/>
  <c r="AB206" i="21"/>
  <c r="AA206" i="21"/>
  <c r="Z206" i="21"/>
  <c r="Y206" i="21"/>
  <c r="X206" i="21"/>
  <c r="W206" i="21"/>
  <c r="H206" i="21"/>
  <c r="F206"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AB204" i="21"/>
  <c r="AA204" i="21"/>
  <c r="Z204" i="21"/>
  <c r="Y204" i="21"/>
  <c r="X204" i="21"/>
  <c r="W204" i="21"/>
  <c r="H204" i="21"/>
  <c r="F204"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AB202" i="21"/>
  <c r="AA202" i="21"/>
  <c r="Z202" i="21"/>
  <c r="Y202" i="21"/>
  <c r="X202" i="21"/>
  <c r="W202" i="21"/>
  <c r="H202" i="21"/>
  <c r="F202" i="21"/>
  <c r="BA200" i="21"/>
  <c r="AZ200" i="21"/>
  <c r="AY200" i="21"/>
  <c r="AX200" i="21"/>
  <c r="AW200" i="21"/>
  <c r="AV200" i="21"/>
  <c r="AU200" i="21"/>
  <c r="AT200" i="21"/>
  <c r="AS200" i="21"/>
  <c r="AR200" i="21"/>
  <c r="AQ200" i="21"/>
  <c r="AP200" i="21"/>
  <c r="AO200" i="21"/>
  <c r="AN200" i="21"/>
  <c r="AM200" i="21"/>
  <c r="AL200" i="21"/>
  <c r="AK200" i="21"/>
  <c r="AJ200" i="21"/>
  <c r="AI200" i="21"/>
  <c r="AH200" i="21"/>
  <c r="AG200" i="21"/>
  <c r="AF200" i="21"/>
  <c r="AE200" i="21"/>
  <c r="AD200" i="21"/>
  <c r="AC200" i="21"/>
  <c r="AB200" i="21"/>
  <c r="AA200" i="21"/>
  <c r="Z200" i="21"/>
  <c r="Y200" i="21"/>
  <c r="X200" i="21"/>
  <c r="W200" i="21"/>
  <c r="H200" i="21"/>
  <c r="F200"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AB198" i="21"/>
  <c r="AA198" i="21"/>
  <c r="Z198" i="21"/>
  <c r="Y198" i="21"/>
  <c r="X198" i="21"/>
  <c r="W198" i="21"/>
  <c r="H198" i="21"/>
  <c r="F198"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AB196" i="21"/>
  <c r="AA196" i="21"/>
  <c r="Z196" i="21"/>
  <c r="Y196" i="21"/>
  <c r="X196" i="21"/>
  <c r="W196" i="21"/>
  <c r="H196" i="21"/>
  <c r="F196" i="21"/>
  <c r="BA194" i="21"/>
  <c r="AZ194" i="21"/>
  <c r="AY194" i="21"/>
  <c r="AX194" i="21"/>
  <c r="AW194" i="21"/>
  <c r="AV194" i="21"/>
  <c r="AU194" i="21"/>
  <c r="AT194" i="21"/>
  <c r="AS194" i="21"/>
  <c r="AR194" i="21"/>
  <c r="AQ194" i="21"/>
  <c r="AP194" i="21"/>
  <c r="AO194" i="21"/>
  <c r="AN194" i="21"/>
  <c r="AM194" i="21"/>
  <c r="AL194" i="21"/>
  <c r="AK194" i="21"/>
  <c r="AJ194" i="21"/>
  <c r="AI194" i="21"/>
  <c r="AH194" i="21"/>
  <c r="AG194" i="21"/>
  <c r="AF194" i="21"/>
  <c r="AE194" i="21"/>
  <c r="AD194" i="21"/>
  <c r="AC194" i="21"/>
  <c r="AB194" i="21"/>
  <c r="AA194" i="21"/>
  <c r="Z194" i="21"/>
  <c r="Y194" i="21"/>
  <c r="X194" i="21"/>
  <c r="W194" i="21"/>
  <c r="H194" i="21"/>
  <c r="F194" i="21"/>
  <c r="BA192" i="21"/>
  <c r="AZ192" i="21"/>
  <c r="AY192" i="21"/>
  <c r="AX192" i="21"/>
  <c r="AW192" i="21"/>
  <c r="AV192" i="21"/>
  <c r="AU192" i="21"/>
  <c r="AT192" i="21"/>
  <c r="AS192" i="21"/>
  <c r="AR192" i="21"/>
  <c r="AQ192" i="21"/>
  <c r="AP192" i="21"/>
  <c r="AO192" i="21"/>
  <c r="AN192" i="21"/>
  <c r="AM192" i="21"/>
  <c r="AL192" i="21"/>
  <c r="AK192" i="21"/>
  <c r="AJ192" i="21"/>
  <c r="AI192" i="21"/>
  <c r="AH192" i="21"/>
  <c r="AG192" i="21"/>
  <c r="AF192" i="21"/>
  <c r="AE192" i="21"/>
  <c r="AD192" i="21"/>
  <c r="AC192" i="21"/>
  <c r="AB192" i="21"/>
  <c r="AA192" i="21"/>
  <c r="Z192" i="21"/>
  <c r="Y192" i="21"/>
  <c r="X192" i="21"/>
  <c r="W192" i="21"/>
  <c r="H192" i="21"/>
  <c r="F192"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H190" i="21"/>
  <c r="F190"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H188" i="21"/>
  <c r="F188" i="21"/>
  <c r="BA186" i="21"/>
  <c r="AZ186" i="21"/>
  <c r="AY186" i="21"/>
  <c r="AX186" i="21"/>
  <c r="AW186" i="21"/>
  <c r="AV186" i="21"/>
  <c r="AU186" i="21"/>
  <c r="AT186" i="21"/>
  <c r="AS186" i="21"/>
  <c r="AR186" i="21"/>
  <c r="AQ186" i="21"/>
  <c r="AP186" i="21"/>
  <c r="AO186" i="21"/>
  <c r="AN186" i="21"/>
  <c r="AM186" i="21"/>
  <c r="AL186" i="21"/>
  <c r="AK186" i="21"/>
  <c r="AJ186" i="21"/>
  <c r="AI186" i="21"/>
  <c r="AH186" i="21"/>
  <c r="AG186" i="21"/>
  <c r="AF186" i="21"/>
  <c r="AE186" i="21"/>
  <c r="AD186" i="21"/>
  <c r="AC186" i="21"/>
  <c r="AB186" i="21"/>
  <c r="AA186" i="21"/>
  <c r="Z186" i="21"/>
  <c r="Y186" i="21"/>
  <c r="X186" i="21"/>
  <c r="W186" i="21"/>
  <c r="H186" i="21"/>
  <c r="F186"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H184" i="21"/>
  <c r="F184"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H182" i="21"/>
  <c r="F182" i="21"/>
  <c r="BA180" i="21"/>
  <c r="AZ180" i="21"/>
  <c r="AY180" i="21"/>
  <c r="AX180" i="21"/>
  <c r="AW180" i="21"/>
  <c r="AV180" i="21"/>
  <c r="AU180" i="21"/>
  <c r="AT180" i="21"/>
  <c r="AS180" i="21"/>
  <c r="AR180" i="21"/>
  <c r="AQ180" i="21"/>
  <c r="AP180" i="21"/>
  <c r="AO180" i="21"/>
  <c r="AN180" i="21"/>
  <c r="AM180" i="21"/>
  <c r="AL180" i="21"/>
  <c r="AK180" i="21"/>
  <c r="AJ180" i="21"/>
  <c r="AI180" i="21"/>
  <c r="AH180" i="21"/>
  <c r="AG180" i="21"/>
  <c r="AF180" i="21"/>
  <c r="AE180" i="21"/>
  <c r="AD180" i="21"/>
  <c r="AC180" i="21"/>
  <c r="AB180" i="21"/>
  <c r="AA180" i="21"/>
  <c r="Z180" i="21"/>
  <c r="Y180" i="21"/>
  <c r="X180" i="21"/>
  <c r="W180" i="21"/>
  <c r="H180" i="21"/>
  <c r="F180" i="21"/>
  <c r="BA178" i="21"/>
  <c r="AZ178" i="21"/>
  <c r="AY178" i="21"/>
  <c r="AX178" i="21"/>
  <c r="AW178" i="21"/>
  <c r="AV178" i="21"/>
  <c r="AU178" i="21"/>
  <c r="AT178" i="21"/>
  <c r="AS178" i="21"/>
  <c r="AR178" i="21"/>
  <c r="AQ178" i="21"/>
  <c r="AP178" i="21"/>
  <c r="AO178" i="21"/>
  <c r="AN178" i="21"/>
  <c r="AM178" i="21"/>
  <c r="AL178" i="21"/>
  <c r="AK178" i="21"/>
  <c r="AJ178" i="21"/>
  <c r="AI178" i="21"/>
  <c r="AH178" i="21"/>
  <c r="AG178" i="21"/>
  <c r="AF178" i="21"/>
  <c r="AE178" i="21"/>
  <c r="AD178" i="21"/>
  <c r="AC178" i="21"/>
  <c r="AB178" i="21"/>
  <c r="AA178" i="21"/>
  <c r="Z178" i="21"/>
  <c r="Y178" i="21"/>
  <c r="X178" i="21"/>
  <c r="W178" i="21"/>
  <c r="H178" i="21"/>
  <c r="F178"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AB176" i="21"/>
  <c r="AA176" i="21"/>
  <c r="Z176" i="21"/>
  <c r="Y176" i="21"/>
  <c r="X176" i="21"/>
  <c r="W176" i="21"/>
  <c r="H176" i="21"/>
  <c r="F176"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AB174" i="21"/>
  <c r="AA174" i="21"/>
  <c r="Z174" i="21"/>
  <c r="Y174" i="21"/>
  <c r="X174" i="21"/>
  <c r="W174" i="21"/>
  <c r="H174" i="21"/>
  <c r="F174" i="21"/>
  <c r="BA172" i="21"/>
  <c r="AZ172" i="21"/>
  <c r="AY172" i="21"/>
  <c r="AX172" i="21"/>
  <c r="AW172" i="21"/>
  <c r="AV172" i="21"/>
  <c r="AU172" i="21"/>
  <c r="AT172" i="21"/>
  <c r="AS172" i="21"/>
  <c r="AR172" i="21"/>
  <c r="AQ172" i="21"/>
  <c r="AP172" i="21"/>
  <c r="AO172" i="21"/>
  <c r="AN172" i="21"/>
  <c r="AM172" i="21"/>
  <c r="AL172" i="21"/>
  <c r="AK172" i="21"/>
  <c r="AJ172" i="21"/>
  <c r="AI172" i="21"/>
  <c r="AH172" i="21"/>
  <c r="AG172" i="21"/>
  <c r="AF172" i="21"/>
  <c r="AE172" i="21"/>
  <c r="AD172" i="21"/>
  <c r="AC172" i="21"/>
  <c r="AB172" i="21"/>
  <c r="AA172" i="21"/>
  <c r="Z172" i="21"/>
  <c r="Y172" i="21"/>
  <c r="X172" i="21"/>
  <c r="W172" i="21"/>
  <c r="H172" i="21"/>
  <c r="F172"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AB170" i="21"/>
  <c r="AA170" i="21"/>
  <c r="Z170" i="21"/>
  <c r="Y170" i="21"/>
  <c r="X170" i="21"/>
  <c r="W170" i="21"/>
  <c r="H170" i="21"/>
  <c r="F170"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H168" i="21"/>
  <c r="F168" i="21"/>
  <c r="BA166" i="21"/>
  <c r="AZ166" i="21"/>
  <c r="AY166" i="21"/>
  <c r="AX166" i="21"/>
  <c r="AW166" i="21"/>
  <c r="AV166" i="21"/>
  <c r="AU166" i="21"/>
  <c r="AT166" i="21"/>
  <c r="AS166" i="21"/>
  <c r="AR166" i="21"/>
  <c r="AQ166" i="21"/>
  <c r="AP166" i="21"/>
  <c r="AO166" i="21"/>
  <c r="AN166" i="21"/>
  <c r="AM166" i="21"/>
  <c r="AL166" i="21"/>
  <c r="AK166" i="21"/>
  <c r="AJ166" i="21"/>
  <c r="AI166" i="21"/>
  <c r="AH166" i="21"/>
  <c r="AG166" i="21"/>
  <c r="AF166" i="21"/>
  <c r="AE166" i="21"/>
  <c r="AD166" i="21"/>
  <c r="AC166" i="21"/>
  <c r="AB166" i="21"/>
  <c r="AA166" i="21"/>
  <c r="Z166" i="21"/>
  <c r="Y166" i="21"/>
  <c r="X166" i="21"/>
  <c r="W166" i="21"/>
  <c r="H166" i="21"/>
  <c r="F166" i="21"/>
  <c r="BA164" i="21"/>
  <c r="AZ164" i="21"/>
  <c r="AY164" i="21"/>
  <c r="AX164" i="21"/>
  <c r="AW164" i="21"/>
  <c r="AV164" i="21"/>
  <c r="AU164" i="21"/>
  <c r="AT164" i="21"/>
  <c r="AS164" i="21"/>
  <c r="AR164" i="21"/>
  <c r="AQ164" i="21"/>
  <c r="AP164" i="21"/>
  <c r="AO164" i="21"/>
  <c r="AN164" i="21"/>
  <c r="AM164" i="21"/>
  <c r="AL164" i="21"/>
  <c r="AK164" i="21"/>
  <c r="AJ164" i="21"/>
  <c r="AI164" i="21"/>
  <c r="AH164" i="21"/>
  <c r="AG164" i="21"/>
  <c r="AF164" i="21"/>
  <c r="AE164" i="21"/>
  <c r="AD164" i="21"/>
  <c r="AC164" i="21"/>
  <c r="AB164" i="21"/>
  <c r="AA164" i="21"/>
  <c r="Z164" i="21"/>
  <c r="Y164" i="21"/>
  <c r="X164" i="21"/>
  <c r="W164" i="21"/>
  <c r="H164" i="21"/>
  <c r="F164"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H162" i="21"/>
  <c r="F162"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H160" i="21"/>
  <c r="F160" i="21"/>
  <c r="BA158" i="21"/>
  <c r="AZ158" i="21"/>
  <c r="AY158" i="21"/>
  <c r="AX158" i="21"/>
  <c r="AW158" i="21"/>
  <c r="AV158" i="21"/>
  <c r="AU158" i="21"/>
  <c r="AT158" i="21"/>
  <c r="AS158" i="21"/>
  <c r="AR158" i="21"/>
  <c r="AQ158" i="21"/>
  <c r="AP158" i="21"/>
  <c r="AO158" i="21"/>
  <c r="AN158" i="21"/>
  <c r="AM158" i="21"/>
  <c r="AL158" i="21"/>
  <c r="AK158" i="21"/>
  <c r="AJ158" i="21"/>
  <c r="AI158" i="21"/>
  <c r="AH158" i="21"/>
  <c r="AG158" i="21"/>
  <c r="AF158" i="21"/>
  <c r="AE158" i="21"/>
  <c r="AD158" i="21"/>
  <c r="AC158" i="21"/>
  <c r="AB158" i="21"/>
  <c r="AA158" i="21"/>
  <c r="Z158" i="21"/>
  <c r="Y158" i="21"/>
  <c r="X158" i="21"/>
  <c r="W158" i="21"/>
  <c r="H158" i="21"/>
  <c r="F158"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AB156" i="21"/>
  <c r="AA156" i="21"/>
  <c r="Z156" i="21"/>
  <c r="Y156" i="21"/>
  <c r="X156" i="21"/>
  <c r="W156" i="21"/>
  <c r="H156" i="21"/>
  <c r="F156"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H154" i="21"/>
  <c r="F154" i="21"/>
  <c r="BA152" i="21"/>
  <c r="AZ152" i="21"/>
  <c r="AY152" i="21"/>
  <c r="AX152" i="21"/>
  <c r="AW152" i="21"/>
  <c r="AV152" i="21"/>
  <c r="AU152" i="21"/>
  <c r="AT152" i="21"/>
  <c r="AS152" i="21"/>
  <c r="AR152" i="21"/>
  <c r="AQ152" i="21"/>
  <c r="AP152" i="21"/>
  <c r="AO152" i="21"/>
  <c r="AN152" i="21"/>
  <c r="AM152" i="21"/>
  <c r="AL152" i="21"/>
  <c r="AK152" i="21"/>
  <c r="AJ152" i="21"/>
  <c r="AI152" i="21"/>
  <c r="AH152" i="21"/>
  <c r="AG152" i="21"/>
  <c r="AF152" i="21"/>
  <c r="AE152" i="21"/>
  <c r="AD152" i="21"/>
  <c r="AC152" i="21"/>
  <c r="AB152" i="21"/>
  <c r="AA152" i="21"/>
  <c r="Z152" i="21"/>
  <c r="Y152" i="21"/>
  <c r="X152" i="21"/>
  <c r="W152" i="21"/>
  <c r="H152" i="21"/>
  <c r="F152" i="21"/>
  <c r="BA150" i="21"/>
  <c r="AZ150" i="21"/>
  <c r="AY150" i="21"/>
  <c r="AX150" i="21"/>
  <c r="AW150" i="21"/>
  <c r="AV150" i="21"/>
  <c r="AU150" i="21"/>
  <c r="AT150" i="21"/>
  <c r="AS150" i="21"/>
  <c r="AR150" i="21"/>
  <c r="AQ150" i="21"/>
  <c r="AP150" i="21"/>
  <c r="AO150" i="21"/>
  <c r="AN150" i="21"/>
  <c r="AM150" i="21"/>
  <c r="AL150" i="21"/>
  <c r="AK150" i="21"/>
  <c r="AJ150" i="21"/>
  <c r="AI150" i="21"/>
  <c r="AH150" i="21"/>
  <c r="AG150" i="21"/>
  <c r="AF150" i="21"/>
  <c r="AE150" i="21"/>
  <c r="AD150" i="21"/>
  <c r="AC150" i="21"/>
  <c r="AB150" i="21"/>
  <c r="AA150" i="21"/>
  <c r="Z150" i="21"/>
  <c r="Y150" i="21"/>
  <c r="X150" i="21"/>
  <c r="W150" i="21"/>
  <c r="H150" i="21"/>
  <c r="F150"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AB148" i="21"/>
  <c r="AA148" i="21"/>
  <c r="Z148" i="21"/>
  <c r="Y148" i="21"/>
  <c r="X148" i="21"/>
  <c r="W148" i="21"/>
  <c r="H148" i="21"/>
  <c r="F148"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AB146" i="21"/>
  <c r="AA146" i="21"/>
  <c r="Z146" i="21"/>
  <c r="Y146" i="21"/>
  <c r="X146" i="21"/>
  <c r="W146" i="21"/>
  <c r="H146" i="21"/>
  <c r="F146" i="21"/>
  <c r="BA144" i="21"/>
  <c r="AZ144" i="21"/>
  <c r="AY144" i="21"/>
  <c r="AX144" i="21"/>
  <c r="AW144" i="21"/>
  <c r="AV144" i="21"/>
  <c r="AU144" i="21"/>
  <c r="AT144" i="21"/>
  <c r="AS144" i="21"/>
  <c r="AR144" i="21"/>
  <c r="AQ144" i="21"/>
  <c r="AP144" i="21"/>
  <c r="AO144" i="21"/>
  <c r="AN144" i="21"/>
  <c r="AM144" i="21"/>
  <c r="AL144" i="21"/>
  <c r="AK144" i="21"/>
  <c r="AJ144" i="21"/>
  <c r="AI144" i="21"/>
  <c r="AH144" i="21"/>
  <c r="AG144" i="21"/>
  <c r="AF144" i="21"/>
  <c r="AE144" i="21"/>
  <c r="AD144" i="21"/>
  <c r="AC144" i="21"/>
  <c r="AB144" i="21"/>
  <c r="AA144" i="21"/>
  <c r="Z144" i="21"/>
  <c r="Y144" i="21"/>
  <c r="X144" i="21"/>
  <c r="W144" i="21"/>
  <c r="H144" i="21"/>
  <c r="F144"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H142" i="21"/>
  <c r="F142"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H140" i="21"/>
  <c r="F140" i="21"/>
  <c r="BA138" i="21"/>
  <c r="AZ138" i="21"/>
  <c r="AY138" i="21"/>
  <c r="AX138" i="21"/>
  <c r="AW138" i="21"/>
  <c r="AV138" i="21"/>
  <c r="AU138" i="21"/>
  <c r="AT138" i="21"/>
  <c r="AS138" i="21"/>
  <c r="AR138" i="21"/>
  <c r="AQ138" i="21"/>
  <c r="AP138" i="21"/>
  <c r="AO138" i="21"/>
  <c r="AN138" i="21"/>
  <c r="AM138" i="21"/>
  <c r="AL138" i="21"/>
  <c r="AK138" i="21"/>
  <c r="AJ138" i="21"/>
  <c r="AI138" i="21"/>
  <c r="AH138" i="21"/>
  <c r="AG138" i="21"/>
  <c r="AF138" i="21"/>
  <c r="AE138" i="21"/>
  <c r="AD138" i="21"/>
  <c r="AC138" i="21"/>
  <c r="AB138" i="21"/>
  <c r="AA138" i="21"/>
  <c r="Z138" i="21"/>
  <c r="Y138" i="21"/>
  <c r="X138" i="21"/>
  <c r="W138" i="21"/>
  <c r="H138" i="21"/>
  <c r="F138" i="21"/>
  <c r="BA136" i="21"/>
  <c r="AZ136" i="21"/>
  <c r="AY136" i="21"/>
  <c r="AX136" i="21"/>
  <c r="AW136" i="21"/>
  <c r="AV136" i="21"/>
  <c r="AU136" i="21"/>
  <c r="AT136" i="21"/>
  <c r="AS136" i="21"/>
  <c r="AR136" i="21"/>
  <c r="AQ136" i="21"/>
  <c r="AP136" i="21"/>
  <c r="AO136" i="21"/>
  <c r="AN136" i="21"/>
  <c r="AM136" i="21"/>
  <c r="AL136" i="21"/>
  <c r="AK136" i="21"/>
  <c r="AJ136" i="21"/>
  <c r="AI136" i="21"/>
  <c r="AH136" i="21"/>
  <c r="AG136" i="21"/>
  <c r="AF136" i="21"/>
  <c r="AE136" i="21"/>
  <c r="AD136" i="21"/>
  <c r="AC136" i="21"/>
  <c r="AB136" i="21"/>
  <c r="AA136" i="21"/>
  <c r="Z136" i="21"/>
  <c r="Y136" i="21"/>
  <c r="X136" i="21"/>
  <c r="W136" i="21"/>
  <c r="H136" i="21"/>
  <c r="F136"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AC134" i="21"/>
  <c r="AB134" i="21"/>
  <c r="AA134" i="21"/>
  <c r="Z134" i="21"/>
  <c r="Y134" i="21"/>
  <c r="X134" i="21"/>
  <c r="W134" i="21"/>
  <c r="H134" i="21"/>
  <c r="F134"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AB132" i="21"/>
  <c r="AA132" i="21"/>
  <c r="Z132" i="21"/>
  <c r="Y132" i="21"/>
  <c r="X132" i="21"/>
  <c r="W132" i="21"/>
  <c r="H132" i="21"/>
  <c r="F132" i="21"/>
  <c r="BA130" i="21"/>
  <c r="AZ130" i="21"/>
  <c r="AY130" i="21"/>
  <c r="AX130" i="21"/>
  <c r="AW130" i="21"/>
  <c r="AV130" i="21"/>
  <c r="AU130" i="21"/>
  <c r="AT130" i="21"/>
  <c r="AS130" i="21"/>
  <c r="AR130" i="21"/>
  <c r="AQ130" i="21"/>
  <c r="AP130" i="21"/>
  <c r="AO130" i="21"/>
  <c r="AN130" i="21"/>
  <c r="AM130" i="21"/>
  <c r="AL130" i="21"/>
  <c r="AK130" i="21"/>
  <c r="AJ130" i="21"/>
  <c r="AI130" i="21"/>
  <c r="AH130" i="21"/>
  <c r="AG130" i="21"/>
  <c r="AF130" i="21"/>
  <c r="AE130" i="21"/>
  <c r="AD130" i="21"/>
  <c r="AC130" i="21"/>
  <c r="AB130" i="21"/>
  <c r="AA130" i="21"/>
  <c r="Z130" i="21"/>
  <c r="Y130" i="21"/>
  <c r="X130" i="21"/>
  <c r="W130" i="21"/>
  <c r="H130" i="21"/>
  <c r="F130"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AB128" i="21"/>
  <c r="AA128" i="21"/>
  <c r="Z128" i="21"/>
  <c r="Y128" i="21"/>
  <c r="X128" i="21"/>
  <c r="W128" i="21"/>
  <c r="H128" i="21"/>
  <c r="F128"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AB126" i="21"/>
  <c r="AA126" i="21"/>
  <c r="Z126" i="21"/>
  <c r="Y126" i="21"/>
  <c r="X126" i="21"/>
  <c r="W126" i="21"/>
  <c r="H126" i="21"/>
  <c r="F126" i="21"/>
  <c r="BA124" i="21"/>
  <c r="AZ124" i="21"/>
  <c r="AY124" i="21"/>
  <c r="AX124" i="21"/>
  <c r="AW124" i="21"/>
  <c r="AV124" i="21"/>
  <c r="AU124" i="21"/>
  <c r="AT124" i="21"/>
  <c r="AS124" i="21"/>
  <c r="AR124" i="21"/>
  <c r="AQ124" i="21"/>
  <c r="AP124" i="21"/>
  <c r="AO124" i="21"/>
  <c r="AN124" i="21"/>
  <c r="AM124" i="21"/>
  <c r="AL124" i="21"/>
  <c r="AK124" i="21"/>
  <c r="AJ124" i="21"/>
  <c r="AI124" i="21"/>
  <c r="AH124" i="21"/>
  <c r="AG124" i="21"/>
  <c r="AF124" i="21"/>
  <c r="AE124" i="21"/>
  <c r="AD124" i="21"/>
  <c r="AC124" i="21"/>
  <c r="AB124" i="21"/>
  <c r="AA124" i="21"/>
  <c r="Z124" i="21"/>
  <c r="Y124" i="21"/>
  <c r="X124" i="21"/>
  <c r="W124" i="21"/>
  <c r="H124" i="21"/>
  <c r="F124" i="21"/>
  <c r="BA122" i="21"/>
  <c r="AZ122" i="21"/>
  <c r="AY122" i="21"/>
  <c r="AX122" i="21"/>
  <c r="AW122" i="21"/>
  <c r="AV122" i="21"/>
  <c r="AU122" i="21"/>
  <c r="AT122" i="21"/>
  <c r="AS122" i="21"/>
  <c r="AR122" i="21"/>
  <c r="AQ122" i="21"/>
  <c r="AP122" i="21"/>
  <c r="AO122" i="21"/>
  <c r="AN122" i="21"/>
  <c r="AM122" i="21"/>
  <c r="AL122" i="21"/>
  <c r="AK122" i="21"/>
  <c r="AJ122" i="21"/>
  <c r="AI122" i="21"/>
  <c r="AH122" i="21"/>
  <c r="AG122" i="21"/>
  <c r="AF122" i="21"/>
  <c r="AE122" i="21"/>
  <c r="AD122" i="21"/>
  <c r="AC122" i="21"/>
  <c r="AB122" i="21"/>
  <c r="AA122" i="21"/>
  <c r="Z122" i="21"/>
  <c r="Y122" i="21"/>
  <c r="X122" i="21"/>
  <c r="W122" i="21"/>
  <c r="H122" i="21"/>
  <c r="F122"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H120" i="21"/>
  <c r="F120"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H118" i="21"/>
  <c r="F118" i="21"/>
  <c r="BA116" i="21"/>
  <c r="AZ116" i="21"/>
  <c r="AY116" i="21"/>
  <c r="AX116" i="21"/>
  <c r="AW116" i="21"/>
  <c r="AV116" i="21"/>
  <c r="AU116" i="21"/>
  <c r="AT116" i="21"/>
  <c r="AS116" i="21"/>
  <c r="AR116" i="21"/>
  <c r="AQ116" i="21"/>
  <c r="AP116" i="21"/>
  <c r="AO116" i="21"/>
  <c r="AN116" i="21"/>
  <c r="AM116" i="21"/>
  <c r="AL116" i="21"/>
  <c r="AK116" i="21"/>
  <c r="AJ116" i="21"/>
  <c r="AI116" i="21"/>
  <c r="AH116" i="21"/>
  <c r="AG116" i="21"/>
  <c r="AF116" i="21"/>
  <c r="AE116" i="21"/>
  <c r="AD116" i="21"/>
  <c r="AC116" i="21"/>
  <c r="AB116" i="21"/>
  <c r="AA116" i="21"/>
  <c r="Z116" i="21"/>
  <c r="Y116" i="21"/>
  <c r="X116" i="21"/>
  <c r="W116" i="21"/>
  <c r="H116" i="21"/>
  <c r="F116"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AB114" i="21"/>
  <c r="AA114" i="21"/>
  <c r="Z114" i="21"/>
  <c r="Y114" i="21"/>
  <c r="X114" i="21"/>
  <c r="W114" i="21"/>
  <c r="H114" i="21"/>
  <c r="F114"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H112" i="21"/>
  <c r="F112" i="21"/>
  <c r="BA110" i="21"/>
  <c r="AZ110" i="21"/>
  <c r="AY110" i="21"/>
  <c r="AX110" i="21"/>
  <c r="AW110" i="21"/>
  <c r="AV110" i="21"/>
  <c r="AU110" i="21"/>
  <c r="AT110" i="21"/>
  <c r="AS110" i="21"/>
  <c r="AR110" i="21"/>
  <c r="AQ110" i="21"/>
  <c r="AP110" i="21"/>
  <c r="AO110" i="21"/>
  <c r="AN110" i="21"/>
  <c r="AM110" i="21"/>
  <c r="AL110" i="21"/>
  <c r="AK110" i="21"/>
  <c r="AJ110" i="21"/>
  <c r="AI110" i="21"/>
  <c r="AH110" i="21"/>
  <c r="AG110" i="21"/>
  <c r="AF110" i="21"/>
  <c r="AE110" i="21"/>
  <c r="AD110" i="21"/>
  <c r="AC110" i="21"/>
  <c r="AB110" i="21"/>
  <c r="AA110" i="21"/>
  <c r="Z110" i="21"/>
  <c r="Y110" i="21"/>
  <c r="X110" i="21"/>
  <c r="W110" i="21"/>
  <c r="H110" i="21"/>
  <c r="F110" i="21"/>
  <c r="BA108" i="21"/>
  <c r="AZ108" i="21"/>
  <c r="AY108" i="21"/>
  <c r="AX108" i="21"/>
  <c r="AW108" i="21"/>
  <c r="AV108" i="21"/>
  <c r="AU108" i="21"/>
  <c r="AT108" i="21"/>
  <c r="AS108" i="21"/>
  <c r="AR108" i="21"/>
  <c r="AQ108" i="21"/>
  <c r="AP108" i="21"/>
  <c r="AO108" i="21"/>
  <c r="AN108" i="21"/>
  <c r="AM108" i="21"/>
  <c r="AL108" i="21"/>
  <c r="AK108" i="21"/>
  <c r="AJ108" i="21"/>
  <c r="AI108" i="21"/>
  <c r="AH108" i="21"/>
  <c r="AG108" i="21"/>
  <c r="AF108" i="21"/>
  <c r="AE108" i="21"/>
  <c r="AD108" i="21"/>
  <c r="AC108" i="21"/>
  <c r="AB108" i="21"/>
  <c r="AA108" i="21"/>
  <c r="Z108" i="21"/>
  <c r="Y108" i="21"/>
  <c r="X108" i="21"/>
  <c r="W108" i="21"/>
  <c r="H108" i="21"/>
  <c r="F108"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H106" i="21"/>
  <c r="F106"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H104" i="21"/>
  <c r="F104" i="21"/>
  <c r="BA102" i="21"/>
  <c r="AZ102" i="21"/>
  <c r="AY102" i="21"/>
  <c r="AX102" i="21"/>
  <c r="AW102" i="21"/>
  <c r="AV102" i="21"/>
  <c r="AU102" i="21"/>
  <c r="AT102" i="21"/>
  <c r="AS102" i="21"/>
  <c r="AR102" i="21"/>
  <c r="AQ102" i="21"/>
  <c r="AP102" i="21"/>
  <c r="AO102" i="21"/>
  <c r="AN102" i="21"/>
  <c r="AM102" i="21"/>
  <c r="AL102" i="21"/>
  <c r="AK102" i="21"/>
  <c r="AJ102" i="21"/>
  <c r="AI102" i="21"/>
  <c r="AH102" i="21"/>
  <c r="AG102" i="21"/>
  <c r="AF102" i="21"/>
  <c r="AE102" i="21"/>
  <c r="AD102" i="21"/>
  <c r="AC102" i="21"/>
  <c r="AB102" i="21"/>
  <c r="AA102" i="21"/>
  <c r="Z102" i="21"/>
  <c r="Y102" i="21"/>
  <c r="X102" i="21"/>
  <c r="W102" i="21"/>
  <c r="H102" i="21"/>
  <c r="F102"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H100" i="21"/>
  <c r="F100"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AB98" i="21"/>
  <c r="AA98" i="21"/>
  <c r="Z98" i="21"/>
  <c r="Y98" i="21"/>
  <c r="X98" i="21"/>
  <c r="W98" i="21"/>
  <c r="H98" i="21"/>
  <c r="F98" i="21"/>
  <c r="BA96" i="21"/>
  <c r="AZ96" i="21"/>
  <c r="AY96" i="21"/>
  <c r="AX96" i="21"/>
  <c r="AW96" i="21"/>
  <c r="AV96" i="21"/>
  <c r="AU96" i="21"/>
  <c r="AT96" i="21"/>
  <c r="AS96" i="21"/>
  <c r="AR96" i="21"/>
  <c r="AQ96" i="21"/>
  <c r="AP96" i="21"/>
  <c r="AO96" i="21"/>
  <c r="AN96" i="21"/>
  <c r="AM96" i="21"/>
  <c r="AL96" i="21"/>
  <c r="AK96" i="21"/>
  <c r="AJ96" i="21"/>
  <c r="AI96" i="21"/>
  <c r="AH96" i="21"/>
  <c r="AG96" i="21"/>
  <c r="AF96" i="21"/>
  <c r="AE96" i="21"/>
  <c r="AD96" i="21"/>
  <c r="AC96" i="21"/>
  <c r="AB96" i="21"/>
  <c r="AA96" i="21"/>
  <c r="Z96" i="21"/>
  <c r="Y96" i="21"/>
  <c r="X96" i="21"/>
  <c r="W96" i="21"/>
  <c r="H96" i="21"/>
  <c r="F96" i="21"/>
  <c r="BA94" i="21"/>
  <c r="AZ94" i="21"/>
  <c r="AY94" i="21"/>
  <c r="AX94" i="21"/>
  <c r="AW94" i="21"/>
  <c r="AV94" i="21"/>
  <c r="AU94" i="21"/>
  <c r="AT94" i="21"/>
  <c r="AS94" i="21"/>
  <c r="AR94" i="21"/>
  <c r="AQ94" i="21"/>
  <c r="AP94" i="21"/>
  <c r="AO94" i="21"/>
  <c r="AN94" i="21"/>
  <c r="AM94" i="21"/>
  <c r="AL94" i="21"/>
  <c r="AK94" i="21"/>
  <c r="AJ94" i="21"/>
  <c r="AI94" i="21"/>
  <c r="AH94" i="21"/>
  <c r="AG94" i="21"/>
  <c r="AF94" i="21"/>
  <c r="AE94" i="21"/>
  <c r="AD94" i="21"/>
  <c r="AC94" i="21"/>
  <c r="AB94" i="21"/>
  <c r="AA94" i="21"/>
  <c r="Z94" i="21"/>
  <c r="Y94" i="21"/>
  <c r="X94" i="21"/>
  <c r="W94" i="21"/>
  <c r="H94" i="21"/>
  <c r="F94"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AC92" i="21"/>
  <c r="AB92" i="21"/>
  <c r="AA92" i="21"/>
  <c r="Z92" i="21"/>
  <c r="Y92" i="21"/>
  <c r="X92" i="21"/>
  <c r="W92" i="21"/>
  <c r="H92" i="21"/>
  <c r="F92" i="2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AB90" i="21"/>
  <c r="AA90" i="21"/>
  <c r="Z90" i="21"/>
  <c r="Y90" i="21"/>
  <c r="X90" i="21"/>
  <c r="W90" i="21"/>
  <c r="H90" i="21"/>
  <c r="F90" i="21"/>
  <c r="BA88" i="21"/>
  <c r="AZ88" i="21"/>
  <c r="AY88" i="21"/>
  <c r="AX88" i="21"/>
  <c r="AW88" i="21"/>
  <c r="AV88" i="21"/>
  <c r="AU88" i="21"/>
  <c r="AT88" i="21"/>
  <c r="AS88" i="21"/>
  <c r="AR88" i="21"/>
  <c r="AQ88" i="21"/>
  <c r="AP88" i="21"/>
  <c r="AO88" i="21"/>
  <c r="AN88" i="21"/>
  <c r="AM88" i="21"/>
  <c r="AL88" i="21"/>
  <c r="AK88" i="21"/>
  <c r="AJ88" i="21"/>
  <c r="AI88" i="21"/>
  <c r="AH88" i="21"/>
  <c r="AG88" i="21"/>
  <c r="AF88" i="21"/>
  <c r="AE88" i="21"/>
  <c r="AD88" i="21"/>
  <c r="AC88" i="21"/>
  <c r="AB88" i="21"/>
  <c r="AA88" i="21"/>
  <c r="Z88" i="21"/>
  <c r="Y88" i="21"/>
  <c r="X88" i="21"/>
  <c r="W88" i="21"/>
  <c r="H88" i="21"/>
  <c r="F88"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AC86" i="21"/>
  <c r="AB86" i="21"/>
  <c r="AA86" i="21"/>
  <c r="Z86" i="21"/>
  <c r="Y86" i="21"/>
  <c r="X86" i="21"/>
  <c r="W86" i="21"/>
  <c r="H86" i="21"/>
  <c r="F86"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AB84" i="21"/>
  <c r="AA84" i="21"/>
  <c r="Z84" i="21"/>
  <c r="Y84" i="21"/>
  <c r="X84" i="21"/>
  <c r="W84" i="21"/>
  <c r="H84" i="21"/>
  <c r="F84" i="21"/>
  <c r="BA82" i="21"/>
  <c r="AZ82" i="21"/>
  <c r="AY82" i="21"/>
  <c r="AX82" i="21"/>
  <c r="AW82" i="21"/>
  <c r="AV82" i="21"/>
  <c r="AU82" i="21"/>
  <c r="AT82" i="21"/>
  <c r="AS82" i="21"/>
  <c r="AR82" i="21"/>
  <c r="AQ82" i="21"/>
  <c r="AP82" i="21"/>
  <c r="AO82" i="21"/>
  <c r="AN82" i="21"/>
  <c r="AM82" i="21"/>
  <c r="AL82" i="21"/>
  <c r="AK82" i="21"/>
  <c r="AJ82" i="21"/>
  <c r="AI82" i="21"/>
  <c r="AH82" i="21"/>
  <c r="AG82" i="21"/>
  <c r="AF82" i="21"/>
  <c r="AE82" i="21"/>
  <c r="AD82" i="21"/>
  <c r="AC82" i="21"/>
  <c r="AB82" i="21"/>
  <c r="AA82" i="21"/>
  <c r="Z82" i="21"/>
  <c r="Y82" i="21"/>
  <c r="X82" i="21"/>
  <c r="W82" i="21"/>
  <c r="H82" i="21"/>
  <c r="F82" i="21"/>
  <c r="BA80" i="21"/>
  <c r="AZ80" i="21"/>
  <c r="AY80" i="21"/>
  <c r="AX80" i="21"/>
  <c r="AW80" i="21"/>
  <c r="AV80" i="21"/>
  <c r="AU80" i="21"/>
  <c r="AT80" i="21"/>
  <c r="AS80" i="21"/>
  <c r="AR80" i="21"/>
  <c r="AQ80" i="21"/>
  <c r="AP80" i="21"/>
  <c r="AO80" i="21"/>
  <c r="AN80" i="21"/>
  <c r="AM80" i="21"/>
  <c r="AL80" i="21"/>
  <c r="AK80" i="21"/>
  <c r="AJ80" i="21"/>
  <c r="AI80" i="21"/>
  <c r="AH80" i="21"/>
  <c r="AG80" i="21"/>
  <c r="AF80" i="21"/>
  <c r="AE80" i="21"/>
  <c r="AD80" i="21"/>
  <c r="AC80" i="21"/>
  <c r="AB80" i="21"/>
  <c r="AA80" i="21"/>
  <c r="Z80" i="21"/>
  <c r="Y80" i="21"/>
  <c r="X80" i="21"/>
  <c r="W80" i="21"/>
  <c r="H80" i="21"/>
  <c r="F80"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AB78" i="21"/>
  <c r="AA78" i="21"/>
  <c r="Z78" i="21"/>
  <c r="Y78" i="21"/>
  <c r="X78" i="21"/>
  <c r="W78" i="21"/>
  <c r="H78" i="21"/>
  <c r="F78"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AB76" i="21"/>
  <c r="AA76" i="21"/>
  <c r="Z76" i="21"/>
  <c r="Y76" i="21"/>
  <c r="X76" i="21"/>
  <c r="W76" i="21"/>
  <c r="H76" i="21"/>
  <c r="F76" i="21"/>
  <c r="BA74" i="21"/>
  <c r="AZ74" i="21"/>
  <c r="AY74" i="21"/>
  <c r="AX74" i="21"/>
  <c r="AW74" i="21"/>
  <c r="AV74" i="21"/>
  <c r="AU74" i="21"/>
  <c r="AT74" i="21"/>
  <c r="AS74" i="21"/>
  <c r="AR74" i="21"/>
  <c r="AQ74" i="21"/>
  <c r="AP74" i="21"/>
  <c r="AO74" i="21"/>
  <c r="AN74" i="21"/>
  <c r="AM74" i="21"/>
  <c r="AL74" i="21"/>
  <c r="AK74" i="21"/>
  <c r="AJ74" i="21"/>
  <c r="AI74" i="21"/>
  <c r="AH74" i="21"/>
  <c r="AG74" i="21"/>
  <c r="AF74" i="21"/>
  <c r="AE74" i="21"/>
  <c r="AD74" i="21"/>
  <c r="AC74" i="21"/>
  <c r="AB74" i="21"/>
  <c r="AA74" i="21"/>
  <c r="Z74" i="21"/>
  <c r="Y74" i="21"/>
  <c r="X74" i="21"/>
  <c r="W74" i="21"/>
  <c r="H74" i="21"/>
  <c r="F74"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AB72" i="21"/>
  <c r="AA72" i="21"/>
  <c r="Z72" i="21"/>
  <c r="Y72" i="21"/>
  <c r="X72" i="21"/>
  <c r="W72" i="21"/>
  <c r="H72" i="21"/>
  <c r="F72"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AB70" i="21"/>
  <c r="AA70" i="21"/>
  <c r="Z70" i="21"/>
  <c r="Y70" i="21"/>
  <c r="X70" i="21"/>
  <c r="W70" i="21"/>
  <c r="H70" i="21"/>
  <c r="F70" i="21"/>
  <c r="BA68" i="21"/>
  <c r="AZ68" i="21"/>
  <c r="AY68" i="21"/>
  <c r="AX68" i="21"/>
  <c r="AW68" i="21"/>
  <c r="AV68" i="21"/>
  <c r="AU68" i="21"/>
  <c r="AT68" i="21"/>
  <c r="AS68" i="21"/>
  <c r="AR68" i="21"/>
  <c r="AQ68" i="21"/>
  <c r="AP68" i="21"/>
  <c r="AO68" i="21"/>
  <c r="AN68" i="21"/>
  <c r="AM68" i="21"/>
  <c r="AL68" i="21"/>
  <c r="AK68" i="21"/>
  <c r="AJ68" i="21"/>
  <c r="AI68" i="21"/>
  <c r="AH68" i="21"/>
  <c r="AG68" i="21"/>
  <c r="AF68" i="21"/>
  <c r="AE68" i="21"/>
  <c r="AD68" i="21"/>
  <c r="AC68" i="21"/>
  <c r="AB68" i="21"/>
  <c r="AA68" i="21"/>
  <c r="Z68" i="21"/>
  <c r="Y68" i="21"/>
  <c r="X68" i="21"/>
  <c r="W68" i="21"/>
  <c r="H68" i="21"/>
  <c r="F68" i="21"/>
  <c r="BA66" i="21"/>
  <c r="AZ66" i="21"/>
  <c r="AY66" i="21"/>
  <c r="AX66" i="21"/>
  <c r="AW66" i="21"/>
  <c r="AV66" i="21"/>
  <c r="AU66" i="21"/>
  <c r="AT66" i="21"/>
  <c r="AS66" i="21"/>
  <c r="AR66" i="21"/>
  <c r="AQ66" i="21"/>
  <c r="AP66" i="21"/>
  <c r="AO66" i="21"/>
  <c r="AN66" i="21"/>
  <c r="AM66" i="21"/>
  <c r="AL66" i="21"/>
  <c r="AK66" i="21"/>
  <c r="AJ66" i="21"/>
  <c r="AI66" i="21"/>
  <c r="AH66" i="21"/>
  <c r="AG66" i="21"/>
  <c r="AF66" i="21"/>
  <c r="AE66" i="21"/>
  <c r="AD66" i="21"/>
  <c r="AC66" i="21"/>
  <c r="AB66" i="21"/>
  <c r="AA66" i="21"/>
  <c r="Z66" i="21"/>
  <c r="Y66" i="21"/>
  <c r="X66" i="21"/>
  <c r="W66" i="21"/>
  <c r="H66" i="21"/>
  <c r="F66"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AC64" i="21"/>
  <c r="AB64" i="21"/>
  <c r="AA64" i="21"/>
  <c r="Z64" i="21"/>
  <c r="Y64" i="21"/>
  <c r="X64" i="21"/>
  <c r="W64" i="21"/>
  <c r="H64" i="21"/>
  <c r="F64"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AC62" i="21"/>
  <c r="AB62" i="21"/>
  <c r="AA62" i="21"/>
  <c r="Z62" i="21"/>
  <c r="Y62" i="21"/>
  <c r="X62" i="21"/>
  <c r="W62" i="21"/>
  <c r="H62" i="21"/>
  <c r="F62" i="21"/>
  <c r="BA60" i="21"/>
  <c r="AZ60" i="21"/>
  <c r="AY60" i="21"/>
  <c r="AX60" i="21"/>
  <c r="AW60" i="21"/>
  <c r="AV60" i="21"/>
  <c r="AU60" i="21"/>
  <c r="AT60" i="21"/>
  <c r="AS60" i="21"/>
  <c r="AR60" i="21"/>
  <c r="AQ60" i="21"/>
  <c r="AP60" i="21"/>
  <c r="AO60" i="21"/>
  <c r="AN60" i="21"/>
  <c r="AM60" i="21"/>
  <c r="AL60" i="21"/>
  <c r="AK60" i="21"/>
  <c r="AJ60" i="21"/>
  <c r="AI60" i="21"/>
  <c r="AH60" i="21"/>
  <c r="AG60" i="21"/>
  <c r="AF60" i="21"/>
  <c r="AE60" i="21"/>
  <c r="AD60" i="21"/>
  <c r="AC60" i="21"/>
  <c r="AB60" i="21"/>
  <c r="AA60" i="21"/>
  <c r="Z60" i="21"/>
  <c r="Y60" i="21"/>
  <c r="X60" i="21"/>
  <c r="W60" i="21"/>
  <c r="H60" i="21"/>
  <c r="F60"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H58" i="21"/>
  <c r="F58"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AC56" i="21"/>
  <c r="AB56" i="21"/>
  <c r="AA56" i="21"/>
  <c r="Z56" i="21"/>
  <c r="Y56" i="21"/>
  <c r="X56" i="21"/>
  <c r="W56" i="21"/>
  <c r="H56" i="21"/>
  <c r="F56" i="21"/>
  <c r="BA54" i="21"/>
  <c r="AZ54" i="21"/>
  <c r="AY54" i="21"/>
  <c r="AX54" i="21"/>
  <c r="AW54" i="21"/>
  <c r="AV54" i="21"/>
  <c r="AU54" i="21"/>
  <c r="AT54" i="21"/>
  <c r="AS54" i="21"/>
  <c r="AR54" i="21"/>
  <c r="AQ54" i="21"/>
  <c r="AP54" i="21"/>
  <c r="AO54" i="21"/>
  <c r="AN54" i="21"/>
  <c r="AM54" i="21"/>
  <c r="AL54" i="21"/>
  <c r="AK54" i="21"/>
  <c r="AJ54" i="21"/>
  <c r="AI54" i="21"/>
  <c r="AH54" i="21"/>
  <c r="AG54" i="21"/>
  <c r="AF54" i="21"/>
  <c r="AE54" i="21"/>
  <c r="AD54" i="21"/>
  <c r="AC54" i="21"/>
  <c r="AB54" i="21"/>
  <c r="AA54" i="21"/>
  <c r="Z54" i="21"/>
  <c r="Y54" i="21"/>
  <c r="X54" i="21"/>
  <c r="W54" i="21"/>
  <c r="H54" i="21"/>
  <c r="F54" i="21"/>
  <c r="BA52" i="21"/>
  <c r="AZ52" i="21"/>
  <c r="AY52" i="21"/>
  <c r="AX52" i="21"/>
  <c r="AW52" i="21"/>
  <c r="AV52" i="21"/>
  <c r="AU52" i="21"/>
  <c r="AT52" i="21"/>
  <c r="AS52" i="21"/>
  <c r="AR52" i="21"/>
  <c r="AQ52" i="21"/>
  <c r="AP52" i="21"/>
  <c r="AO52" i="21"/>
  <c r="AN52" i="21"/>
  <c r="AM52" i="21"/>
  <c r="AL52" i="21"/>
  <c r="AK52" i="21"/>
  <c r="AJ52" i="21"/>
  <c r="AI52" i="21"/>
  <c r="AH52" i="21"/>
  <c r="AG52" i="21"/>
  <c r="AF52" i="21"/>
  <c r="AE52" i="21"/>
  <c r="AD52" i="21"/>
  <c r="AC52" i="21"/>
  <c r="AB52" i="21"/>
  <c r="AA52" i="21"/>
  <c r="Z52" i="21"/>
  <c r="Y52" i="21"/>
  <c r="X52" i="21"/>
  <c r="W52" i="21"/>
  <c r="H52" i="21"/>
  <c r="F52"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AC50" i="21"/>
  <c r="AB50" i="21"/>
  <c r="AA50" i="21"/>
  <c r="Z50" i="21"/>
  <c r="Y50" i="21"/>
  <c r="X50" i="21"/>
  <c r="W50" i="21"/>
  <c r="H50" i="21"/>
  <c r="F50"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AC48" i="21"/>
  <c r="AB48" i="21"/>
  <c r="AA48" i="21"/>
  <c r="Z48" i="21"/>
  <c r="Y48" i="21"/>
  <c r="X48" i="21"/>
  <c r="W48" i="21"/>
  <c r="H48" i="21"/>
  <c r="F48" i="21"/>
  <c r="BA46" i="21"/>
  <c r="AZ46" i="21"/>
  <c r="AY46" i="21"/>
  <c r="AX46" i="21"/>
  <c r="AW46" i="21"/>
  <c r="AV46" i="21"/>
  <c r="AU46" i="21"/>
  <c r="AT46" i="21"/>
  <c r="AS46" i="21"/>
  <c r="AR46" i="21"/>
  <c r="AQ46" i="21"/>
  <c r="AP46" i="21"/>
  <c r="AO46" i="21"/>
  <c r="AN46" i="21"/>
  <c r="AM46" i="21"/>
  <c r="AL46" i="21"/>
  <c r="AK46" i="21"/>
  <c r="AJ46" i="21"/>
  <c r="AI46" i="21"/>
  <c r="AH46" i="21"/>
  <c r="AG46" i="21"/>
  <c r="AF46" i="21"/>
  <c r="AE46" i="21"/>
  <c r="AD46" i="21"/>
  <c r="AC46" i="21"/>
  <c r="AB46" i="21"/>
  <c r="AA46" i="21"/>
  <c r="Z46" i="21"/>
  <c r="Y46" i="21"/>
  <c r="X46" i="21"/>
  <c r="W46" i="21"/>
  <c r="H46" i="21"/>
  <c r="F46"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W44" i="21"/>
  <c r="H44" i="21"/>
  <c r="F44"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AC42" i="21"/>
  <c r="AB42" i="21"/>
  <c r="AA42" i="21"/>
  <c r="Z42" i="21"/>
  <c r="Y42" i="21"/>
  <c r="X42" i="21"/>
  <c r="W42" i="21"/>
  <c r="H42" i="21"/>
  <c r="F42"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H40" i="21"/>
  <c r="F40" i="21"/>
  <c r="BA38" i="21"/>
  <c r="AZ38" i="21"/>
  <c r="AY38" i="21"/>
  <c r="AX38" i="21"/>
  <c r="AW38" i="21"/>
  <c r="AV38" i="21"/>
  <c r="AU38" i="21"/>
  <c r="AT38" i="21"/>
  <c r="AS38" i="21"/>
  <c r="AR38" i="21"/>
  <c r="AQ38" i="21"/>
  <c r="AP38" i="21"/>
  <c r="AO38" i="21"/>
  <c r="AN38" i="21"/>
  <c r="AM38" i="21"/>
  <c r="AL38" i="21"/>
  <c r="AK38" i="21"/>
  <c r="AJ38" i="21"/>
  <c r="AI38" i="21"/>
  <c r="AH38" i="21"/>
  <c r="AG38" i="21"/>
  <c r="AF38" i="21"/>
  <c r="AE38" i="21"/>
  <c r="AD38" i="21"/>
  <c r="AC38" i="21"/>
  <c r="AB38" i="21"/>
  <c r="AA38" i="21"/>
  <c r="Z38" i="21"/>
  <c r="Y38" i="21"/>
  <c r="X38" i="21"/>
  <c r="W38" i="21"/>
  <c r="H38" i="21"/>
  <c r="F38"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H36" i="21"/>
  <c r="F36"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AC34" i="21"/>
  <c r="AB34" i="21"/>
  <c r="AA34" i="21"/>
  <c r="Z34" i="21"/>
  <c r="Y34" i="21"/>
  <c r="X34" i="21"/>
  <c r="W34" i="21"/>
  <c r="H34" i="21"/>
  <c r="F34"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W32" i="21"/>
  <c r="H32" i="21"/>
  <c r="F32"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W30" i="21"/>
  <c r="H30" i="21"/>
  <c r="F30"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H28" i="21"/>
  <c r="F28"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H26" i="21"/>
  <c r="F26"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H24" i="21"/>
  <c r="F24"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H22" i="21"/>
  <c r="F22"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H20" i="21"/>
  <c r="F20"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W18" i="21"/>
  <c r="H18" i="21"/>
  <c r="F18" i="21"/>
  <c r="B17" i="21"/>
  <c r="B19" i="21" s="1"/>
  <c r="B21" i="21" s="1"/>
  <c r="B23" i="21" s="1"/>
  <c r="B25" i="21" s="1"/>
  <c r="B27" i="21" s="1"/>
  <c r="B29" i="21" s="1"/>
  <c r="B31" i="21" s="1"/>
  <c r="B33" i="21" s="1"/>
  <c r="B35" i="21" s="1"/>
  <c r="B37" i="21" s="1"/>
  <c r="B39" i="21" s="1"/>
  <c r="B41" i="21" s="1"/>
  <c r="B43" i="21" s="1"/>
  <c r="B45" i="21" s="1"/>
  <c r="B47" i="21" s="1"/>
  <c r="B49" i="21" s="1"/>
  <c r="B51" i="21" s="1"/>
  <c r="B53" i="21" s="1"/>
  <c r="B55" i="21" s="1"/>
  <c r="B57" i="21" s="1"/>
  <c r="B59" i="21" s="1"/>
  <c r="B61" i="21" s="1"/>
  <c r="B63" i="21" s="1"/>
  <c r="B65" i="21" s="1"/>
  <c r="B67" i="21" s="1"/>
  <c r="B69" i="21" s="1"/>
  <c r="B71" i="21" s="1"/>
  <c r="B73" i="21" s="1"/>
  <c r="B75" i="21" s="1"/>
  <c r="B77" i="21" s="1"/>
  <c r="B79" i="21" s="1"/>
  <c r="B81" i="21" s="1"/>
  <c r="B83" i="21" s="1"/>
  <c r="B85" i="21" s="1"/>
  <c r="B87" i="21" s="1"/>
  <c r="B89" i="21" s="1"/>
  <c r="B91" i="21" s="1"/>
  <c r="B93" i="21" s="1"/>
  <c r="B95" i="21" s="1"/>
  <c r="B97" i="21" s="1"/>
  <c r="B99" i="21" s="1"/>
  <c r="B101" i="21" s="1"/>
  <c r="B103" i="21" s="1"/>
  <c r="B105" i="21" s="1"/>
  <c r="B107" i="21" s="1"/>
  <c r="B109" i="21" s="1"/>
  <c r="B111" i="21" s="1"/>
  <c r="B113" i="21" s="1"/>
  <c r="B115" i="21" s="1"/>
  <c r="B117" i="21" s="1"/>
  <c r="B119" i="21" s="1"/>
  <c r="B121" i="21" s="1"/>
  <c r="B123" i="21" s="1"/>
  <c r="B125" i="21" s="1"/>
  <c r="B127" i="21" s="1"/>
  <c r="B129" i="21" s="1"/>
  <c r="B131" i="21" s="1"/>
  <c r="B133" i="21" s="1"/>
  <c r="B135" i="21" s="1"/>
  <c r="B137" i="21" s="1"/>
  <c r="B139" i="21" s="1"/>
  <c r="B141" i="21" s="1"/>
  <c r="B143" i="21" s="1"/>
  <c r="B145" i="21" s="1"/>
  <c r="B147" i="21" s="1"/>
  <c r="B149" i="21" s="1"/>
  <c r="B151" i="21" s="1"/>
  <c r="B153" i="21" s="1"/>
  <c r="B155" i="21" s="1"/>
  <c r="B157" i="21" s="1"/>
  <c r="B159" i="21" s="1"/>
  <c r="B161" i="21" s="1"/>
  <c r="B163" i="21" s="1"/>
  <c r="B165" i="21" s="1"/>
  <c r="B167" i="21" s="1"/>
  <c r="B169" i="21" s="1"/>
  <c r="B171" i="21" s="1"/>
  <c r="B173" i="21" s="1"/>
  <c r="B175" i="21" s="1"/>
  <c r="B177" i="21" s="1"/>
  <c r="B179" i="21" s="1"/>
  <c r="B181" i="21" s="1"/>
  <c r="B183" i="21" s="1"/>
  <c r="B185" i="21" s="1"/>
  <c r="B187" i="21" s="1"/>
  <c r="B189" i="21" s="1"/>
  <c r="B191" i="21" s="1"/>
  <c r="B193" i="21" s="1"/>
  <c r="B195" i="21" s="1"/>
  <c r="B197" i="21" s="1"/>
  <c r="B199" i="21" s="1"/>
  <c r="B201" i="21" s="1"/>
  <c r="B203" i="21" s="1"/>
  <c r="B205" i="21" s="1"/>
  <c r="B207" i="21" s="1"/>
  <c r="B209" i="21" s="1"/>
  <c r="B211" i="21" s="1"/>
  <c r="B213" i="21" s="1"/>
  <c r="B215" i="21" s="1"/>
  <c r="BA15" i="21"/>
  <c r="BA16" i="21" s="1"/>
  <c r="AZ15" i="21"/>
  <c r="AZ16" i="21" s="1"/>
  <c r="AY15" i="21"/>
  <c r="AY16" i="21" s="1"/>
  <c r="AF2" i="21"/>
  <c r="AW15" i="21" s="1"/>
  <c r="AW16" i="21" s="1"/>
  <c r="BB64" i="21" l="1"/>
  <c r="BD64" i="21" s="1"/>
  <c r="BB34" i="21"/>
  <c r="BD34" i="21" s="1"/>
  <c r="AR15" i="21"/>
  <c r="AR16" i="21" s="1"/>
  <c r="AL15" i="21"/>
  <c r="AL16" i="21" s="1"/>
  <c r="BB30" i="21"/>
  <c r="BD30" i="21" s="1"/>
  <c r="AJ15" i="21"/>
  <c r="AJ16" i="21" s="1"/>
  <c r="X15" i="21"/>
  <c r="X16" i="21" s="1"/>
  <c r="AF15" i="21"/>
  <c r="AF16" i="21" s="1"/>
  <c r="AN15" i="21"/>
  <c r="AN16" i="21" s="1"/>
  <c r="AV15" i="21"/>
  <c r="AV16" i="21" s="1"/>
  <c r="BB20" i="21"/>
  <c r="BD20" i="21" s="1"/>
  <c r="BB26" i="21"/>
  <c r="BD26" i="21" s="1"/>
  <c r="BB44" i="21"/>
  <c r="BD44" i="21" s="1"/>
  <c r="BB52" i="21"/>
  <c r="BD52" i="21" s="1"/>
  <c r="BB60" i="21"/>
  <c r="BD60" i="21" s="1"/>
  <c r="BB68" i="21"/>
  <c r="BD68" i="21" s="1"/>
  <c r="AA231" i="21"/>
  <c r="AB15" i="21"/>
  <c r="AB16" i="21" s="1"/>
  <c r="BE8" i="21"/>
  <c r="AD15" i="21"/>
  <c r="AD16" i="21" s="1"/>
  <c r="AT15" i="21"/>
  <c r="AT16" i="21" s="1"/>
  <c r="Z15" i="21"/>
  <c r="Z16" i="21" s="1"/>
  <c r="AH15" i="21"/>
  <c r="AH16" i="21" s="1"/>
  <c r="AP15" i="21"/>
  <c r="AP16" i="21" s="1"/>
  <c r="AX15" i="21"/>
  <c r="AX16" i="21" s="1"/>
  <c r="BB22" i="21"/>
  <c r="BD22" i="21" s="1"/>
  <c r="BB38" i="21"/>
  <c r="BD38" i="21" s="1"/>
  <c r="BB46" i="21"/>
  <c r="BD46" i="21" s="1"/>
  <c r="BB54" i="21"/>
  <c r="BD54" i="21" s="1"/>
  <c r="BB62" i="21"/>
  <c r="BD62" i="21" s="1"/>
  <c r="BB18" i="21"/>
  <c r="BD18" i="21" s="1"/>
  <c r="BB40" i="21"/>
  <c r="BD40" i="21" s="1"/>
  <c r="BB48" i="21"/>
  <c r="BD48" i="21" s="1"/>
  <c r="BB56" i="21"/>
  <c r="BD56" i="21" s="1"/>
  <c r="BB24" i="21"/>
  <c r="BD24" i="21" s="1"/>
  <c r="BB28" i="21"/>
  <c r="BD28" i="21" s="1"/>
  <c r="BB32" i="21"/>
  <c r="BD32" i="21" s="1"/>
  <c r="BB36" i="21"/>
  <c r="BD36" i="21" s="1"/>
  <c r="BB42" i="21"/>
  <c r="BD42" i="21" s="1"/>
  <c r="BB50" i="21"/>
  <c r="BD50" i="21" s="1"/>
  <c r="BB58" i="21"/>
  <c r="BD58" i="21" s="1"/>
  <c r="W15" i="21"/>
  <c r="W16" i="21" s="1"/>
  <c r="AA15" i="21"/>
  <c r="AA16" i="21" s="1"/>
  <c r="AE15" i="21"/>
  <c r="AE16" i="21" s="1"/>
  <c r="AI15" i="21"/>
  <c r="AI16" i="21" s="1"/>
  <c r="AM15" i="21"/>
  <c r="AM16" i="21" s="1"/>
  <c r="AQ15" i="21"/>
  <c r="AQ16" i="21" s="1"/>
  <c r="AU15" i="21"/>
  <c r="AU16" i="21" s="1"/>
  <c r="BB66" i="21"/>
  <c r="BD66" i="21" s="1"/>
  <c r="BB72" i="21"/>
  <c r="BD72" i="21" s="1"/>
  <c r="BB76" i="21"/>
  <c r="BD76" i="21" s="1"/>
  <c r="BB80" i="21"/>
  <c r="BD80" i="21" s="1"/>
  <c r="BB84" i="21"/>
  <c r="BD84" i="21" s="1"/>
  <c r="BB88" i="21"/>
  <c r="BD88" i="21" s="1"/>
  <c r="BB92" i="21"/>
  <c r="BD92" i="21" s="1"/>
  <c r="BB96" i="21"/>
  <c r="BD96" i="21" s="1"/>
  <c r="BB100" i="21"/>
  <c r="BD100" i="21" s="1"/>
  <c r="BB104" i="21"/>
  <c r="BD104" i="21" s="1"/>
  <c r="BB108" i="21"/>
  <c r="BD108" i="21" s="1"/>
  <c r="BB112" i="21"/>
  <c r="BD112" i="21" s="1"/>
  <c r="BB116" i="21"/>
  <c r="BD116" i="21" s="1"/>
  <c r="BB120" i="21"/>
  <c r="BD120" i="21" s="1"/>
  <c r="BB124" i="21"/>
  <c r="BD124" i="21" s="1"/>
  <c r="BB128" i="21"/>
  <c r="BD128" i="21" s="1"/>
  <c r="BB132" i="21"/>
  <c r="BD132" i="21" s="1"/>
  <c r="BB136" i="21"/>
  <c r="BD136" i="21" s="1"/>
  <c r="BB140" i="21"/>
  <c r="BD140" i="21" s="1"/>
  <c r="BB144" i="21"/>
  <c r="BD144" i="21" s="1"/>
  <c r="BB148" i="21"/>
  <c r="BD148" i="21" s="1"/>
  <c r="BB152" i="21"/>
  <c r="BD152" i="21" s="1"/>
  <c r="BB156" i="21"/>
  <c r="BD156" i="21" s="1"/>
  <c r="BB160" i="21"/>
  <c r="BD160" i="21" s="1"/>
  <c r="BB164" i="21"/>
  <c r="BD164" i="21" s="1"/>
  <c r="BB168" i="21"/>
  <c r="BD168" i="21" s="1"/>
  <c r="BB172" i="21"/>
  <c r="BD172" i="21" s="1"/>
  <c r="BB176" i="21"/>
  <c r="BD176" i="21" s="1"/>
  <c r="BB180" i="21"/>
  <c r="BD180" i="21" s="1"/>
  <c r="BB184" i="21"/>
  <c r="BD184" i="21" s="1"/>
  <c r="BB188" i="21"/>
  <c r="BD188" i="21" s="1"/>
  <c r="BB192" i="21"/>
  <c r="BD192" i="21" s="1"/>
  <c r="BB196" i="21"/>
  <c r="BD196" i="21" s="1"/>
  <c r="BB200" i="21"/>
  <c r="BD200" i="21" s="1"/>
  <c r="BB204" i="21"/>
  <c r="BD204" i="21" s="1"/>
  <c r="BB208" i="21"/>
  <c r="BD208" i="21" s="1"/>
  <c r="BB212" i="21"/>
  <c r="BD212" i="21" s="1"/>
  <c r="BB216" i="21"/>
  <c r="BD216" i="21" s="1"/>
  <c r="Y15" i="21"/>
  <c r="Y16" i="21" s="1"/>
  <c r="AC15" i="21"/>
  <c r="AC16" i="21" s="1"/>
  <c r="AG15" i="21"/>
  <c r="AG16" i="21" s="1"/>
  <c r="AK15" i="21"/>
  <c r="AK16" i="21" s="1"/>
  <c r="AO15" i="21"/>
  <c r="AO16" i="21" s="1"/>
  <c r="AS15" i="21"/>
  <c r="AS16" i="21" s="1"/>
  <c r="BB70" i="21"/>
  <c r="BD70" i="21" s="1"/>
  <c r="BB74" i="21"/>
  <c r="BD74" i="21" s="1"/>
  <c r="BB78" i="21"/>
  <c r="BD78" i="21" s="1"/>
  <c r="BB82" i="21"/>
  <c r="BD82" i="21" s="1"/>
  <c r="BB86" i="21"/>
  <c r="BD86" i="21" s="1"/>
  <c r="BB90" i="21"/>
  <c r="BD90" i="21" s="1"/>
  <c r="BB94" i="21"/>
  <c r="BD94" i="21" s="1"/>
  <c r="BB98" i="21"/>
  <c r="BD98" i="21" s="1"/>
  <c r="BB102" i="21"/>
  <c r="BD102" i="21" s="1"/>
  <c r="BB106" i="21"/>
  <c r="BD106" i="21" s="1"/>
  <c r="BB110" i="21"/>
  <c r="BD110" i="21" s="1"/>
  <c r="BB114" i="21"/>
  <c r="BD114" i="21" s="1"/>
  <c r="BB118" i="21"/>
  <c r="BD118" i="21" s="1"/>
  <c r="BB122" i="21"/>
  <c r="BD122" i="21" s="1"/>
  <c r="BB126" i="21"/>
  <c r="BD126" i="21" s="1"/>
  <c r="BB130" i="21"/>
  <c r="BD130" i="21" s="1"/>
  <c r="BB134" i="21"/>
  <c r="BD134" i="21" s="1"/>
  <c r="BB138" i="21"/>
  <c r="BD138" i="21" s="1"/>
  <c r="BB142" i="21"/>
  <c r="BD142" i="21" s="1"/>
  <c r="BB146" i="21"/>
  <c r="BD146" i="21" s="1"/>
  <c r="BB150" i="21"/>
  <c r="BD150" i="21" s="1"/>
  <c r="BB154" i="21"/>
  <c r="BD154" i="21" s="1"/>
  <c r="BB158" i="21"/>
  <c r="BD158" i="21" s="1"/>
  <c r="BB162" i="21"/>
  <c r="BD162" i="21" s="1"/>
  <c r="BB166" i="21"/>
  <c r="BD166" i="21" s="1"/>
  <c r="BB170" i="21"/>
  <c r="BD170" i="21" s="1"/>
  <c r="BB174" i="21"/>
  <c r="BD174" i="21" s="1"/>
  <c r="BB178" i="21"/>
  <c r="BD178" i="21" s="1"/>
  <c r="BB182" i="21"/>
  <c r="BD182" i="21" s="1"/>
  <c r="BB186" i="21"/>
  <c r="BD186" i="21" s="1"/>
  <c r="BB190" i="21"/>
  <c r="BD190" i="21" s="1"/>
  <c r="BB194" i="21"/>
  <c r="BD194" i="21" s="1"/>
  <c r="BB198" i="21"/>
  <c r="BD198" i="21" s="1"/>
  <c r="BB202" i="21"/>
  <c r="BD202" i="21" s="1"/>
  <c r="BB206" i="21"/>
  <c r="BD206" i="21" s="1"/>
  <c r="BB210" i="21"/>
  <c r="BD210" i="21" s="1"/>
  <c r="BB214" i="21"/>
  <c r="BD214" i="21" s="1"/>
  <c r="U236" i="21"/>
  <c r="AQ222" i="21" s="1"/>
  <c r="AF231" i="21"/>
  <c r="AK231" i="21" s="1"/>
  <c r="AF236" i="21" s="1"/>
  <c r="AK236" i="21" s="1"/>
  <c r="AV222" i="21" s="1"/>
  <c r="AF230" i="21"/>
  <c r="AC226" i="21" l="1"/>
  <c r="M226" i="21"/>
  <c r="O226" i="21"/>
  <c r="BA222" i="21"/>
  <c r="AE226" i="21"/>
  <c r="BE216" i="20"/>
  <c r="BD216" i="20"/>
  <c r="BC216" i="20"/>
  <c r="BB216" i="20"/>
  <c r="BA216" i="20"/>
  <c r="AZ216" i="20"/>
  <c r="AY216" i="20"/>
  <c r="AX216" i="20"/>
  <c r="AW216" i="20"/>
  <c r="AV216" i="20"/>
  <c r="AU216" i="20"/>
  <c r="AT216" i="20"/>
  <c r="AS216" i="20"/>
  <c r="AR216" i="20"/>
  <c r="AQ216" i="20"/>
  <c r="AP216" i="20"/>
  <c r="AO216" i="20"/>
  <c r="AN216" i="20"/>
  <c r="AM216" i="20"/>
  <c r="AL216" i="20"/>
  <c r="AK216" i="20"/>
  <c r="AJ216" i="20"/>
  <c r="AI216" i="20"/>
  <c r="AH216" i="20"/>
  <c r="AG216" i="20"/>
  <c r="AF216" i="20"/>
  <c r="AE216" i="20"/>
  <c r="AD216" i="20"/>
  <c r="AC216" i="20"/>
  <c r="AB216" i="20"/>
  <c r="AA216" i="20"/>
  <c r="L216" i="20"/>
  <c r="J216" i="20"/>
  <c r="BE214" i="20"/>
  <c r="BD214" i="20"/>
  <c r="BC214" i="20"/>
  <c r="BB214" i="20"/>
  <c r="BA214" i="20"/>
  <c r="AZ214" i="20"/>
  <c r="AY214" i="20"/>
  <c r="AX214" i="20"/>
  <c r="AW214" i="20"/>
  <c r="AV214" i="20"/>
  <c r="AU214" i="20"/>
  <c r="AT214" i="20"/>
  <c r="AS214" i="20"/>
  <c r="AR214" i="20"/>
  <c r="AQ214" i="20"/>
  <c r="AP214" i="20"/>
  <c r="AO214" i="20"/>
  <c r="AN214" i="20"/>
  <c r="AM214" i="20"/>
  <c r="AL214" i="20"/>
  <c r="AK214" i="20"/>
  <c r="AJ214" i="20"/>
  <c r="AI214" i="20"/>
  <c r="AH214" i="20"/>
  <c r="AG214" i="20"/>
  <c r="AF214" i="20"/>
  <c r="AE214" i="20"/>
  <c r="AD214" i="20"/>
  <c r="AC214" i="20"/>
  <c r="AB214" i="20"/>
  <c r="AA214" i="20"/>
  <c r="L214" i="20"/>
  <c r="J214" i="20"/>
  <c r="BE212" i="20"/>
  <c r="BD212" i="20"/>
  <c r="BC212" i="20"/>
  <c r="BB212" i="20"/>
  <c r="BA212" i="20"/>
  <c r="AZ212" i="20"/>
  <c r="AY212" i="20"/>
  <c r="AX212" i="20"/>
  <c r="AW212" i="20"/>
  <c r="AV212" i="20"/>
  <c r="AU212" i="20"/>
  <c r="AT212" i="20"/>
  <c r="AS212" i="20"/>
  <c r="AR212" i="20"/>
  <c r="AQ212" i="20"/>
  <c r="AP212" i="20"/>
  <c r="AO212" i="20"/>
  <c r="AN212" i="20"/>
  <c r="AM212" i="20"/>
  <c r="AL212" i="20"/>
  <c r="AK212" i="20"/>
  <c r="AJ212" i="20"/>
  <c r="AI212" i="20"/>
  <c r="AH212" i="20"/>
  <c r="AG212" i="20"/>
  <c r="AF212" i="20"/>
  <c r="AE212" i="20"/>
  <c r="AD212" i="20"/>
  <c r="AC212" i="20"/>
  <c r="AB212" i="20"/>
  <c r="AA212" i="20"/>
  <c r="L212" i="20"/>
  <c r="J212" i="20"/>
  <c r="BE210" i="20"/>
  <c r="BD210" i="20"/>
  <c r="BC210" i="20"/>
  <c r="BB210" i="20"/>
  <c r="BA210" i="20"/>
  <c r="AZ210" i="20"/>
  <c r="AY210" i="20"/>
  <c r="AX210" i="20"/>
  <c r="AW210" i="20"/>
  <c r="AV210" i="20"/>
  <c r="AU210" i="20"/>
  <c r="AT210" i="20"/>
  <c r="AS210" i="20"/>
  <c r="AR210" i="20"/>
  <c r="AQ210" i="20"/>
  <c r="AP210" i="20"/>
  <c r="AO210" i="20"/>
  <c r="AN210" i="20"/>
  <c r="AM210" i="20"/>
  <c r="AL210" i="20"/>
  <c r="AK210" i="20"/>
  <c r="AJ210" i="20"/>
  <c r="AI210" i="20"/>
  <c r="AH210" i="20"/>
  <c r="AG210" i="20"/>
  <c r="AF210" i="20"/>
  <c r="AE210" i="20"/>
  <c r="AD210" i="20"/>
  <c r="AC210" i="20"/>
  <c r="AB210" i="20"/>
  <c r="AA210" i="20"/>
  <c r="L210" i="20"/>
  <c r="J210" i="20"/>
  <c r="BE208" i="20"/>
  <c r="BD208" i="20"/>
  <c r="BC208" i="20"/>
  <c r="BB208" i="20"/>
  <c r="BA208" i="20"/>
  <c r="AZ208" i="20"/>
  <c r="AY208" i="20"/>
  <c r="AX208" i="20"/>
  <c r="AW208" i="20"/>
  <c r="AV208" i="20"/>
  <c r="AU208" i="20"/>
  <c r="AT208" i="20"/>
  <c r="AS208" i="20"/>
  <c r="AR208" i="20"/>
  <c r="AQ208" i="20"/>
  <c r="AP208" i="20"/>
  <c r="AO208" i="20"/>
  <c r="AN208" i="20"/>
  <c r="AM208" i="20"/>
  <c r="AL208" i="20"/>
  <c r="AK208" i="20"/>
  <c r="AJ208" i="20"/>
  <c r="AI208" i="20"/>
  <c r="AH208" i="20"/>
  <c r="AG208" i="20"/>
  <c r="AF208" i="20"/>
  <c r="AE208" i="20"/>
  <c r="AD208" i="20"/>
  <c r="AC208" i="20"/>
  <c r="AB208" i="20"/>
  <c r="AA208" i="20"/>
  <c r="L208" i="20"/>
  <c r="J208" i="20"/>
  <c r="BE206" i="20"/>
  <c r="BD206" i="20"/>
  <c r="BC206" i="20"/>
  <c r="BB206" i="20"/>
  <c r="BA206" i="20"/>
  <c r="AZ206" i="20"/>
  <c r="AY206" i="20"/>
  <c r="AX206" i="20"/>
  <c r="AW206" i="20"/>
  <c r="AV206" i="20"/>
  <c r="AU206" i="20"/>
  <c r="AT206" i="20"/>
  <c r="AS206" i="20"/>
  <c r="AR206" i="20"/>
  <c r="AQ206" i="20"/>
  <c r="AP206" i="20"/>
  <c r="AO206" i="20"/>
  <c r="AN206" i="20"/>
  <c r="AM206" i="20"/>
  <c r="AL206" i="20"/>
  <c r="AK206" i="20"/>
  <c r="AJ206" i="20"/>
  <c r="AI206" i="20"/>
  <c r="AH206" i="20"/>
  <c r="AG206" i="20"/>
  <c r="AF206" i="20"/>
  <c r="AE206" i="20"/>
  <c r="AD206" i="20"/>
  <c r="AC206" i="20"/>
  <c r="AB206" i="20"/>
  <c r="AA206" i="20"/>
  <c r="L206" i="20"/>
  <c r="J206" i="20"/>
  <c r="BE204" i="20"/>
  <c r="BD204" i="20"/>
  <c r="BC204" i="20"/>
  <c r="BB204" i="20"/>
  <c r="BA204" i="20"/>
  <c r="AZ204" i="20"/>
  <c r="AY204" i="20"/>
  <c r="AX204" i="20"/>
  <c r="AW204" i="20"/>
  <c r="AV204" i="20"/>
  <c r="AU204" i="20"/>
  <c r="AT204" i="20"/>
  <c r="AS204" i="20"/>
  <c r="AR204" i="20"/>
  <c r="AQ204" i="20"/>
  <c r="AP204" i="20"/>
  <c r="AO204" i="20"/>
  <c r="AN204" i="20"/>
  <c r="AM204" i="20"/>
  <c r="AL204" i="20"/>
  <c r="AK204" i="20"/>
  <c r="AJ204" i="20"/>
  <c r="AI204" i="20"/>
  <c r="AH204" i="20"/>
  <c r="AG204" i="20"/>
  <c r="AF204" i="20"/>
  <c r="AE204" i="20"/>
  <c r="AD204" i="20"/>
  <c r="AC204" i="20"/>
  <c r="AB204" i="20"/>
  <c r="AA204" i="20"/>
  <c r="L204" i="20"/>
  <c r="J204" i="20"/>
  <c r="BE202" i="20"/>
  <c r="BD202" i="20"/>
  <c r="BC202" i="20"/>
  <c r="BB202" i="20"/>
  <c r="BA202" i="20"/>
  <c r="AZ202" i="20"/>
  <c r="AY202" i="20"/>
  <c r="AX202" i="20"/>
  <c r="AW202" i="20"/>
  <c r="AV202" i="20"/>
  <c r="AU202" i="20"/>
  <c r="AT202" i="20"/>
  <c r="AS202" i="20"/>
  <c r="AR202" i="20"/>
  <c r="AQ202" i="20"/>
  <c r="AP202" i="20"/>
  <c r="AO202" i="20"/>
  <c r="AN202" i="20"/>
  <c r="AM202" i="20"/>
  <c r="AL202" i="20"/>
  <c r="AK202" i="20"/>
  <c r="AJ202" i="20"/>
  <c r="AI202" i="20"/>
  <c r="AH202" i="20"/>
  <c r="AG202" i="20"/>
  <c r="AF202" i="20"/>
  <c r="AE202" i="20"/>
  <c r="AD202" i="20"/>
  <c r="AC202" i="20"/>
  <c r="AB202" i="20"/>
  <c r="AA202" i="20"/>
  <c r="L202" i="20"/>
  <c r="J202" i="20"/>
  <c r="BE200" i="20"/>
  <c r="BD200" i="20"/>
  <c r="BC200" i="20"/>
  <c r="BB200" i="20"/>
  <c r="BA200" i="20"/>
  <c r="AZ200" i="20"/>
  <c r="AY200" i="20"/>
  <c r="AX200" i="20"/>
  <c r="AW200" i="20"/>
  <c r="AV200" i="20"/>
  <c r="AU200" i="20"/>
  <c r="AT200" i="20"/>
  <c r="AS200" i="20"/>
  <c r="AR200" i="20"/>
  <c r="AQ200" i="20"/>
  <c r="AP200" i="20"/>
  <c r="AO200" i="20"/>
  <c r="AN200" i="20"/>
  <c r="AM200" i="20"/>
  <c r="AL200" i="20"/>
  <c r="AK200" i="20"/>
  <c r="AJ200" i="20"/>
  <c r="AI200" i="20"/>
  <c r="AH200" i="20"/>
  <c r="AG200" i="20"/>
  <c r="AF200" i="20"/>
  <c r="AE200" i="20"/>
  <c r="AD200" i="20"/>
  <c r="AC200" i="20"/>
  <c r="AB200" i="20"/>
  <c r="AA200" i="20"/>
  <c r="BF200" i="20" s="1"/>
  <c r="BH200" i="20" s="1"/>
  <c r="L200" i="20"/>
  <c r="J200" i="20"/>
  <c r="BE198" i="20"/>
  <c r="BD198" i="20"/>
  <c r="BC198" i="20"/>
  <c r="BB198" i="20"/>
  <c r="BA198" i="20"/>
  <c r="AZ198" i="20"/>
  <c r="AY198" i="20"/>
  <c r="AX198" i="20"/>
  <c r="AW198" i="20"/>
  <c r="AV198" i="20"/>
  <c r="AU198" i="20"/>
  <c r="AT198" i="20"/>
  <c r="AS198" i="20"/>
  <c r="AR198" i="20"/>
  <c r="AQ198" i="20"/>
  <c r="AP198" i="20"/>
  <c r="AO198" i="20"/>
  <c r="AN198" i="20"/>
  <c r="AM198" i="20"/>
  <c r="AL198" i="20"/>
  <c r="AK198" i="20"/>
  <c r="AJ198" i="20"/>
  <c r="AI198" i="20"/>
  <c r="AH198" i="20"/>
  <c r="AG198" i="20"/>
  <c r="AF198" i="20"/>
  <c r="AE198" i="20"/>
  <c r="AD198" i="20"/>
  <c r="AC198" i="20"/>
  <c r="AB198" i="20"/>
  <c r="AA198" i="20"/>
  <c r="L198" i="20"/>
  <c r="J198" i="20"/>
  <c r="BE196" i="20"/>
  <c r="BD196" i="20"/>
  <c r="BC196" i="20"/>
  <c r="BB196" i="20"/>
  <c r="BA196" i="20"/>
  <c r="AZ196" i="20"/>
  <c r="AY196" i="20"/>
  <c r="AX196" i="20"/>
  <c r="AW196" i="20"/>
  <c r="AV196" i="20"/>
  <c r="AU196" i="20"/>
  <c r="AT196" i="20"/>
  <c r="AS196" i="20"/>
  <c r="AR196" i="20"/>
  <c r="AQ196" i="20"/>
  <c r="AP196" i="20"/>
  <c r="AO196" i="20"/>
  <c r="AN196" i="20"/>
  <c r="AM196" i="20"/>
  <c r="AL196" i="20"/>
  <c r="AK196" i="20"/>
  <c r="AJ196" i="20"/>
  <c r="AI196" i="20"/>
  <c r="AH196" i="20"/>
  <c r="AG196" i="20"/>
  <c r="AF196" i="20"/>
  <c r="AE196" i="20"/>
  <c r="AD196" i="20"/>
  <c r="AC196" i="20"/>
  <c r="AB196" i="20"/>
  <c r="AA196" i="20"/>
  <c r="L196" i="20"/>
  <c r="J196" i="20"/>
  <c r="BE194" i="20"/>
  <c r="BD194" i="20"/>
  <c r="BC194" i="20"/>
  <c r="BB194" i="20"/>
  <c r="BA194" i="20"/>
  <c r="AZ194" i="20"/>
  <c r="AY194" i="20"/>
  <c r="AX194" i="20"/>
  <c r="AW194" i="20"/>
  <c r="AV194" i="20"/>
  <c r="AU194" i="20"/>
  <c r="AT194" i="20"/>
  <c r="AS194" i="20"/>
  <c r="AR194" i="20"/>
  <c r="AQ194" i="20"/>
  <c r="AP194" i="20"/>
  <c r="AO194" i="20"/>
  <c r="AN194" i="20"/>
  <c r="AM194" i="20"/>
  <c r="AL194" i="20"/>
  <c r="AK194" i="20"/>
  <c r="AJ194" i="20"/>
  <c r="AI194" i="20"/>
  <c r="AH194" i="20"/>
  <c r="AG194" i="20"/>
  <c r="AF194" i="20"/>
  <c r="AE194" i="20"/>
  <c r="AD194" i="20"/>
  <c r="AC194" i="20"/>
  <c r="AB194" i="20"/>
  <c r="AA194" i="20"/>
  <c r="L194" i="20"/>
  <c r="J194" i="20"/>
  <c r="BE192" i="20"/>
  <c r="BD192" i="20"/>
  <c r="BC192" i="20"/>
  <c r="BB192" i="20"/>
  <c r="BA192" i="20"/>
  <c r="AZ192" i="20"/>
  <c r="AY192" i="20"/>
  <c r="AX192" i="20"/>
  <c r="AW192" i="20"/>
  <c r="AV192" i="20"/>
  <c r="AU192" i="20"/>
  <c r="AT192" i="20"/>
  <c r="AS192" i="20"/>
  <c r="AR192" i="20"/>
  <c r="AQ192" i="20"/>
  <c r="AP192" i="20"/>
  <c r="AO192" i="20"/>
  <c r="AN192" i="20"/>
  <c r="AM192" i="20"/>
  <c r="AL192" i="20"/>
  <c r="AK192" i="20"/>
  <c r="AJ192" i="20"/>
  <c r="AI192" i="20"/>
  <c r="AH192" i="20"/>
  <c r="AG192" i="20"/>
  <c r="AF192" i="20"/>
  <c r="AE192" i="20"/>
  <c r="AD192" i="20"/>
  <c r="AC192" i="20"/>
  <c r="AB192" i="20"/>
  <c r="AA192" i="20"/>
  <c r="BF192" i="20" s="1"/>
  <c r="BH192" i="20" s="1"/>
  <c r="L192" i="20"/>
  <c r="J192" i="20"/>
  <c r="BE190" i="20"/>
  <c r="BD190" i="20"/>
  <c r="BC190" i="20"/>
  <c r="BB190" i="20"/>
  <c r="BA190" i="20"/>
  <c r="AZ190" i="20"/>
  <c r="AY190" i="20"/>
  <c r="AX190" i="20"/>
  <c r="AW190" i="20"/>
  <c r="AV190" i="20"/>
  <c r="AU190" i="20"/>
  <c r="AT190" i="20"/>
  <c r="AS190" i="20"/>
  <c r="AR190" i="20"/>
  <c r="AQ190" i="20"/>
  <c r="AP190" i="20"/>
  <c r="AO190" i="20"/>
  <c r="AN190" i="20"/>
  <c r="AM190" i="20"/>
  <c r="AL190" i="20"/>
  <c r="AK190" i="20"/>
  <c r="AJ190" i="20"/>
  <c r="AI190" i="20"/>
  <c r="AH190" i="20"/>
  <c r="AG190" i="20"/>
  <c r="AF190" i="20"/>
  <c r="AE190" i="20"/>
  <c r="AD190" i="20"/>
  <c r="AC190" i="20"/>
  <c r="AB190" i="20"/>
  <c r="AA190" i="20"/>
  <c r="L190" i="20"/>
  <c r="J190" i="20"/>
  <c r="BE188" i="20"/>
  <c r="BD188" i="20"/>
  <c r="BC188" i="20"/>
  <c r="BB188" i="20"/>
  <c r="BA188" i="20"/>
  <c r="AZ188" i="20"/>
  <c r="AY188" i="20"/>
  <c r="AX188" i="20"/>
  <c r="AW188" i="20"/>
  <c r="AV188" i="20"/>
  <c r="AU188" i="20"/>
  <c r="AT188" i="20"/>
  <c r="AS188" i="20"/>
  <c r="AR188" i="20"/>
  <c r="AQ188" i="20"/>
  <c r="AP188" i="20"/>
  <c r="AO188" i="20"/>
  <c r="AN188" i="20"/>
  <c r="AM188" i="20"/>
  <c r="AL188" i="20"/>
  <c r="AK188" i="20"/>
  <c r="AJ188" i="20"/>
  <c r="AI188" i="20"/>
  <c r="AH188" i="20"/>
  <c r="AG188" i="20"/>
  <c r="AF188" i="20"/>
  <c r="AE188" i="20"/>
  <c r="AD188" i="20"/>
  <c r="AC188" i="20"/>
  <c r="AB188" i="20"/>
  <c r="AA188" i="20"/>
  <c r="L188" i="20"/>
  <c r="J188" i="20"/>
  <c r="BE186" i="20"/>
  <c r="BD186" i="20"/>
  <c r="BC186" i="20"/>
  <c r="BB186" i="20"/>
  <c r="BA186" i="20"/>
  <c r="AZ186" i="20"/>
  <c r="AY186" i="20"/>
  <c r="AX186" i="20"/>
  <c r="AW186" i="20"/>
  <c r="AV186" i="20"/>
  <c r="AU186" i="20"/>
  <c r="AT186" i="20"/>
  <c r="AS186" i="20"/>
  <c r="AR186" i="20"/>
  <c r="AQ186" i="20"/>
  <c r="AP186" i="20"/>
  <c r="AO186" i="20"/>
  <c r="AN186" i="20"/>
  <c r="AM186" i="20"/>
  <c r="AL186" i="20"/>
  <c r="AK186" i="20"/>
  <c r="AJ186" i="20"/>
  <c r="AI186" i="20"/>
  <c r="AH186" i="20"/>
  <c r="AG186" i="20"/>
  <c r="AF186" i="20"/>
  <c r="AE186" i="20"/>
  <c r="AD186" i="20"/>
  <c r="AC186" i="20"/>
  <c r="AB186" i="20"/>
  <c r="AA186" i="20"/>
  <c r="L186" i="20"/>
  <c r="J186" i="20"/>
  <c r="BE184" i="20"/>
  <c r="BD184" i="20"/>
  <c r="BC184" i="20"/>
  <c r="BB184" i="20"/>
  <c r="BA184" i="20"/>
  <c r="AZ184" i="20"/>
  <c r="AY184" i="20"/>
  <c r="AX184" i="20"/>
  <c r="AW184" i="20"/>
  <c r="AV184" i="20"/>
  <c r="AU184" i="20"/>
  <c r="AT184" i="20"/>
  <c r="AS184" i="20"/>
  <c r="AR184" i="20"/>
  <c r="AQ184" i="20"/>
  <c r="AP184" i="20"/>
  <c r="AO184" i="20"/>
  <c r="AN184" i="20"/>
  <c r="AM184" i="20"/>
  <c r="AL184" i="20"/>
  <c r="AK184" i="20"/>
  <c r="AJ184" i="20"/>
  <c r="AI184" i="20"/>
  <c r="AH184" i="20"/>
  <c r="AG184" i="20"/>
  <c r="AF184" i="20"/>
  <c r="AE184" i="20"/>
  <c r="AD184" i="20"/>
  <c r="AC184" i="20"/>
  <c r="AB184" i="20"/>
  <c r="AA184" i="20"/>
  <c r="L184" i="20"/>
  <c r="J184" i="20"/>
  <c r="BE182" i="20"/>
  <c r="BD182" i="20"/>
  <c r="BC182" i="20"/>
  <c r="BB182" i="20"/>
  <c r="BA182" i="20"/>
  <c r="AZ182" i="20"/>
  <c r="AY182" i="20"/>
  <c r="AX182" i="20"/>
  <c r="AW182" i="20"/>
  <c r="AV182" i="20"/>
  <c r="AU182" i="20"/>
  <c r="AT182" i="20"/>
  <c r="AS182" i="20"/>
  <c r="AR182" i="20"/>
  <c r="AQ182" i="20"/>
  <c r="AP182" i="20"/>
  <c r="AO182" i="20"/>
  <c r="AN182" i="20"/>
  <c r="AM182" i="20"/>
  <c r="AL182" i="20"/>
  <c r="AK182" i="20"/>
  <c r="AJ182" i="20"/>
  <c r="AI182" i="20"/>
  <c r="AH182" i="20"/>
  <c r="AG182" i="20"/>
  <c r="AF182" i="20"/>
  <c r="AE182" i="20"/>
  <c r="AD182" i="20"/>
  <c r="AC182" i="20"/>
  <c r="AB182" i="20"/>
  <c r="AA182" i="20"/>
  <c r="L182" i="20"/>
  <c r="J182" i="20"/>
  <c r="BE180" i="20"/>
  <c r="BD180" i="20"/>
  <c r="BC180" i="20"/>
  <c r="BB180" i="20"/>
  <c r="BA180" i="20"/>
  <c r="AZ180" i="20"/>
  <c r="AY180" i="20"/>
  <c r="AX180" i="20"/>
  <c r="AW180" i="20"/>
  <c r="AV180" i="20"/>
  <c r="AU180" i="20"/>
  <c r="AT180" i="20"/>
  <c r="AS180" i="20"/>
  <c r="AR180" i="20"/>
  <c r="AQ180" i="20"/>
  <c r="AP180" i="20"/>
  <c r="AO180" i="20"/>
  <c r="AN180" i="20"/>
  <c r="AM180" i="20"/>
  <c r="AL180" i="20"/>
  <c r="AK180" i="20"/>
  <c r="AJ180" i="20"/>
  <c r="AI180" i="20"/>
  <c r="AH180" i="20"/>
  <c r="AG180" i="20"/>
  <c r="AF180" i="20"/>
  <c r="AE180" i="20"/>
  <c r="AD180" i="20"/>
  <c r="AC180" i="20"/>
  <c r="AB180" i="20"/>
  <c r="AA180" i="20"/>
  <c r="L180" i="20"/>
  <c r="J180" i="20"/>
  <c r="BE178" i="20"/>
  <c r="BD178" i="20"/>
  <c r="BC178" i="20"/>
  <c r="BB178" i="20"/>
  <c r="BA178" i="20"/>
  <c r="AZ178" i="20"/>
  <c r="AY178" i="20"/>
  <c r="AX178" i="20"/>
  <c r="AW178" i="20"/>
  <c r="AV178" i="20"/>
  <c r="AU178" i="20"/>
  <c r="AT178" i="20"/>
  <c r="AS178" i="20"/>
  <c r="AR178" i="20"/>
  <c r="AQ178" i="20"/>
  <c r="AP178" i="20"/>
  <c r="AO178" i="20"/>
  <c r="AN178" i="20"/>
  <c r="AM178" i="20"/>
  <c r="AL178" i="20"/>
  <c r="AK178" i="20"/>
  <c r="AJ178" i="20"/>
  <c r="AI178" i="20"/>
  <c r="AH178" i="20"/>
  <c r="AG178" i="20"/>
  <c r="AF178" i="20"/>
  <c r="AE178" i="20"/>
  <c r="AD178" i="20"/>
  <c r="AC178" i="20"/>
  <c r="AB178" i="20"/>
  <c r="AA178" i="20"/>
  <c r="L178" i="20"/>
  <c r="J178" i="20"/>
  <c r="BE176" i="20"/>
  <c r="BD176" i="20"/>
  <c r="BC176" i="20"/>
  <c r="BB176" i="20"/>
  <c r="BA176" i="20"/>
  <c r="AZ176" i="20"/>
  <c r="AY176" i="20"/>
  <c r="AX176" i="20"/>
  <c r="AW176" i="20"/>
  <c r="AV176" i="20"/>
  <c r="AU176" i="20"/>
  <c r="AT176" i="20"/>
  <c r="AS176" i="20"/>
  <c r="AR176" i="20"/>
  <c r="AQ176" i="20"/>
  <c r="AP176" i="20"/>
  <c r="AO176" i="20"/>
  <c r="AN176" i="20"/>
  <c r="AM176" i="20"/>
  <c r="AL176" i="20"/>
  <c r="AK176" i="20"/>
  <c r="AJ176" i="20"/>
  <c r="AI176" i="20"/>
  <c r="AH176" i="20"/>
  <c r="AG176" i="20"/>
  <c r="AF176" i="20"/>
  <c r="AE176" i="20"/>
  <c r="AD176" i="20"/>
  <c r="AC176" i="20"/>
  <c r="AB176" i="20"/>
  <c r="AA176" i="20"/>
  <c r="L176" i="20"/>
  <c r="J176" i="20"/>
  <c r="BE174" i="20"/>
  <c r="BD174" i="20"/>
  <c r="BC174" i="20"/>
  <c r="BB174" i="20"/>
  <c r="BA174" i="20"/>
  <c r="AZ174" i="20"/>
  <c r="AY174" i="20"/>
  <c r="AX174" i="20"/>
  <c r="AW174" i="20"/>
  <c r="AV174" i="20"/>
  <c r="AU174" i="20"/>
  <c r="AT174" i="20"/>
  <c r="AS174" i="20"/>
  <c r="AR174" i="20"/>
  <c r="AQ174" i="20"/>
  <c r="AP174" i="20"/>
  <c r="AO174" i="20"/>
  <c r="AN174" i="20"/>
  <c r="AM174" i="20"/>
  <c r="AL174" i="20"/>
  <c r="AK174" i="20"/>
  <c r="AJ174" i="20"/>
  <c r="AI174" i="20"/>
  <c r="AH174" i="20"/>
  <c r="AG174" i="20"/>
  <c r="AF174" i="20"/>
  <c r="AE174" i="20"/>
  <c r="AD174" i="20"/>
  <c r="AC174" i="20"/>
  <c r="AB174" i="20"/>
  <c r="AA174" i="20"/>
  <c r="L174" i="20"/>
  <c r="J174" i="20"/>
  <c r="BE172" i="20"/>
  <c r="BD172" i="20"/>
  <c r="BC172" i="20"/>
  <c r="BB172" i="20"/>
  <c r="BA172" i="20"/>
  <c r="AZ172" i="20"/>
  <c r="AY172" i="20"/>
  <c r="AX172" i="20"/>
  <c r="AW172" i="20"/>
  <c r="AV172" i="20"/>
  <c r="AU172" i="20"/>
  <c r="AT172" i="20"/>
  <c r="AS172" i="20"/>
  <c r="AR172" i="20"/>
  <c r="AQ172" i="20"/>
  <c r="AP172" i="20"/>
  <c r="AO172" i="20"/>
  <c r="AN172" i="20"/>
  <c r="AM172" i="20"/>
  <c r="AL172" i="20"/>
  <c r="AK172" i="20"/>
  <c r="AJ172" i="20"/>
  <c r="AI172" i="20"/>
  <c r="AH172" i="20"/>
  <c r="AG172" i="20"/>
  <c r="AF172" i="20"/>
  <c r="AE172" i="20"/>
  <c r="AD172" i="20"/>
  <c r="AC172" i="20"/>
  <c r="AB172" i="20"/>
  <c r="AA172" i="20"/>
  <c r="L172" i="20"/>
  <c r="J172" i="20"/>
  <c r="BE170" i="20"/>
  <c r="BD170" i="20"/>
  <c r="BC170" i="20"/>
  <c r="BB170" i="20"/>
  <c r="BA170" i="20"/>
  <c r="AZ170" i="20"/>
  <c r="AY170" i="20"/>
  <c r="AX170" i="20"/>
  <c r="AW170" i="20"/>
  <c r="AV170" i="20"/>
  <c r="AU170" i="20"/>
  <c r="AT170" i="20"/>
  <c r="AS170" i="20"/>
  <c r="AR170" i="20"/>
  <c r="AQ170" i="20"/>
  <c r="AP170" i="20"/>
  <c r="AO170" i="20"/>
  <c r="AN170" i="20"/>
  <c r="AM170" i="20"/>
  <c r="AL170" i="20"/>
  <c r="AK170" i="20"/>
  <c r="AJ170" i="20"/>
  <c r="AI170" i="20"/>
  <c r="AH170" i="20"/>
  <c r="AG170" i="20"/>
  <c r="AF170" i="20"/>
  <c r="AE170" i="20"/>
  <c r="AD170" i="20"/>
  <c r="AC170" i="20"/>
  <c r="AB170" i="20"/>
  <c r="AA170" i="20"/>
  <c r="L170" i="20"/>
  <c r="J170" i="20"/>
  <c r="BE168" i="20"/>
  <c r="BD168" i="20"/>
  <c r="BC168" i="20"/>
  <c r="BB168" i="20"/>
  <c r="BA168" i="20"/>
  <c r="AZ168" i="20"/>
  <c r="AY168" i="20"/>
  <c r="AX168" i="20"/>
  <c r="AW168" i="20"/>
  <c r="AV168" i="20"/>
  <c r="AU168" i="20"/>
  <c r="AT168" i="20"/>
  <c r="AS168" i="20"/>
  <c r="AR168" i="20"/>
  <c r="AQ168" i="20"/>
  <c r="AP168" i="20"/>
  <c r="AO168" i="20"/>
  <c r="AN168" i="20"/>
  <c r="AM168" i="20"/>
  <c r="AL168" i="20"/>
  <c r="AK168" i="20"/>
  <c r="AJ168" i="20"/>
  <c r="AI168" i="20"/>
  <c r="AH168" i="20"/>
  <c r="AG168" i="20"/>
  <c r="AF168" i="20"/>
  <c r="AE168" i="20"/>
  <c r="AD168" i="20"/>
  <c r="AC168" i="20"/>
  <c r="AB168" i="20"/>
  <c r="AA168" i="20"/>
  <c r="BF168" i="20" s="1"/>
  <c r="BH168" i="20" s="1"/>
  <c r="L168" i="20"/>
  <c r="J168" i="20"/>
  <c r="BE166" i="20"/>
  <c r="BD166" i="20"/>
  <c r="BC166" i="20"/>
  <c r="BB166" i="20"/>
  <c r="BA166" i="20"/>
  <c r="AZ166" i="20"/>
  <c r="AY166" i="20"/>
  <c r="AX166" i="20"/>
  <c r="AW166" i="20"/>
  <c r="AV166" i="20"/>
  <c r="AU166" i="20"/>
  <c r="AT166" i="20"/>
  <c r="AS166" i="20"/>
  <c r="AR166" i="20"/>
  <c r="AQ166" i="20"/>
  <c r="AP166" i="20"/>
  <c r="AO166" i="20"/>
  <c r="AN166" i="20"/>
  <c r="AM166" i="20"/>
  <c r="AL166" i="20"/>
  <c r="AK166" i="20"/>
  <c r="AJ166" i="20"/>
  <c r="AI166" i="20"/>
  <c r="AH166" i="20"/>
  <c r="AG166" i="20"/>
  <c r="AF166" i="20"/>
  <c r="AE166" i="20"/>
  <c r="AD166" i="20"/>
  <c r="AC166" i="20"/>
  <c r="AB166" i="20"/>
  <c r="AA166" i="20"/>
  <c r="L166" i="20"/>
  <c r="J166" i="20"/>
  <c r="BE164" i="20"/>
  <c r="BD164" i="20"/>
  <c r="BC164" i="20"/>
  <c r="BB164" i="20"/>
  <c r="BA164" i="20"/>
  <c r="AZ164" i="20"/>
  <c r="AY164" i="20"/>
  <c r="AX164" i="20"/>
  <c r="AW164" i="20"/>
  <c r="AV164" i="20"/>
  <c r="AU164" i="20"/>
  <c r="AT164" i="20"/>
  <c r="AS164" i="20"/>
  <c r="AR164" i="20"/>
  <c r="AQ164" i="20"/>
  <c r="AP164" i="20"/>
  <c r="AO164" i="20"/>
  <c r="AN164" i="20"/>
  <c r="AM164" i="20"/>
  <c r="AL164" i="20"/>
  <c r="AK164" i="20"/>
  <c r="AJ164" i="20"/>
  <c r="AI164" i="20"/>
  <c r="AH164" i="20"/>
  <c r="AG164" i="20"/>
  <c r="AF164" i="20"/>
  <c r="AE164" i="20"/>
  <c r="AD164" i="20"/>
  <c r="AC164" i="20"/>
  <c r="AB164" i="20"/>
  <c r="AA164" i="20"/>
  <c r="L164" i="20"/>
  <c r="J164" i="20"/>
  <c r="BE162" i="20"/>
  <c r="BD162" i="20"/>
  <c r="BC162" i="20"/>
  <c r="BB162" i="20"/>
  <c r="BA162" i="20"/>
  <c r="AZ162" i="20"/>
  <c r="AY162" i="20"/>
  <c r="AX162" i="20"/>
  <c r="AW162" i="20"/>
  <c r="AV162" i="20"/>
  <c r="AU162" i="20"/>
  <c r="AT162" i="20"/>
  <c r="AS162" i="20"/>
  <c r="AR162" i="20"/>
  <c r="AQ162" i="20"/>
  <c r="AP162" i="20"/>
  <c r="AO162" i="20"/>
  <c r="AN162" i="20"/>
  <c r="AM162" i="20"/>
  <c r="AL162" i="20"/>
  <c r="AK162" i="20"/>
  <c r="AJ162" i="20"/>
  <c r="AI162" i="20"/>
  <c r="AH162" i="20"/>
  <c r="AG162" i="20"/>
  <c r="AF162" i="20"/>
  <c r="AE162" i="20"/>
  <c r="AD162" i="20"/>
  <c r="AC162" i="20"/>
  <c r="AB162" i="20"/>
  <c r="AA162" i="20"/>
  <c r="L162" i="20"/>
  <c r="J162" i="20"/>
  <c r="BE160" i="20"/>
  <c r="BD160" i="20"/>
  <c r="BC160" i="20"/>
  <c r="BB160" i="20"/>
  <c r="BA160" i="20"/>
  <c r="AZ160" i="20"/>
  <c r="AY160" i="20"/>
  <c r="AX160" i="20"/>
  <c r="AW160" i="20"/>
  <c r="AV160" i="20"/>
  <c r="AU160" i="20"/>
  <c r="AT160" i="20"/>
  <c r="AS160" i="20"/>
  <c r="AR160" i="20"/>
  <c r="AQ160" i="20"/>
  <c r="AP160" i="20"/>
  <c r="AO160" i="20"/>
  <c r="AN160" i="20"/>
  <c r="AM160" i="20"/>
  <c r="AL160" i="20"/>
  <c r="AK160" i="20"/>
  <c r="AJ160" i="20"/>
  <c r="AI160" i="20"/>
  <c r="AH160" i="20"/>
  <c r="AG160" i="20"/>
  <c r="AF160" i="20"/>
  <c r="AE160" i="20"/>
  <c r="AD160" i="20"/>
  <c r="AC160" i="20"/>
  <c r="AB160" i="20"/>
  <c r="AA160" i="20"/>
  <c r="BF160" i="20" s="1"/>
  <c r="BH160" i="20" s="1"/>
  <c r="L160" i="20"/>
  <c r="J160" i="20"/>
  <c r="BE158" i="20"/>
  <c r="BD158" i="20"/>
  <c r="BC158" i="20"/>
  <c r="BB158" i="20"/>
  <c r="BA158" i="20"/>
  <c r="AZ158" i="20"/>
  <c r="AY158" i="20"/>
  <c r="AX158" i="20"/>
  <c r="AW158" i="20"/>
  <c r="AV158" i="20"/>
  <c r="AU158" i="20"/>
  <c r="AT158" i="20"/>
  <c r="AS158" i="20"/>
  <c r="AR158" i="20"/>
  <c r="AQ158" i="20"/>
  <c r="AP158" i="20"/>
  <c r="AO158" i="20"/>
  <c r="AN158" i="20"/>
  <c r="AM158" i="20"/>
  <c r="AL158" i="20"/>
  <c r="AK158" i="20"/>
  <c r="AJ158" i="20"/>
  <c r="AI158" i="20"/>
  <c r="AH158" i="20"/>
  <c r="AG158" i="20"/>
  <c r="AF158" i="20"/>
  <c r="AE158" i="20"/>
  <c r="AD158" i="20"/>
  <c r="AC158" i="20"/>
  <c r="AB158" i="20"/>
  <c r="AA158" i="20"/>
  <c r="L158" i="20"/>
  <c r="J158" i="20"/>
  <c r="BE156" i="20"/>
  <c r="BD156" i="20"/>
  <c r="BC156" i="20"/>
  <c r="BB156" i="20"/>
  <c r="BA156" i="20"/>
  <c r="AZ156" i="20"/>
  <c r="AY156" i="20"/>
  <c r="AX156" i="20"/>
  <c r="AW156" i="20"/>
  <c r="AV156" i="20"/>
  <c r="AU156" i="20"/>
  <c r="AT156" i="20"/>
  <c r="AS156" i="20"/>
  <c r="AR156" i="20"/>
  <c r="AQ156" i="20"/>
  <c r="AP156" i="20"/>
  <c r="AO156" i="20"/>
  <c r="AN156" i="20"/>
  <c r="AM156" i="20"/>
  <c r="AL156" i="20"/>
  <c r="AK156" i="20"/>
  <c r="AJ156" i="20"/>
  <c r="AI156" i="20"/>
  <c r="AH156" i="20"/>
  <c r="AG156" i="20"/>
  <c r="AF156" i="20"/>
  <c r="AE156" i="20"/>
  <c r="AD156" i="20"/>
  <c r="AC156" i="20"/>
  <c r="AB156" i="20"/>
  <c r="AA156" i="20"/>
  <c r="L156" i="20"/>
  <c r="J156" i="20"/>
  <c r="BE154" i="20"/>
  <c r="BD154" i="20"/>
  <c r="BC154" i="20"/>
  <c r="BB154" i="20"/>
  <c r="BA154" i="20"/>
  <c r="AZ154" i="20"/>
  <c r="AY154" i="20"/>
  <c r="AX154" i="20"/>
  <c r="AW154" i="20"/>
  <c r="AV154" i="20"/>
  <c r="AU154" i="20"/>
  <c r="AT154" i="20"/>
  <c r="AS154" i="20"/>
  <c r="AR154" i="20"/>
  <c r="AQ154" i="20"/>
  <c r="AP154" i="20"/>
  <c r="AO154" i="20"/>
  <c r="AN154" i="20"/>
  <c r="AM154" i="20"/>
  <c r="AL154" i="20"/>
  <c r="AK154" i="20"/>
  <c r="AJ154" i="20"/>
  <c r="AI154" i="20"/>
  <c r="AH154" i="20"/>
  <c r="AG154" i="20"/>
  <c r="AF154" i="20"/>
  <c r="AE154" i="20"/>
  <c r="AD154" i="20"/>
  <c r="AC154" i="20"/>
  <c r="AB154" i="20"/>
  <c r="AA154" i="20"/>
  <c r="L154" i="20"/>
  <c r="J154" i="20"/>
  <c r="BE152" i="20"/>
  <c r="BD152" i="20"/>
  <c r="BC152" i="20"/>
  <c r="BB152" i="20"/>
  <c r="BA152" i="20"/>
  <c r="AZ152" i="20"/>
  <c r="AY152" i="20"/>
  <c r="AX152" i="20"/>
  <c r="AW152" i="20"/>
  <c r="AV152" i="20"/>
  <c r="AU152" i="20"/>
  <c r="AT152" i="20"/>
  <c r="AS152" i="20"/>
  <c r="AR152" i="20"/>
  <c r="AQ152" i="20"/>
  <c r="AP152" i="20"/>
  <c r="AO152" i="20"/>
  <c r="AN152" i="20"/>
  <c r="AM152" i="20"/>
  <c r="AL152" i="20"/>
  <c r="AK152" i="20"/>
  <c r="AJ152" i="20"/>
  <c r="AI152" i="20"/>
  <c r="AH152" i="20"/>
  <c r="AG152" i="20"/>
  <c r="AF152" i="20"/>
  <c r="AE152" i="20"/>
  <c r="AD152" i="20"/>
  <c r="AC152" i="20"/>
  <c r="AB152" i="20"/>
  <c r="AA152" i="20"/>
  <c r="L152" i="20"/>
  <c r="J152" i="20"/>
  <c r="BE150" i="20"/>
  <c r="BD150" i="20"/>
  <c r="BC150" i="20"/>
  <c r="BB150" i="20"/>
  <c r="BA150" i="20"/>
  <c r="AZ150" i="20"/>
  <c r="AY150" i="20"/>
  <c r="AX150" i="20"/>
  <c r="AW150" i="20"/>
  <c r="AV150" i="20"/>
  <c r="AU150" i="20"/>
  <c r="AT150" i="20"/>
  <c r="AS150" i="20"/>
  <c r="AR150" i="20"/>
  <c r="AQ150" i="20"/>
  <c r="AP150" i="20"/>
  <c r="AO150" i="20"/>
  <c r="AN150" i="20"/>
  <c r="AM150" i="20"/>
  <c r="AL150" i="20"/>
  <c r="AK150" i="20"/>
  <c r="AJ150" i="20"/>
  <c r="AI150" i="20"/>
  <c r="AH150" i="20"/>
  <c r="AG150" i="20"/>
  <c r="AF150" i="20"/>
  <c r="AE150" i="20"/>
  <c r="AD150" i="20"/>
  <c r="AC150" i="20"/>
  <c r="AB150" i="20"/>
  <c r="AA150" i="20"/>
  <c r="L150" i="20"/>
  <c r="J150" i="20"/>
  <c r="BE148" i="20"/>
  <c r="BD148" i="20"/>
  <c r="BC148" i="20"/>
  <c r="BB148" i="20"/>
  <c r="BA148" i="20"/>
  <c r="AZ148" i="20"/>
  <c r="AY148" i="20"/>
  <c r="AX148" i="20"/>
  <c r="AW148" i="20"/>
  <c r="AV148" i="20"/>
  <c r="AU148" i="20"/>
  <c r="AT148" i="20"/>
  <c r="AS148" i="20"/>
  <c r="AR148" i="20"/>
  <c r="AQ148" i="20"/>
  <c r="AP148" i="20"/>
  <c r="AO148" i="20"/>
  <c r="AN148" i="20"/>
  <c r="AM148" i="20"/>
  <c r="AL148" i="20"/>
  <c r="AK148" i="20"/>
  <c r="AJ148" i="20"/>
  <c r="AI148" i="20"/>
  <c r="AH148" i="20"/>
  <c r="AG148" i="20"/>
  <c r="AF148" i="20"/>
  <c r="AE148" i="20"/>
  <c r="AD148" i="20"/>
  <c r="AC148" i="20"/>
  <c r="AB148" i="20"/>
  <c r="AA148" i="20"/>
  <c r="L148" i="20"/>
  <c r="J148" i="20"/>
  <c r="BE146" i="20"/>
  <c r="BD146" i="20"/>
  <c r="BC146" i="20"/>
  <c r="BB146" i="20"/>
  <c r="BA146" i="20"/>
  <c r="AZ146" i="20"/>
  <c r="AY146" i="20"/>
  <c r="AX146" i="20"/>
  <c r="AW146" i="20"/>
  <c r="AV146" i="20"/>
  <c r="AU146" i="20"/>
  <c r="AT146" i="20"/>
  <c r="AS146" i="20"/>
  <c r="AR146" i="20"/>
  <c r="AQ146" i="20"/>
  <c r="AP146" i="20"/>
  <c r="AO146" i="20"/>
  <c r="AN146" i="20"/>
  <c r="AM146" i="20"/>
  <c r="AL146" i="20"/>
  <c r="AK146" i="20"/>
  <c r="AJ146" i="20"/>
  <c r="AI146" i="20"/>
  <c r="AH146" i="20"/>
  <c r="AG146" i="20"/>
  <c r="AF146" i="20"/>
  <c r="AE146" i="20"/>
  <c r="AD146" i="20"/>
  <c r="AC146" i="20"/>
  <c r="AB146" i="20"/>
  <c r="AA146" i="20"/>
  <c r="L146" i="20"/>
  <c r="J146" i="20"/>
  <c r="BE144" i="20"/>
  <c r="BD144" i="20"/>
  <c r="BC144" i="20"/>
  <c r="BB144" i="20"/>
  <c r="BA144" i="20"/>
  <c r="AZ144" i="20"/>
  <c r="AY144" i="20"/>
  <c r="AX144" i="20"/>
  <c r="AW144" i="20"/>
  <c r="AV144" i="20"/>
  <c r="AU144" i="20"/>
  <c r="AT144" i="20"/>
  <c r="AS144" i="20"/>
  <c r="AR144" i="20"/>
  <c r="AQ144" i="20"/>
  <c r="AP144" i="20"/>
  <c r="AO144" i="20"/>
  <c r="AN144" i="20"/>
  <c r="AM144" i="20"/>
  <c r="AL144" i="20"/>
  <c r="AK144" i="20"/>
  <c r="AJ144" i="20"/>
  <c r="AI144" i="20"/>
  <c r="AH144" i="20"/>
  <c r="AG144" i="20"/>
  <c r="AF144" i="20"/>
  <c r="AE144" i="20"/>
  <c r="AD144" i="20"/>
  <c r="AC144" i="20"/>
  <c r="AB144" i="20"/>
  <c r="AA144" i="20"/>
  <c r="BF144" i="20" s="1"/>
  <c r="BH144" i="20" s="1"/>
  <c r="L144" i="20"/>
  <c r="J144" i="20"/>
  <c r="BE142" i="20"/>
  <c r="BD142" i="20"/>
  <c r="BC142" i="20"/>
  <c r="BB142" i="20"/>
  <c r="BA142" i="20"/>
  <c r="AZ142" i="20"/>
  <c r="AY142" i="20"/>
  <c r="AX142" i="20"/>
  <c r="AW142" i="20"/>
  <c r="AV142" i="20"/>
  <c r="AU142" i="20"/>
  <c r="AT142" i="20"/>
  <c r="AS142" i="20"/>
  <c r="AR142" i="20"/>
  <c r="AQ142" i="20"/>
  <c r="AP142" i="20"/>
  <c r="AO142" i="20"/>
  <c r="AN142" i="20"/>
  <c r="AM142" i="20"/>
  <c r="AL142" i="20"/>
  <c r="AK142" i="20"/>
  <c r="AJ142" i="20"/>
  <c r="AI142" i="20"/>
  <c r="AH142" i="20"/>
  <c r="AG142" i="20"/>
  <c r="AF142" i="20"/>
  <c r="AE142" i="20"/>
  <c r="AD142" i="20"/>
  <c r="AC142" i="20"/>
  <c r="AB142" i="20"/>
  <c r="AA142" i="20"/>
  <c r="L142" i="20"/>
  <c r="J142" i="20"/>
  <c r="BE140" i="20"/>
  <c r="BD140" i="20"/>
  <c r="BC140" i="20"/>
  <c r="BB140" i="20"/>
  <c r="BA140" i="20"/>
  <c r="AZ140" i="20"/>
  <c r="AY140" i="20"/>
  <c r="AX140" i="20"/>
  <c r="AW140" i="20"/>
  <c r="AV140" i="20"/>
  <c r="AU140" i="20"/>
  <c r="AT140" i="20"/>
  <c r="AS140" i="20"/>
  <c r="AR140" i="20"/>
  <c r="AQ140" i="20"/>
  <c r="AP140" i="20"/>
  <c r="AO140" i="20"/>
  <c r="AN140" i="20"/>
  <c r="AM140" i="20"/>
  <c r="AL140" i="20"/>
  <c r="AK140" i="20"/>
  <c r="AJ140" i="20"/>
  <c r="AI140" i="20"/>
  <c r="AH140" i="20"/>
  <c r="AG140" i="20"/>
  <c r="AF140" i="20"/>
  <c r="AE140" i="20"/>
  <c r="AD140" i="20"/>
  <c r="AC140" i="20"/>
  <c r="AB140" i="20"/>
  <c r="AA140" i="20"/>
  <c r="L140" i="20"/>
  <c r="J140" i="20"/>
  <c r="BE138" i="20"/>
  <c r="BD138" i="20"/>
  <c r="BC138" i="20"/>
  <c r="BB138" i="20"/>
  <c r="BA138" i="20"/>
  <c r="AZ138" i="20"/>
  <c r="AY138" i="20"/>
  <c r="AX138" i="20"/>
  <c r="AW138" i="20"/>
  <c r="AV138" i="20"/>
  <c r="AU138" i="20"/>
  <c r="AT138" i="20"/>
  <c r="AS138" i="20"/>
  <c r="AR138" i="20"/>
  <c r="AQ138" i="20"/>
  <c r="AP138" i="20"/>
  <c r="AO138" i="20"/>
  <c r="AN138" i="20"/>
  <c r="AM138" i="20"/>
  <c r="AL138" i="20"/>
  <c r="AK138" i="20"/>
  <c r="AJ138" i="20"/>
  <c r="AI138" i="20"/>
  <c r="AH138" i="20"/>
  <c r="AG138" i="20"/>
  <c r="AF138" i="20"/>
  <c r="AE138" i="20"/>
  <c r="AD138" i="20"/>
  <c r="AC138" i="20"/>
  <c r="AB138" i="20"/>
  <c r="AA138" i="20"/>
  <c r="L138" i="20"/>
  <c r="J138" i="20"/>
  <c r="BE136" i="20"/>
  <c r="BD136" i="20"/>
  <c r="BC136" i="20"/>
  <c r="BB136" i="20"/>
  <c r="BA136" i="20"/>
  <c r="AZ136" i="20"/>
  <c r="AY136" i="20"/>
  <c r="AX136" i="20"/>
  <c r="AW136" i="20"/>
  <c r="AV136" i="20"/>
  <c r="AU136" i="20"/>
  <c r="AT136" i="20"/>
  <c r="AS136" i="20"/>
  <c r="AR136" i="20"/>
  <c r="AQ136" i="20"/>
  <c r="AP136" i="20"/>
  <c r="AO136" i="20"/>
  <c r="AN136" i="20"/>
  <c r="AM136" i="20"/>
  <c r="AL136" i="20"/>
  <c r="AK136" i="20"/>
  <c r="AJ136" i="20"/>
  <c r="AI136" i="20"/>
  <c r="AH136" i="20"/>
  <c r="AG136" i="20"/>
  <c r="AF136" i="20"/>
  <c r="AE136" i="20"/>
  <c r="AD136" i="20"/>
  <c r="AC136" i="20"/>
  <c r="AB136" i="20"/>
  <c r="AA136" i="20"/>
  <c r="BF136" i="20" s="1"/>
  <c r="BH136" i="20" s="1"/>
  <c r="L136" i="20"/>
  <c r="J136" i="20"/>
  <c r="BE134" i="20"/>
  <c r="BD134" i="20"/>
  <c r="BC134" i="20"/>
  <c r="BB134" i="20"/>
  <c r="BA134" i="20"/>
  <c r="AZ134" i="20"/>
  <c r="AY134" i="20"/>
  <c r="AX134" i="20"/>
  <c r="AW134" i="20"/>
  <c r="AV134" i="20"/>
  <c r="AU134" i="20"/>
  <c r="AT134" i="20"/>
  <c r="AS134" i="20"/>
  <c r="AR134" i="20"/>
  <c r="AQ134" i="20"/>
  <c r="AP134" i="20"/>
  <c r="AO134" i="20"/>
  <c r="AN134" i="20"/>
  <c r="AM134" i="20"/>
  <c r="AL134" i="20"/>
  <c r="AK134" i="20"/>
  <c r="AJ134" i="20"/>
  <c r="AI134" i="20"/>
  <c r="AH134" i="20"/>
  <c r="AG134" i="20"/>
  <c r="AF134" i="20"/>
  <c r="AE134" i="20"/>
  <c r="AD134" i="20"/>
  <c r="AC134" i="20"/>
  <c r="AB134" i="20"/>
  <c r="AA134" i="20"/>
  <c r="L134" i="20"/>
  <c r="J134" i="20"/>
  <c r="BE132" i="20"/>
  <c r="BD132" i="20"/>
  <c r="BC132" i="20"/>
  <c r="BB132" i="20"/>
  <c r="BA132" i="20"/>
  <c r="AZ132" i="20"/>
  <c r="AY132" i="20"/>
  <c r="AX132" i="20"/>
  <c r="AW132" i="20"/>
  <c r="AV132" i="20"/>
  <c r="AU132" i="20"/>
  <c r="AT132" i="20"/>
  <c r="AS132" i="20"/>
  <c r="AR132" i="20"/>
  <c r="AQ132" i="20"/>
  <c r="AP132" i="20"/>
  <c r="AO132" i="20"/>
  <c r="AN132" i="20"/>
  <c r="AM132" i="20"/>
  <c r="AL132" i="20"/>
  <c r="AK132" i="20"/>
  <c r="AJ132" i="20"/>
  <c r="AI132" i="20"/>
  <c r="AH132" i="20"/>
  <c r="AG132" i="20"/>
  <c r="AF132" i="20"/>
  <c r="AE132" i="20"/>
  <c r="AD132" i="20"/>
  <c r="AC132" i="20"/>
  <c r="AB132" i="20"/>
  <c r="AA132" i="20"/>
  <c r="L132" i="20"/>
  <c r="J132" i="20"/>
  <c r="BE130" i="20"/>
  <c r="BD130" i="20"/>
  <c r="BC130" i="20"/>
  <c r="BB130" i="20"/>
  <c r="BA130" i="20"/>
  <c r="AZ130" i="20"/>
  <c r="AY130" i="20"/>
  <c r="AX130" i="20"/>
  <c r="AW130" i="20"/>
  <c r="AV130" i="20"/>
  <c r="AU130" i="20"/>
  <c r="AT130" i="20"/>
  <c r="AS130" i="20"/>
  <c r="AR130" i="20"/>
  <c r="AQ130" i="20"/>
  <c r="AP130" i="20"/>
  <c r="AO130" i="20"/>
  <c r="AN130" i="20"/>
  <c r="AM130" i="20"/>
  <c r="AL130" i="20"/>
  <c r="AK130" i="20"/>
  <c r="AJ130" i="20"/>
  <c r="AI130" i="20"/>
  <c r="AH130" i="20"/>
  <c r="AG130" i="20"/>
  <c r="AF130" i="20"/>
  <c r="AE130" i="20"/>
  <c r="AD130" i="20"/>
  <c r="AC130" i="20"/>
  <c r="AB130" i="20"/>
  <c r="AA130" i="20"/>
  <c r="L130" i="20"/>
  <c r="J130" i="20"/>
  <c r="BE128" i="20"/>
  <c r="BD128" i="20"/>
  <c r="BC128" i="20"/>
  <c r="BB128" i="20"/>
  <c r="BA128" i="20"/>
  <c r="AZ128" i="20"/>
  <c r="AY128" i="20"/>
  <c r="AX128" i="20"/>
  <c r="AW128" i="20"/>
  <c r="AV128" i="20"/>
  <c r="AU128" i="20"/>
  <c r="AT128" i="20"/>
  <c r="AS128" i="20"/>
  <c r="AR128" i="20"/>
  <c r="AQ128" i="20"/>
  <c r="AP128" i="20"/>
  <c r="AO128" i="20"/>
  <c r="AN128" i="20"/>
  <c r="AM128" i="20"/>
  <c r="AL128" i="20"/>
  <c r="AK128" i="20"/>
  <c r="AJ128" i="20"/>
  <c r="AI128" i="20"/>
  <c r="AH128" i="20"/>
  <c r="AG128" i="20"/>
  <c r="AF128" i="20"/>
  <c r="AE128" i="20"/>
  <c r="AD128" i="20"/>
  <c r="AC128" i="20"/>
  <c r="AB128" i="20"/>
  <c r="AA128" i="20"/>
  <c r="BF128" i="20" s="1"/>
  <c r="BH128" i="20" s="1"/>
  <c r="L128" i="20"/>
  <c r="J128" i="20"/>
  <c r="BE126" i="20"/>
  <c r="BD126" i="20"/>
  <c r="BC126" i="20"/>
  <c r="BB126" i="20"/>
  <c r="BA126" i="20"/>
  <c r="AZ126" i="20"/>
  <c r="AY126" i="20"/>
  <c r="AX126" i="20"/>
  <c r="AW126" i="20"/>
  <c r="AV126" i="20"/>
  <c r="AU126" i="20"/>
  <c r="AT126" i="20"/>
  <c r="AS126" i="20"/>
  <c r="AR126" i="20"/>
  <c r="AQ126" i="20"/>
  <c r="AP126" i="20"/>
  <c r="AO126" i="20"/>
  <c r="AN126" i="20"/>
  <c r="AM126" i="20"/>
  <c r="AL126" i="20"/>
  <c r="AK126" i="20"/>
  <c r="AJ126" i="20"/>
  <c r="AI126" i="20"/>
  <c r="AH126" i="20"/>
  <c r="AG126" i="20"/>
  <c r="AF126" i="20"/>
  <c r="AE126" i="20"/>
  <c r="AD126" i="20"/>
  <c r="AC126" i="20"/>
  <c r="AB126" i="20"/>
  <c r="AA126" i="20"/>
  <c r="L126" i="20"/>
  <c r="J126" i="20"/>
  <c r="BE124" i="20"/>
  <c r="BD124" i="20"/>
  <c r="BC124" i="20"/>
  <c r="BB124" i="20"/>
  <c r="BA124" i="20"/>
  <c r="AZ124" i="20"/>
  <c r="AY124" i="20"/>
  <c r="AX124" i="20"/>
  <c r="AW124" i="20"/>
  <c r="AV124" i="20"/>
  <c r="AU124" i="20"/>
  <c r="AT124" i="20"/>
  <c r="AS124" i="20"/>
  <c r="AR124" i="20"/>
  <c r="AQ124" i="20"/>
  <c r="AP124" i="20"/>
  <c r="AO124" i="20"/>
  <c r="AN124" i="20"/>
  <c r="AM124" i="20"/>
  <c r="AL124" i="20"/>
  <c r="AK124" i="20"/>
  <c r="AJ124" i="20"/>
  <c r="AI124" i="20"/>
  <c r="AH124" i="20"/>
  <c r="AG124" i="20"/>
  <c r="AF124" i="20"/>
  <c r="AE124" i="20"/>
  <c r="AD124" i="20"/>
  <c r="AC124" i="20"/>
  <c r="AB124" i="20"/>
  <c r="AA124" i="20"/>
  <c r="L124" i="20"/>
  <c r="J124"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L122" i="20"/>
  <c r="J122" i="20"/>
  <c r="BE120" i="20"/>
  <c r="BD120" i="20"/>
  <c r="BC120" i="20"/>
  <c r="BB120" i="20"/>
  <c r="BA120"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BF120" i="20" s="1"/>
  <c r="BH120" i="20" s="1"/>
  <c r="L120" i="20"/>
  <c r="J120" i="20"/>
  <c r="BE118" i="20"/>
  <c r="BD118" i="20"/>
  <c r="BC118" i="20"/>
  <c r="BB118" i="20"/>
  <c r="BA118" i="20"/>
  <c r="AZ118" i="20"/>
  <c r="AY118" i="20"/>
  <c r="AX118" i="20"/>
  <c r="AW118" i="20"/>
  <c r="AV118" i="20"/>
  <c r="AU118" i="20"/>
  <c r="AT118" i="20"/>
  <c r="AS118" i="20"/>
  <c r="AR118" i="20"/>
  <c r="AQ118" i="20"/>
  <c r="AP118" i="20"/>
  <c r="AO118" i="20"/>
  <c r="AN118" i="20"/>
  <c r="AM118" i="20"/>
  <c r="AL118" i="20"/>
  <c r="AK118" i="20"/>
  <c r="AJ118" i="20"/>
  <c r="AI118" i="20"/>
  <c r="AH118" i="20"/>
  <c r="AG118" i="20"/>
  <c r="AF118" i="20"/>
  <c r="AE118" i="20"/>
  <c r="AD118" i="20"/>
  <c r="AC118" i="20"/>
  <c r="AB118" i="20"/>
  <c r="AA118" i="20"/>
  <c r="L118" i="20"/>
  <c r="J118" i="20"/>
  <c r="BE116" i="20"/>
  <c r="BD116" i="20"/>
  <c r="BC116" i="20"/>
  <c r="BB116" i="20"/>
  <c r="BA116" i="20"/>
  <c r="AZ116" i="20"/>
  <c r="AY116" i="20"/>
  <c r="AX116" i="20"/>
  <c r="AW116" i="20"/>
  <c r="AV116" i="20"/>
  <c r="AU116" i="20"/>
  <c r="AT116" i="20"/>
  <c r="AS116" i="20"/>
  <c r="AR116" i="20"/>
  <c r="AQ116" i="20"/>
  <c r="AP116" i="20"/>
  <c r="AO116" i="20"/>
  <c r="AN116" i="20"/>
  <c r="AM116" i="20"/>
  <c r="AL116" i="20"/>
  <c r="AK116" i="20"/>
  <c r="AJ116" i="20"/>
  <c r="AI116" i="20"/>
  <c r="AH116" i="20"/>
  <c r="AG116" i="20"/>
  <c r="AF116" i="20"/>
  <c r="AE116" i="20"/>
  <c r="AD116" i="20"/>
  <c r="AC116" i="20"/>
  <c r="AB116" i="20"/>
  <c r="AA116" i="20"/>
  <c r="L116" i="20"/>
  <c r="J116"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L114" i="20"/>
  <c r="J114" i="20"/>
  <c r="BE112" i="20"/>
  <c r="BD112" i="20"/>
  <c r="BC112" i="20"/>
  <c r="BB112" i="20"/>
  <c r="BA112" i="20"/>
  <c r="AZ112" i="20"/>
  <c r="AY112" i="20"/>
  <c r="AX112" i="20"/>
  <c r="AW112" i="20"/>
  <c r="AV112" i="20"/>
  <c r="AU112" i="20"/>
  <c r="AT112" i="20"/>
  <c r="AS112" i="20"/>
  <c r="AR112" i="20"/>
  <c r="AQ112" i="20"/>
  <c r="AP112" i="20"/>
  <c r="AO112" i="20"/>
  <c r="AN112" i="20"/>
  <c r="AM112" i="20"/>
  <c r="AL112" i="20"/>
  <c r="AK112" i="20"/>
  <c r="AJ112" i="20"/>
  <c r="AI112" i="20"/>
  <c r="AH112" i="20"/>
  <c r="AG112" i="20"/>
  <c r="AF112" i="20"/>
  <c r="AE112" i="20"/>
  <c r="AD112" i="20"/>
  <c r="AC112" i="20"/>
  <c r="AB112" i="20"/>
  <c r="AA112" i="20"/>
  <c r="BF112" i="20" s="1"/>
  <c r="BH112" i="20" s="1"/>
  <c r="L112" i="20"/>
  <c r="J112" i="20"/>
  <c r="BE110" i="20"/>
  <c r="BD110" i="20"/>
  <c r="BC110" i="20"/>
  <c r="BB110" i="20"/>
  <c r="BA110" i="20"/>
  <c r="AZ110" i="20"/>
  <c r="AY110" i="20"/>
  <c r="AX110" i="20"/>
  <c r="AW110" i="20"/>
  <c r="AV110" i="20"/>
  <c r="AU110" i="20"/>
  <c r="AT110" i="20"/>
  <c r="AS110" i="20"/>
  <c r="AR110" i="20"/>
  <c r="AQ110" i="20"/>
  <c r="AP110" i="20"/>
  <c r="AO110" i="20"/>
  <c r="AN110" i="20"/>
  <c r="AM110" i="20"/>
  <c r="AL110" i="20"/>
  <c r="AK110" i="20"/>
  <c r="AJ110" i="20"/>
  <c r="AI110" i="20"/>
  <c r="AH110" i="20"/>
  <c r="AG110" i="20"/>
  <c r="AF110" i="20"/>
  <c r="AE110" i="20"/>
  <c r="AD110" i="20"/>
  <c r="AC110" i="20"/>
  <c r="AB110" i="20"/>
  <c r="AA110" i="20"/>
  <c r="L110" i="20"/>
  <c r="J110" i="20"/>
  <c r="BE108" i="20"/>
  <c r="BD108" i="20"/>
  <c r="BC108" i="20"/>
  <c r="BB108" i="20"/>
  <c r="BA108" i="20"/>
  <c r="AZ108" i="20"/>
  <c r="AY108" i="20"/>
  <c r="AX108" i="20"/>
  <c r="AW108" i="20"/>
  <c r="AV108" i="20"/>
  <c r="AU108" i="20"/>
  <c r="AT108" i="20"/>
  <c r="AS108" i="20"/>
  <c r="AR108" i="20"/>
  <c r="AQ108" i="20"/>
  <c r="AP108" i="20"/>
  <c r="AO108" i="20"/>
  <c r="AN108" i="20"/>
  <c r="AM108" i="20"/>
  <c r="AL108" i="20"/>
  <c r="AK108" i="20"/>
  <c r="AJ108" i="20"/>
  <c r="AI108" i="20"/>
  <c r="AH108" i="20"/>
  <c r="AG108" i="20"/>
  <c r="AF108" i="20"/>
  <c r="AE108" i="20"/>
  <c r="AD108" i="20"/>
  <c r="AC108" i="20"/>
  <c r="AB108" i="20"/>
  <c r="AA108" i="20"/>
  <c r="L108" i="20"/>
  <c r="J108" i="20"/>
  <c r="BE106" i="20"/>
  <c r="BD106" i="20"/>
  <c r="BC106" i="20"/>
  <c r="BB106" i="20"/>
  <c r="BA106" i="20"/>
  <c r="AZ106" i="20"/>
  <c r="AY106" i="20"/>
  <c r="AX106" i="20"/>
  <c r="AW106" i="20"/>
  <c r="AV106" i="20"/>
  <c r="AU106" i="20"/>
  <c r="AT106" i="20"/>
  <c r="AS106" i="20"/>
  <c r="AR106" i="20"/>
  <c r="AQ106" i="20"/>
  <c r="AP106" i="20"/>
  <c r="AO106" i="20"/>
  <c r="AN106" i="20"/>
  <c r="AM106" i="20"/>
  <c r="AL106" i="20"/>
  <c r="AK106" i="20"/>
  <c r="AJ106" i="20"/>
  <c r="AI106" i="20"/>
  <c r="AH106" i="20"/>
  <c r="AG106" i="20"/>
  <c r="AF106" i="20"/>
  <c r="AE106" i="20"/>
  <c r="AD106" i="20"/>
  <c r="AC106" i="20"/>
  <c r="AB106" i="20"/>
  <c r="AA106" i="20"/>
  <c r="L106" i="20"/>
  <c r="J106" i="20"/>
  <c r="BE104" i="20"/>
  <c r="BD104" i="20"/>
  <c r="BC104" i="20"/>
  <c r="BB104" i="20"/>
  <c r="BA104" i="20"/>
  <c r="AZ104" i="20"/>
  <c r="AY104" i="20"/>
  <c r="AX104" i="20"/>
  <c r="AW104" i="20"/>
  <c r="AV104" i="20"/>
  <c r="AU104" i="20"/>
  <c r="AT104" i="20"/>
  <c r="AS104" i="20"/>
  <c r="AR104" i="20"/>
  <c r="AQ104" i="20"/>
  <c r="AP104" i="20"/>
  <c r="AO104" i="20"/>
  <c r="AN104" i="20"/>
  <c r="AM104" i="20"/>
  <c r="AL104" i="20"/>
  <c r="AK104" i="20"/>
  <c r="AJ104" i="20"/>
  <c r="AI104" i="20"/>
  <c r="AH104" i="20"/>
  <c r="AG104" i="20"/>
  <c r="AF104" i="20"/>
  <c r="AE104" i="20"/>
  <c r="AD104" i="20"/>
  <c r="AC104" i="20"/>
  <c r="AB104" i="20"/>
  <c r="AA104" i="20"/>
  <c r="BF104" i="20" s="1"/>
  <c r="BH104" i="20" s="1"/>
  <c r="L104" i="20"/>
  <c r="J104" i="20"/>
  <c r="BE102" i="20"/>
  <c r="BD102" i="20"/>
  <c r="BC102" i="20"/>
  <c r="BB102" i="20"/>
  <c r="BA102" i="20"/>
  <c r="AZ102" i="20"/>
  <c r="AY102" i="20"/>
  <c r="AX102" i="20"/>
  <c r="AW102" i="20"/>
  <c r="AV102" i="20"/>
  <c r="AU102" i="20"/>
  <c r="AT102" i="20"/>
  <c r="AS102" i="20"/>
  <c r="AR102" i="20"/>
  <c r="AQ102" i="20"/>
  <c r="AP102" i="20"/>
  <c r="AO102" i="20"/>
  <c r="AN102" i="20"/>
  <c r="AM102" i="20"/>
  <c r="AL102" i="20"/>
  <c r="AK102" i="20"/>
  <c r="AJ102" i="20"/>
  <c r="AI102" i="20"/>
  <c r="AH102" i="20"/>
  <c r="AG102" i="20"/>
  <c r="AF102" i="20"/>
  <c r="AE102" i="20"/>
  <c r="AD102" i="20"/>
  <c r="AC102" i="20"/>
  <c r="AB102" i="20"/>
  <c r="AA102" i="20"/>
  <c r="L102" i="20"/>
  <c r="J102" i="20"/>
  <c r="BE100" i="20"/>
  <c r="BD100" i="20"/>
  <c r="BC100" i="20"/>
  <c r="BB100" i="20"/>
  <c r="BA100" i="20"/>
  <c r="AZ100" i="20"/>
  <c r="AY100" i="20"/>
  <c r="AX100" i="20"/>
  <c r="AW100" i="20"/>
  <c r="AV100" i="20"/>
  <c r="AU100" i="20"/>
  <c r="AT100" i="20"/>
  <c r="AS100" i="20"/>
  <c r="AR100" i="20"/>
  <c r="AQ100" i="20"/>
  <c r="AP100" i="20"/>
  <c r="AO100" i="20"/>
  <c r="AN100" i="20"/>
  <c r="AM100" i="20"/>
  <c r="AL100" i="20"/>
  <c r="AK100" i="20"/>
  <c r="AJ100" i="20"/>
  <c r="AI100" i="20"/>
  <c r="AH100" i="20"/>
  <c r="AG100" i="20"/>
  <c r="AF100" i="20"/>
  <c r="AE100" i="20"/>
  <c r="AD100" i="20"/>
  <c r="AC100" i="20"/>
  <c r="AB100" i="20"/>
  <c r="AA100" i="20"/>
  <c r="L100" i="20"/>
  <c r="J100" i="20"/>
  <c r="BE98" i="20"/>
  <c r="BD98" i="20"/>
  <c r="BC98" i="20"/>
  <c r="BB98" i="20"/>
  <c r="BA98" i="20"/>
  <c r="AZ98" i="20"/>
  <c r="AY98" i="20"/>
  <c r="AX98" i="20"/>
  <c r="AW98" i="20"/>
  <c r="AV98" i="20"/>
  <c r="AU98" i="20"/>
  <c r="AT98" i="20"/>
  <c r="AS98" i="20"/>
  <c r="AR98" i="20"/>
  <c r="AQ98" i="20"/>
  <c r="AP98" i="20"/>
  <c r="AO98" i="20"/>
  <c r="AN98" i="20"/>
  <c r="AM98" i="20"/>
  <c r="AL98" i="20"/>
  <c r="AK98" i="20"/>
  <c r="AJ98" i="20"/>
  <c r="AI98" i="20"/>
  <c r="AH98" i="20"/>
  <c r="AG98" i="20"/>
  <c r="AF98" i="20"/>
  <c r="AE98" i="20"/>
  <c r="AD98" i="20"/>
  <c r="AC98" i="20"/>
  <c r="AB98" i="20"/>
  <c r="AA98" i="20"/>
  <c r="L98" i="20"/>
  <c r="J98" i="20"/>
  <c r="BE96" i="20"/>
  <c r="BD96" i="20"/>
  <c r="BC96" i="20"/>
  <c r="BB96" i="20"/>
  <c r="BA96" i="20"/>
  <c r="AZ96" i="20"/>
  <c r="AY96" i="20"/>
  <c r="AX96" i="20"/>
  <c r="AW96" i="20"/>
  <c r="AV96" i="20"/>
  <c r="AU96" i="20"/>
  <c r="AT96" i="20"/>
  <c r="AS96" i="20"/>
  <c r="AR96" i="20"/>
  <c r="AQ96" i="20"/>
  <c r="AP96" i="20"/>
  <c r="AO96" i="20"/>
  <c r="AN96" i="20"/>
  <c r="AM96" i="20"/>
  <c r="AL96" i="20"/>
  <c r="AK96" i="20"/>
  <c r="AJ96" i="20"/>
  <c r="AI96" i="20"/>
  <c r="AH96" i="20"/>
  <c r="AG96" i="20"/>
  <c r="AF96" i="20"/>
  <c r="AE96" i="20"/>
  <c r="AD96" i="20"/>
  <c r="AC96" i="20"/>
  <c r="AB96" i="20"/>
  <c r="AA96" i="20"/>
  <c r="L96" i="20"/>
  <c r="J96" i="20"/>
  <c r="BE94" i="20"/>
  <c r="BD94" i="20"/>
  <c r="BC94" i="20"/>
  <c r="BB94" i="20"/>
  <c r="BA94" i="20"/>
  <c r="AZ94" i="20"/>
  <c r="AY94" i="20"/>
  <c r="AX94" i="20"/>
  <c r="AW94" i="20"/>
  <c r="AV94" i="20"/>
  <c r="AU94" i="20"/>
  <c r="AT94" i="20"/>
  <c r="AS94" i="20"/>
  <c r="AR94" i="20"/>
  <c r="AQ94" i="20"/>
  <c r="AP94" i="20"/>
  <c r="AO94" i="20"/>
  <c r="AN94" i="20"/>
  <c r="AM94" i="20"/>
  <c r="AL94" i="20"/>
  <c r="AK94" i="20"/>
  <c r="AJ94" i="20"/>
  <c r="AI94" i="20"/>
  <c r="AH94" i="20"/>
  <c r="AG94" i="20"/>
  <c r="AF94" i="20"/>
  <c r="AE94" i="20"/>
  <c r="AD94" i="20"/>
  <c r="AC94" i="20"/>
  <c r="AB94" i="20"/>
  <c r="AA94" i="20"/>
  <c r="L94" i="20"/>
  <c r="J94" i="20"/>
  <c r="BE92" i="20"/>
  <c r="BD92" i="20"/>
  <c r="BC92" i="20"/>
  <c r="BB92" i="20"/>
  <c r="BA92" i="20"/>
  <c r="AZ92" i="20"/>
  <c r="AY92" i="20"/>
  <c r="AX92" i="20"/>
  <c r="AW92" i="20"/>
  <c r="AV92" i="20"/>
  <c r="AU92" i="20"/>
  <c r="AT92" i="20"/>
  <c r="AS92" i="20"/>
  <c r="AR92" i="20"/>
  <c r="AQ92" i="20"/>
  <c r="AP92" i="20"/>
  <c r="AO92" i="20"/>
  <c r="AN92" i="20"/>
  <c r="AM92" i="20"/>
  <c r="AL92" i="20"/>
  <c r="AK92" i="20"/>
  <c r="AJ92" i="20"/>
  <c r="AI92" i="20"/>
  <c r="AH92" i="20"/>
  <c r="AG92" i="20"/>
  <c r="AF92" i="20"/>
  <c r="AE92" i="20"/>
  <c r="AD92" i="20"/>
  <c r="AC92" i="20"/>
  <c r="AB92" i="20"/>
  <c r="AA92" i="20"/>
  <c r="L92" i="20"/>
  <c r="J92" i="20"/>
  <c r="BE90" i="20"/>
  <c r="BD90" i="20"/>
  <c r="BC90" i="20"/>
  <c r="BB90" i="20"/>
  <c r="BA90" i="20"/>
  <c r="AZ90" i="20"/>
  <c r="AY90" i="20"/>
  <c r="AX90" i="20"/>
  <c r="AW90" i="20"/>
  <c r="AV90" i="20"/>
  <c r="AU90" i="20"/>
  <c r="AT90" i="20"/>
  <c r="AS90" i="20"/>
  <c r="AR90" i="20"/>
  <c r="AQ90" i="20"/>
  <c r="AP90" i="20"/>
  <c r="AO90" i="20"/>
  <c r="AN90" i="20"/>
  <c r="AM90" i="20"/>
  <c r="AL90" i="20"/>
  <c r="AK90" i="20"/>
  <c r="AJ90" i="20"/>
  <c r="AI90" i="20"/>
  <c r="AH90" i="20"/>
  <c r="AG90" i="20"/>
  <c r="AF90" i="20"/>
  <c r="AE90" i="20"/>
  <c r="AD90" i="20"/>
  <c r="AC90" i="20"/>
  <c r="AB90" i="20"/>
  <c r="AA90" i="20"/>
  <c r="L90" i="20"/>
  <c r="J90" i="20"/>
  <c r="BE88" i="20"/>
  <c r="BD88" i="20"/>
  <c r="BC88" i="20"/>
  <c r="BB88" i="20"/>
  <c r="BA88" i="20"/>
  <c r="AZ88" i="20"/>
  <c r="AY88" i="20"/>
  <c r="AX88" i="20"/>
  <c r="AW88" i="20"/>
  <c r="AV88" i="20"/>
  <c r="AU88" i="20"/>
  <c r="AT88" i="20"/>
  <c r="AS88" i="20"/>
  <c r="AR88" i="20"/>
  <c r="AQ88" i="20"/>
  <c r="AP88" i="20"/>
  <c r="AO88" i="20"/>
  <c r="AN88" i="20"/>
  <c r="AM88" i="20"/>
  <c r="AL88" i="20"/>
  <c r="AK88" i="20"/>
  <c r="AJ88" i="20"/>
  <c r="AI88" i="20"/>
  <c r="AH88" i="20"/>
  <c r="AG88" i="20"/>
  <c r="AF88" i="20"/>
  <c r="AE88" i="20"/>
  <c r="AD88" i="20"/>
  <c r="AC88" i="20"/>
  <c r="AB88" i="20"/>
  <c r="AA88" i="20"/>
  <c r="BF88" i="20" s="1"/>
  <c r="BH88" i="20" s="1"/>
  <c r="L88" i="20"/>
  <c r="J88" i="20"/>
  <c r="BE86" i="20"/>
  <c r="BD86" i="20"/>
  <c r="BC86" i="20"/>
  <c r="BB86" i="20"/>
  <c r="BA86" i="20"/>
  <c r="AZ86" i="20"/>
  <c r="AY86" i="20"/>
  <c r="AX86" i="20"/>
  <c r="AW86" i="20"/>
  <c r="AV86" i="20"/>
  <c r="AU86" i="20"/>
  <c r="AT86" i="20"/>
  <c r="AS86" i="20"/>
  <c r="AR86" i="20"/>
  <c r="AQ86" i="20"/>
  <c r="AP86" i="20"/>
  <c r="AO86" i="20"/>
  <c r="AN86" i="20"/>
  <c r="AM86" i="20"/>
  <c r="AL86" i="20"/>
  <c r="AK86" i="20"/>
  <c r="AJ86" i="20"/>
  <c r="AI86" i="20"/>
  <c r="AH86" i="20"/>
  <c r="AG86" i="20"/>
  <c r="AF86" i="20"/>
  <c r="AE86" i="20"/>
  <c r="AD86" i="20"/>
  <c r="AC86" i="20"/>
  <c r="AB86" i="20"/>
  <c r="AA86" i="20"/>
  <c r="L86" i="20"/>
  <c r="J86" i="20"/>
  <c r="BE84" i="20"/>
  <c r="BD84" i="20"/>
  <c r="BC84" i="20"/>
  <c r="BB84" i="20"/>
  <c r="BA84" i="20"/>
  <c r="AZ84" i="20"/>
  <c r="AY84" i="20"/>
  <c r="AX84" i="20"/>
  <c r="AW84" i="20"/>
  <c r="AV84" i="20"/>
  <c r="AU84" i="20"/>
  <c r="AT84" i="20"/>
  <c r="AS84" i="20"/>
  <c r="AR84" i="20"/>
  <c r="AQ84" i="20"/>
  <c r="AP84" i="20"/>
  <c r="AO84" i="20"/>
  <c r="AN84" i="20"/>
  <c r="AM84" i="20"/>
  <c r="AL84" i="20"/>
  <c r="AK84" i="20"/>
  <c r="AJ84" i="20"/>
  <c r="AI84" i="20"/>
  <c r="AH84" i="20"/>
  <c r="AG84" i="20"/>
  <c r="AF84" i="20"/>
  <c r="AE84" i="20"/>
  <c r="AD84" i="20"/>
  <c r="AC84" i="20"/>
  <c r="AB84" i="20"/>
  <c r="AA84" i="20"/>
  <c r="L84" i="20"/>
  <c r="J84" i="20"/>
  <c r="BE82" i="20"/>
  <c r="BD82" i="20"/>
  <c r="BC82" i="20"/>
  <c r="BB82" i="20"/>
  <c r="BA82" i="20"/>
  <c r="AZ82" i="20"/>
  <c r="AY82" i="20"/>
  <c r="AX82" i="20"/>
  <c r="AW82" i="20"/>
  <c r="AV82" i="20"/>
  <c r="AU82" i="20"/>
  <c r="AT82" i="20"/>
  <c r="AS82" i="20"/>
  <c r="AR82" i="20"/>
  <c r="AQ82" i="20"/>
  <c r="AP82" i="20"/>
  <c r="AO82" i="20"/>
  <c r="AN82" i="20"/>
  <c r="AM82" i="20"/>
  <c r="AL82" i="20"/>
  <c r="AK82" i="20"/>
  <c r="AJ82" i="20"/>
  <c r="AI82" i="20"/>
  <c r="AH82" i="20"/>
  <c r="AG82" i="20"/>
  <c r="AF82" i="20"/>
  <c r="AE82" i="20"/>
  <c r="AD82" i="20"/>
  <c r="AC82" i="20"/>
  <c r="AB82" i="20"/>
  <c r="AA82" i="20"/>
  <c r="L82" i="20"/>
  <c r="J82" i="20"/>
  <c r="BE80" i="20"/>
  <c r="BD80" i="20"/>
  <c r="BC80" i="20"/>
  <c r="BB80" i="20"/>
  <c r="BA80" i="20"/>
  <c r="AZ80" i="20"/>
  <c r="AY80" i="20"/>
  <c r="AX80" i="20"/>
  <c r="AW80" i="20"/>
  <c r="AV80" i="20"/>
  <c r="AU80" i="20"/>
  <c r="AT80" i="20"/>
  <c r="AS80" i="20"/>
  <c r="AR80" i="20"/>
  <c r="AQ80" i="20"/>
  <c r="AP80" i="20"/>
  <c r="AO80" i="20"/>
  <c r="AN80" i="20"/>
  <c r="AM80" i="20"/>
  <c r="AL80" i="20"/>
  <c r="AK80" i="20"/>
  <c r="AJ80" i="20"/>
  <c r="AI80" i="20"/>
  <c r="AH80" i="20"/>
  <c r="AG80" i="20"/>
  <c r="AF80" i="20"/>
  <c r="AE80" i="20"/>
  <c r="AD80" i="20"/>
  <c r="AC80" i="20"/>
  <c r="AB80" i="20"/>
  <c r="AA80" i="20"/>
  <c r="L80" i="20"/>
  <c r="J80" i="20"/>
  <c r="BE78" i="20"/>
  <c r="BD78" i="20"/>
  <c r="BC78" i="20"/>
  <c r="BB78" i="20"/>
  <c r="BA78" i="20"/>
  <c r="AZ78" i="20"/>
  <c r="AY78" i="20"/>
  <c r="AX78" i="20"/>
  <c r="AW78" i="20"/>
  <c r="AV78" i="20"/>
  <c r="AU78" i="20"/>
  <c r="AT78" i="20"/>
  <c r="AS78" i="20"/>
  <c r="AR78" i="20"/>
  <c r="AQ78" i="20"/>
  <c r="AP78" i="20"/>
  <c r="AO78" i="20"/>
  <c r="AN78" i="20"/>
  <c r="AM78" i="20"/>
  <c r="AL78" i="20"/>
  <c r="AK78" i="20"/>
  <c r="AJ78" i="20"/>
  <c r="AI78" i="20"/>
  <c r="AH78" i="20"/>
  <c r="AG78" i="20"/>
  <c r="AF78" i="20"/>
  <c r="AE78" i="20"/>
  <c r="AD78" i="20"/>
  <c r="AC78" i="20"/>
  <c r="AB78" i="20"/>
  <c r="AA78" i="20"/>
  <c r="L78" i="20"/>
  <c r="J78" i="20"/>
  <c r="BE76" i="20"/>
  <c r="BD76" i="20"/>
  <c r="BC76" i="20"/>
  <c r="BB76" i="20"/>
  <c r="BA76" i="20"/>
  <c r="AZ76" i="20"/>
  <c r="AY76" i="20"/>
  <c r="AX76" i="20"/>
  <c r="AW76" i="20"/>
  <c r="AV76" i="20"/>
  <c r="AU76" i="20"/>
  <c r="AT76" i="20"/>
  <c r="AS76" i="20"/>
  <c r="AR76" i="20"/>
  <c r="AQ76" i="20"/>
  <c r="AP76" i="20"/>
  <c r="AO76" i="20"/>
  <c r="AN76" i="20"/>
  <c r="AM76" i="20"/>
  <c r="AL76" i="20"/>
  <c r="AK76" i="20"/>
  <c r="AJ76" i="20"/>
  <c r="AI76" i="20"/>
  <c r="AH76" i="20"/>
  <c r="AG76" i="20"/>
  <c r="AF76" i="20"/>
  <c r="AE76" i="20"/>
  <c r="AD76" i="20"/>
  <c r="AC76" i="20"/>
  <c r="AB76" i="20"/>
  <c r="AA76" i="20"/>
  <c r="L76" i="20"/>
  <c r="J76" i="20"/>
  <c r="BE74" i="20"/>
  <c r="BD74" i="20"/>
  <c r="BC74" i="20"/>
  <c r="BB74" i="20"/>
  <c r="BA74" i="20"/>
  <c r="AZ74" i="20"/>
  <c r="AY74" i="20"/>
  <c r="AX74" i="20"/>
  <c r="AW74" i="20"/>
  <c r="AV74" i="20"/>
  <c r="AU74" i="20"/>
  <c r="AT74" i="20"/>
  <c r="AS74" i="20"/>
  <c r="AR74" i="20"/>
  <c r="AQ74" i="20"/>
  <c r="AP74" i="20"/>
  <c r="AO74" i="20"/>
  <c r="AN74" i="20"/>
  <c r="AM74" i="20"/>
  <c r="AL74" i="20"/>
  <c r="AK74" i="20"/>
  <c r="AJ74" i="20"/>
  <c r="AI74" i="20"/>
  <c r="AH74" i="20"/>
  <c r="AG74" i="20"/>
  <c r="AF74" i="20"/>
  <c r="AE74" i="20"/>
  <c r="AD74" i="20"/>
  <c r="AC74" i="20"/>
  <c r="AB74" i="20"/>
  <c r="AA74" i="20"/>
  <c r="BE72" i="20"/>
  <c r="BD72" i="20"/>
  <c r="BC72" i="20"/>
  <c r="BB72" i="20"/>
  <c r="BA72" i="20"/>
  <c r="AZ72" i="20"/>
  <c r="AY72" i="20"/>
  <c r="AX72" i="20"/>
  <c r="AW72" i="20"/>
  <c r="AV72" i="20"/>
  <c r="AU72" i="20"/>
  <c r="AT72" i="20"/>
  <c r="AS72" i="20"/>
  <c r="AR72" i="20"/>
  <c r="AQ72" i="20"/>
  <c r="AP72" i="20"/>
  <c r="AO72" i="20"/>
  <c r="AN72" i="20"/>
  <c r="AM72" i="20"/>
  <c r="AL72" i="20"/>
  <c r="AK72" i="20"/>
  <c r="AJ72" i="20"/>
  <c r="AI72" i="20"/>
  <c r="AH72" i="20"/>
  <c r="AG72" i="20"/>
  <c r="AF72" i="20"/>
  <c r="AE72" i="20"/>
  <c r="AD72" i="20"/>
  <c r="AC72" i="20"/>
  <c r="AB72" i="20"/>
  <c r="AA72" i="20"/>
  <c r="BE70" i="20"/>
  <c r="BD70" i="20"/>
  <c r="BC70" i="20"/>
  <c r="BB70" i="20"/>
  <c r="BA70" i="20"/>
  <c r="AZ70" i="20"/>
  <c r="AY70" i="20"/>
  <c r="AX70" i="20"/>
  <c r="AW70" i="20"/>
  <c r="AV70" i="20"/>
  <c r="AU70" i="20"/>
  <c r="AT70" i="20"/>
  <c r="AS70" i="20"/>
  <c r="AR70" i="20"/>
  <c r="AQ70" i="20"/>
  <c r="AP70" i="20"/>
  <c r="AO70" i="20"/>
  <c r="AN70" i="20"/>
  <c r="AM70" i="20"/>
  <c r="AL70" i="20"/>
  <c r="AK70" i="20"/>
  <c r="AJ70" i="20"/>
  <c r="AI70" i="20"/>
  <c r="AH70" i="20"/>
  <c r="AG70" i="20"/>
  <c r="AF70" i="20"/>
  <c r="AE70" i="20"/>
  <c r="AD70" i="20"/>
  <c r="AC70" i="20"/>
  <c r="AB70" i="20"/>
  <c r="AA70" i="20"/>
  <c r="BE68" i="20"/>
  <c r="BD68" i="20"/>
  <c r="BC68" i="20"/>
  <c r="BB68" i="20"/>
  <c r="BA68" i="20"/>
  <c r="AZ68" i="20"/>
  <c r="AY68" i="20"/>
  <c r="AX68" i="20"/>
  <c r="AW68" i="20"/>
  <c r="AV68" i="20"/>
  <c r="AU68" i="20"/>
  <c r="AT68" i="20"/>
  <c r="AS68" i="20"/>
  <c r="AR68" i="20"/>
  <c r="AQ68" i="20"/>
  <c r="AP68" i="20"/>
  <c r="AO68" i="20"/>
  <c r="AN68" i="20"/>
  <c r="AM68" i="20"/>
  <c r="AL68" i="20"/>
  <c r="AK68" i="20"/>
  <c r="AJ68" i="20"/>
  <c r="AI68" i="20"/>
  <c r="AH68" i="20"/>
  <c r="AG68" i="20"/>
  <c r="AF68" i="20"/>
  <c r="AE68" i="20"/>
  <c r="AD68" i="20"/>
  <c r="AC68" i="20"/>
  <c r="AB68" i="20"/>
  <c r="AA68" i="20"/>
  <c r="BE66" i="20"/>
  <c r="BD66" i="20"/>
  <c r="BC66" i="20"/>
  <c r="BB66" i="20"/>
  <c r="BA66" i="20"/>
  <c r="AZ66" i="20"/>
  <c r="AY66" i="20"/>
  <c r="AX66" i="20"/>
  <c r="AW66" i="20"/>
  <c r="AV66" i="20"/>
  <c r="AU66" i="20"/>
  <c r="AT66" i="20"/>
  <c r="AS66" i="20"/>
  <c r="AR66" i="20"/>
  <c r="AQ66" i="20"/>
  <c r="AP66" i="20"/>
  <c r="AO66" i="20"/>
  <c r="AN66" i="20"/>
  <c r="AM66" i="20"/>
  <c r="AL66" i="20"/>
  <c r="AK66" i="20"/>
  <c r="AJ66" i="20"/>
  <c r="AI66" i="20"/>
  <c r="AH66" i="20"/>
  <c r="AG66" i="20"/>
  <c r="AF66" i="20"/>
  <c r="AE66" i="20"/>
  <c r="AD66" i="20"/>
  <c r="AC66" i="20"/>
  <c r="AB66" i="20"/>
  <c r="AA66" i="20"/>
  <c r="BE64" i="20"/>
  <c r="BD64" i="20"/>
  <c r="BC64" i="20"/>
  <c r="BB64" i="20"/>
  <c r="BA64" i="20"/>
  <c r="AZ64" i="20"/>
  <c r="AY64" i="20"/>
  <c r="AX64" i="20"/>
  <c r="AW64" i="20"/>
  <c r="AV64" i="20"/>
  <c r="AU64" i="20"/>
  <c r="AT64" i="20"/>
  <c r="AS64" i="20"/>
  <c r="AR64" i="20"/>
  <c r="AQ64" i="20"/>
  <c r="AP64" i="20"/>
  <c r="AO64" i="20"/>
  <c r="AN64" i="20"/>
  <c r="AM64" i="20"/>
  <c r="AL64" i="20"/>
  <c r="AK64" i="20"/>
  <c r="AJ64" i="20"/>
  <c r="AI64" i="20"/>
  <c r="AH64" i="20"/>
  <c r="AG64" i="20"/>
  <c r="AF64" i="20"/>
  <c r="AE64" i="20"/>
  <c r="AD64" i="20"/>
  <c r="AC64" i="20"/>
  <c r="AB64" i="20"/>
  <c r="AA64" i="20"/>
  <c r="BE62" i="20"/>
  <c r="BD62" i="20"/>
  <c r="BC62" i="20"/>
  <c r="BB62" i="20"/>
  <c r="BA62" i="20"/>
  <c r="AZ62" i="20"/>
  <c r="AY62" i="20"/>
  <c r="AX62" i="20"/>
  <c r="AW62" i="20"/>
  <c r="AV62" i="20"/>
  <c r="AU62" i="20"/>
  <c r="AT62" i="20"/>
  <c r="AS62" i="20"/>
  <c r="AR62" i="20"/>
  <c r="AQ62" i="20"/>
  <c r="AP62" i="20"/>
  <c r="AO62" i="20"/>
  <c r="AN62" i="20"/>
  <c r="AM62" i="20"/>
  <c r="AL62" i="20"/>
  <c r="AK62" i="20"/>
  <c r="AJ62" i="20"/>
  <c r="AI62" i="20"/>
  <c r="AH62" i="20"/>
  <c r="AG62" i="20"/>
  <c r="AF62" i="20"/>
  <c r="AE62" i="20"/>
  <c r="AD62" i="20"/>
  <c r="AC62" i="20"/>
  <c r="AB62" i="20"/>
  <c r="AA62" i="20"/>
  <c r="BE60" i="20"/>
  <c r="BD60" i="20"/>
  <c r="BC60" i="20"/>
  <c r="BB60" i="20"/>
  <c r="BA60" i="20"/>
  <c r="AZ60" i="20"/>
  <c r="AY60" i="20"/>
  <c r="AX60" i="20"/>
  <c r="AW60" i="20"/>
  <c r="AV60" i="20"/>
  <c r="AU60" i="20"/>
  <c r="AT60" i="20"/>
  <c r="AS60" i="20"/>
  <c r="AR60" i="20"/>
  <c r="AQ60" i="20"/>
  <c r="AP60" i="20"/>
  <c r="AO60" i="20"/>
  <c r="AN60" i="20"/>
  <c r="AM60" i="20"/>
  <c r="AL60" i="20"/>
  <c r="AK60" i="20"/>
  <c r="AJ60" i="20"/>
  <c r="AI60" i="20"/>
  <c r="AH60" i="20"/>
  <c r="AG60" i="20"/>
  <c r="AF60" i="20"/>
  <c r="AE60" i="20"/>
  <c r="AD60" i="20"/>
  <c r="AC60" i="20"/>
  <c r="AB60" i="20"/>
  <c r="AA60" i="20"/>
  <c r="BE58" i="20"/>
  <c r="BD58" i="20"/>
  <c r="BC58" i="20"/>
  <c r="BB58" i="20"/>
  <c r="BA58" i="20"/>
  <c r="AZ58" i="20"/>
  <c r="AY58"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BE56" i="20"/>
  <c r="BD56" i="20"/>
  <c r="BC56" i="20"/>
  <c r="BB56" i="20"/>
  <c r="BA56" i="20"/>
  <c r="AZ56" i="20"/>
  <c r="AY56" i="20"/>
  <c r="AX56" i="20"/>
  <c r="AW56" i="20"/>
  <c r="AV56" i="20"/>
  <c r="AU56" i="20"/>
  <c r="AT56" i="20"/>
  <c r="AS56" i="20"/>
  <c r="AR56" i="20"/>
  <c r="AQ56" i="20"/>
  <c r="AP56" i="20"/>
  <c r="AO56" i="20"/>
  <c r="AN56" i="20"/>
  <c r="AM56" i="20"/>
  <c r="AL56" i="20"/>
  <c r="AK56" i="20"/>
  <c r="AJ56" i="20"/>
  <c r="AI56" i="20"/>
  <c r="AH56" i="20"/>
  <c r="AG56" i="20"/>
  <c r="AF56" i="20"/>
  <c r="AE56" i="20"/>
  <c r="AD56" i="20"/>
  <c r="AC56" i="20"/>
  <c r="AB56" i="20"/>
  <c r="AA56" i="20"/>
  <c r="BE54" i="20"/>
  <c r="BD54" i="20"/>
  <c r="BC54" i="20"/>
  <c r="BB54" i="20"/>
  <c r="BA54" i="20"/>
  <c r="AZ54" i="20"/>
  <c r="AY54" i="20"/>
  <c r="AX54" i="20"/>
  <c r="AW54" i="20"/>
  <c r="AV54" i="20"/>
  <c r="AU54" i="20"/>
  <c r="AT54" i="20"/>
  <c r="AS54" i="20"/>
  <c r="AR54" i="20"/>
  <c r="AQ54" i="20"/>
  <c r="AP54" i="20"/>
  <c r="AO54" i="20"/>
  <c r="AN54" i="20"/>
  <c r="AM54" i="20"/>
  <c r="AL54" i="20"/>
  <c r="AK54" i="20"/>
  <c r="AJ54" i="20"/>
  <c r="AI54" i="20"/>
  <c r="AH54" i="20"/>
  <c r="AG54" i="20"/>
  <c r="AF54" i="20"/>
  <c r="AE54" i="20"/>
  <c r="AD54" i="20"/>
  <c r="AC54" i="20"/>
  <c r="AB54" i="20"/>
  <c r="AA54" i="20"/>
  <c r="BE52" i="20"/>
  <c r="BD52" i="20"/>
  <c r="BC52" i="20"/>
  <c r="BB52" i="20"/>
  <c r="BA52" i="20"/>
  <c r="AZ52" i="20"/>
  <c r="AY52" i="20"/>
  <c r="AX52" i="20"/>
  <c r="AW52" i="20"/>
  <c r="AV52" i="20"/>
  <c r="AU52" i="20"/>
  <c r="AT52" i="20"/>
  <c r="AS52" i="20"/>
  <c r="AR52" i="20"/>
  <c r="AQ52" i="20"/>
  <c r="AP52" i="20"/>
  <c r="AO52" i="20"/>
  <c r="AN52" i="20"/>
  <c r="AM52" i="20"/>
  <c r="AL52" i="20"/>
  <c r="AK52" i="20"/>
  <c r="AJ52" i="20"/>
  <c r="AI52" i="20"/>
  <c r="AH52" i="20"/>
  <c r="AG52" i="20"/>
  <c r="AF52" i="20"/>
  <c r="AE52" i="20"/>
  <c r="AD52" i="20"/>
  <c r="AC52" i="20"/>
  <c r="AB52" i="20"/>
  <c r="AA52" i="20"/>
  <c r="BE50" i="20"/>
  <c r="BD50" i="20"/>
  <c r="BC50" i="20"/>
  <c r="BB50" i="20"/>
  <c r="BA50" i="20"/>
  <c r="AZ50" i="20"/>
  <c r="AY50" i="20"/>
  <c r="AX50" i="20"/>
  <c r="AW50" i="20"/>
  <c r="AV50" i="20"/>
  <c r="AU50" i="20"/>
  <c r="AT50" i="20"/>
  <c r="AS50" i="20"/>
  <c r="AR50" i="20"/>
  <c r="AQ50" i="20"/>
  <c r="AP50" i="20"/>
  <c r="AO50" i="20"/>
  <c r="AN50" i="20"/>
  <c r="AM50" i="20"/>
  <c r="AL50" i="20"/>
  <c r="AK50" i="20"/>
  <c r="AJ50" i="20"/>
  <c r="AI50" i="20"/>
  <c r="AH50" i="20"/>
  <c r="AG50" i="20"/>
  <c r="AF50" i="20"/>
  <c r="AE50" i="20"/>
  <c r="AD50" i="20"/>
  <c r="AC50" i="20"/>
  <c r="AB50" i="20"/>
  <c r="AA50" i="20"/>
  <c r="BE48" i="20"/>
  <c r="BD48" i="20"/>
  <c r="BC48" i="20"/>
  <c r="BB48" i="20"/>
  <c r="BA48" i="20"/>
  <c r="AZ48" i="20"/>
  <c r="AY48" i="20"/>
  <c r="AX48" i="20"/>
  <c r="AW48" i="20"/>
  <c r="AV48" i="20"/>
  <c r="AU48" i="20"/>
  <c r="AT48" i="20"/>
  <c r="AS48" i="20"/>
  <c r="AR48" i="20"/>
  <c r="AQ48" i="20"/>
  <c r="AP48" i="20"/>
  <c r="AO48" i="20"/>
  <c r="AN48" i="20"/>
  <c r="AM48" i="20"/>
  <c r="AL48" i="20"/>
  <c r="AK48" i="20"/>
  <c r="AJ48" i="20"/>
  <c r="AI48" i="20"/>
  <c r="AH48" i="20"/>
  <c r="AG48" i="20"/>
  <c r="AF48" i="20"/>
  <c r="AE48" i="20"/>
  <c r="AD48" i="20"/>
  <c r="AC48" i="20"/>
  <c r="AB48" i="20"/>
  <c r="AA48" i="20"/>
  <c r="BE46" i="20"/>
  <c r="BD46" i="20"/>
  <c r="BC46" i="20"/>
  <c r="BB46" i="20"/>
  <c r="BA46" i="20"/>
  <c r="AZ46" i="20"/>
  <c r="AY46" i="20"/>
  <c r="AX46" i="20"/>
  <c r="AW46" i="20"/>
  <c r="AV46" i="20"/>
  <c r="AU46" i="20"/>
  <c r="AT46" i="20"/>
  <c r="AS46" i="20"/>
  <c r="AR46" i="20"/>
  <c r="AQ46" i="20"/>
  <c r="AP46" i="20"/>
  <c r="AO46" i="20"/>
  <c r="AN46" i="20"/>
  <c r="AM46" i="20"/>
  <c r="AL46" i="20"/>
  <c r="AK46" i="20"/>
  <c r="AJ46" i="20"/>
  <c r="AI46" i="20"/>
  <c r="AH46" i="20"/>
  <c r="AG46" i="20"/>
  <c r="AF46" i="20"/>
  <c r="AE46" i="20"/>
  <c r="AD46" i="20"/>
  <c r="AC46" i="20"/>
  <c r="AB46" i="20"/>
  <c r="AA46" i="20"/>
  <c r="BE44" i="20"/>
  <c r="BD44" i="20"/>
  <c r="BC44" i="20"/>
  <c r="BB44" i="20"/>
  <c r="BA44" i="20"/>
  <c r="AZ44" i="20"/>
  <c r="AY44" i="20"/>
  <c r="AX44" i="20"/>
  <c r="AW44" i="20"/>
  <c r="AV44" i="20"/>
  <c r="AU44" i="20"/>
  <c r="AT44" i="20"/>
  <c r="AS44" i="20"/>
  <c r="AR44" i="20"/>
  <c r="AQ44" i="20"/>
  <c r="AP44" i="20"/>
  <c r="AO44" i="20"/>
  <c r="AN44" i="20"/>
  <c r="AM44" i="20"/>
  <c r="AL44" i="20"/>
  <c r="AK44" i="20"/>
  <c r="AJ44" i="20"/>
  <c r="AI44" i="20"/>
  <c r="AH44" i="20"/>
  <c r="AG44" i="20"/>
  <c r="AF44" i="20"/>
  <c r="AE44" i="20"/>
  <c r="AD44" i="20"/>
  <c r="AC44" i="20"/>
  <c r="AB44" i="20"/>
  <c r="AA44" i="20"/>
  <c r="BE42" i="20"/>
  <c r="BD42" i="20"/>
  <c r="BC42" i="20"/>
  <c r="BB42" i="20"/>
  <c r="BA42" i="20"/>
  <c r="AZ42" i="20"/>
  <c r="AY42" i="20"/>
  <c r="AX42" i="20"/>
  <c r="AW42" i="20"/>
  <c r="AV42" i="20"/>
  <c r="AU42" i="20"/>
  <c r="AT42" i="20"/>
  <c r="AS42" i="20"/>
  <c r="AR42" i="20"/>
  <c r="AQ42" i="20"/>
  <c r="AP42" i="20"/>
  <c r="AO42" i="20"/>
  <c r="AN42" i="20"/>
  <c r="AM42" i="20"/>
  <c r="AL42" i="20"/>
  <c r="AK42" i="20"/>
  <c r="AJ42" i="20"/>
  <c r="AI42" i="20"/>
  <c r="AH42" i="20"/>
  <c r="AG42" i="20"/>
  <c r="AF42" i="20"/>
  <c r="AE42" i="20"/>
  <c r="AD42" i="20"/>
  <c r="AC42" i="20"/>
  <c r="AB42" i="20"/>
  <c r="AA42" i="20"/>
  <c r="BE40" i="20"/>
  <c r="BD40" i="20"/>
  <c r="BC40" i="20"/>
  <c r="BB40" i="20"/>
  <c r="BA40" i="20"/>
  <c r="AZ40" i="20"/>
  <c r="AY40" i="20"/>
  <c r="AX40" i="20"/>
  <c r="AW40" i="20"/>
  <c r="AV40" i="20"/>
  <c r="AU40" i="20"/>
  <c r="AT40" i="20"/>
  <c r="AS40" i="20"/>
  <c r="AR40" i="20"/>
  <c r="AQ40" i="20"/>
  <c r="AP40" i="20"/>
  <c r="AO40" i="20"/>
  <c r="AN40" i="20"/>
  <c r="AM40" i="20"/>
  <c r="AL40" i="20"/>
  <c r="AK40" i="20"/>
  <c r="AJ40" i="20"/>
  <c r="AI40" i="20"/>
  <c r="AH40" i="20"/>
  <c r="AG40" i="20"/>
  <c r="AF40" i="20"/>
  <c r="AE40" i="20"/>
  <c r="AD40" i="20"/>
  <c r="AC40" i="20"/>
  <c r="AB40" i="20"/>
  <c r="AA40" i="20"/>
  <c r="BE38" i="20"/>
  <c r="BD38" i="20"/>
  <c r="BC38" i="20"/>
  <c r="BB38" i="20"/>
  <c r="BA38" i="20"/>
  <c r="AZ38" i="20"/>
  <c r="AY38"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BE36" i="20"/>
  <c r="BD36" i="20"/>
  <c r="BC36" i="20"/>
  <c r="BB36" i="20"/>
  <c r="BA36" i="20"/>
  <c r="AZ36" i="20"/>
  <c r="AY36" i="20"/>
  <c r="AX36" i="20"/>
  <c r="AW36" i="20"/>
  <c r="AV36" i="20"/>
  <c r="AU36" i="20"/>
  <c r="AT36" i="20"/>
  <c r="AS36" i="20"/>
  <c r="AR36" i="20"/>
  <c r="AQ36" i="20"/>
  <c r="AP36" i="20"/>
  <c r="AO36" i="20"/>
  <c r="AN36" i="20"/>
  <c r="AM36" i="20"/>
  <c r="AL36" i="20"/>
  <c r="AK36" i="20"/>
  <c r="AJ36" i="20"/>
  <c r="AI36" i="20"/>
  <c r="AH36" i="20"/>
  <c r="AG36" i="20"/>
  <c r="AF36" i="20"/>
  <c r="AE36" i="20"/>
  <c r="AD36" i="20"/>
  <c r="AC36" i="20"/>
  <c r="AB36" i="20"/>
  <c r="AA36" i="20"/>
  <c r="BE34" i="20"/>
  <c r="BD34" i="20"/>
  <c r="BC34" i="20"/>
  <c r="BB34" i="20"/>
  <c r="BA34" i="20"/>
  <c r="AZ34" i="20"/>
  <c r="AY34" i="20"/>
  <c r="AX34" i="20"/>
  <c r="AW34" i="20"/>
  <c r="AV34" i="20"/>
  <c r="AU34" i="20"/>
  <c r="AT34" i="20"/>
  <c r="AS34" i="20"/>
  <c r="AR34" i="20"/>
  <c r="AQ34" i="20"/>
  <c r="AP34" i="20"/>
  <c r="AO34" i="20"/>
  <c r="AN34" i="20"/>
  <c r="AM34" i="20"/>
  <c r="AL34" i="20"/>
  <c r="AK34" i="20"/>
  <c r="AJ34" i="20"/>
  <c r="AI34" i="20"/>
  <c r="AH34" i="20"/>
  <c r="AG34" i="20"/>
  <c r="AF34" i="20"/>
  <c r="AE34" i="20"/>
  <c r="AD34" i="20"/>
  <c r="AC34" i="20"/>
  <c r="AB34" i="20"/>
  <c r="AA34" i="20"/>
  <c r="BE32" i="20"/>
  <c r="BD32" i="20"/>
  <c r="BC32" i="20"/>
  <c r="BB32" i="20"/>
  <c r="BA32" i="20"/>
  <c r="AZ32" i="20"/>
  <c r="AY32" i="20"/>
  <c r="AX32" i="20"/>
  <c r="AW32" i="20"/>
  <c r="AV32" i="20"/>
  <c r="AU32" i="20"/>
  <c r="AT32" i="20"/>
  <c r="AS32" i="20"/>
  <c r="AR32" i="20"/>
  <c r="AQ32" i="20"/>
  <c r="AP32" i="20"/>
  <c r="AO32" i="20"/>
  <c r="AN32" i="20"/>
  <c r="AM32" i="20"/>
  <c r="AL32" i="20"/>
  <c r="AK32" i="20"/>
  <c r="AJ32" i="20"/>
  <c r="AI32" i="20"/>
  <c r="AH32" i="20"/>
  <c r="AG32" i="20"/>
  <c r="AF32" i="20"/>
  <c r="AE32" i="20"/>
  <c r="AD32" i="20"/>
  <c r="AC32" i="20"/>
  <c r="AB32" i="20"/>
  <c r="AA32" i="20"/>
  <c r="BE30" i="20"/>
  <c r="BD30" i="20"/>
  <c r="BC30" i="20"/>
  <c r="BB30" i="20"/>
  <c r="BA30" i="20"/>
  <c r="AZ30" i="20"/>
  <c r="AY30" i="20"/>
  <c r="AX30" i="20"/>
  <c r="AW30" i="20"/>
  <c r="AV30" i="20"/>
  <c r="AU30" i="20"/>
  <c r="AT30" i="20"/>
  <c r="AS30" i="20"/>
  <c r="AR30" i="20"/>
  <c r="AQ30" i="20"/>
  <c r="AP30" i="20"/>
  <c r="AO30" i="20"/>
  <c r="AN30" i="20"/>
  <c r="AM30" i="20"/>
  <c r="AL30" i="20"/>
  <c r="AK30" i="20"/>
  <c r="AJ30" i="20"/>
  <c r="AI30" i="20"/>
  <c r="AH30" i="20"/>
  <c r="AG30" i="20"/>
  <c r="AF30" i="20"/>
  <c r="AE30" i="20"/>
  <c r="AD30" i="20"/>
  <c r="AC30" i="20"/>
  <c r="AB30" i="20"/>
  <c r="AA30" i="20"/>
  <c r="BE28" i="20"/>
  <c r="BD28" i="20"/>
  <c r="BC28" i="20"/>
  <c r="BB28" i="20"/>
  <c r="BA28" i="20"/>
  <c r="AZ28" i="20"/>
  <c r="AY28" i="20"/>
  <c r="AX28" i="20"/>
  <c r="AW28" i="20"/>
  <c r="AV28" i="20"/>
  <c r="AU28" i="20"/>
  <c r="AT28" i="20"/>
  <c r="AS28" i="20"/>
  <c r="AR28" i="20"/>
  <c r="AQ28" i="20"/>
  <c r="AP28" i="20"/>
  <c r="AO28" i="20"/>
  <c r="AN28" i="20"/>
  <c r="AM28" i="20"/>
  <c r="AL28" i="20"/>
  <c r="AK28" i="20"/>
  <c r="AJ28" i="20"/>
  <c r="AI28" i="20"/>
  <c r="AH28" i="20"/>
  <c r="AG28" i="20"/>
  <c r="AF28" i="20"/>
  <c r="AE28" i="20"/>
  <c r="AD28" i="20"/>
  <c r="AC28" i="20"/>
  <c r="AB28" i="20"/>
  <c r="AA28" i="20"/>
  <c r="BE26" i="20"/>
  <c r="BD26" i="20"/>
  <c r="BC26" i="20"/>
  <c r="BB26" i="20"/>
  <c r="BA26" i="20"/>
  <c r="AZ26" i="20"/>
  <c r="AY26" i="20"/>
  <c r="AX26" i="20"/>
  <c r="AW26" i="20"/>
  <c r="AV26" i="20"/>
  <c r="AU26" i="20"/>
  <c r="AT26" i="20"/>
  <c r="AS26" i="20"/>
  <c r="AR26" i="20"/>
  <c r="AQ26" i="20"/>
  <c r="AP26" i="20"/>
  <c r="AO26" i="20"/>
  <c r="AN26" i="20"/>
  <c r="AM26" i="20"/>
  <c r="AL26" i="20"/>
  <c r="AK26" i="20"/>
  <c r="AJ26" i="20"/>
  <c r="AI26" i="20"/>
  <c r="AH26" i="20"/>
  <c r="AG26" i="20"/>
  <c r="AF26" i="20"/>
  <c r="AE26" i="20"/>
  <c r="AD26" i="20"/>
  <c r="AC26" i="20"/>
  <c r="AB26" i="20"/>
  <c r="AA26" i="20"/>
  <c r="BE24" i="20"/>
  <c r="BD24" i="20"/>
  <c r="BC24" i="20"/>
  <c r="BB24"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D24" i="20"/>
  <c r="AC24" i="20"/>
  <c r="AB24" i="20"/>
  <c r="AA24" i="20"/>
  <c r="BE22" i="20"/>
  <c r="BD22" i="20"/>
  <c r="BC22" i="20"/>
  <c r="BB22" i="20"/>
  <c r="BA22" i="20"/>
  <c r="AZ22" i="20"/>
  <c r="AY22" i="20"/>
  <c r="AX22" i="20"/>
  <c r="AW22" i="20"/>
  <c r="AV22" i="20"/>
  <c r="AU22" i="20"/>
  <c r="AT22" i="20"/>
  <c r="AS22" i="20"/>
  <c r="AR22" i="20"/>
  <c r="AQ22" i="20"/>
  <c r="AP22" i="20"/>
  <c r="AO22" i="20"/>
  <c r="AN22" i="20"/>
  <c r="AM22" i="20"/>
  <c r="AL22" i="20"/>
  <c r="AK22" i="20"/>
  <c r="AJ22" i="20"/>
  <c r="AI22" i="20"/>
  <c r="AH22" i="20"/>
  <c r="AG22" i="20"/>
  <c r="AF22" i="20"/>
  <c r="AE22" i="20"/>
  <c r="AD22" i="20"/>
  <c r="AC22" i="20"/>
  <c r="AB22" i="20"/>
  <c r="AA22" i="20"/>
  <c r="BE18" i="20"/>
  <c r="BD18" i="20"/>
  <c r="BC18" i="20"/>
  <c r="AZ18" i="20"/>
  <c r="AY18" i="20"/>
  <c r="AS18" i="20"/>
  <c r="AR18" i="20"/>
  <c r="AL18" i="20"/>
  <c r="AK18" i="20"/>
  <c r="AE18" i="20"/>
  <c r="AD18" i="20"/>
  <c r="BE20" i="20"/>
  <c r="BD20" i="20"/>
  <c r="BC20" i="20"/>
  <c r="BB20" i="20"/>
  <c r="AZ20" i="20"/>
  <c r="AY20" i="20"/>
  <c r="AW20" i="20"/>
  <c r="AU20" i="20"/>
  <c r="AS20" i="20"/>
  <c r="AR20" i="20"/>
  <c r="AP20" i="20"/>
  <c r="AN20" i="20"/>
  <c r="AL20" i="20"/>
  <c r="AK20" i="20"/>
  <c r="AI20" i="20"/>
  <c r="AB20" i="20"/>
  <c r="AD20" i="20"/>
  <c r="AE20" i="20"/>
  <c r="AG20" i="20"/>
  <c r="T231" i="20"/>
  <c r="T230" i="20"/>
  <c r="O230" i="20"/>
  <c r="AL228" i="20"/>
  <c r="AJ231" i="20" s="1"/>
  <c r="AQ226" i="20"/>
  <c r="AE236" i="20" s="1"/>
  <c r="AN226" i="20"/>
  <c r="AL226" i="20"/>
  <c r="AA226" i="20"/>
  <c r="O236" i="20" s="1"/>
  <c r="X226" i="20"/>
  <c r="O231" i="20" s="1"/>
  <c r="Y231" i="20" s="1"/>
  <c r="T236" i="20" s="1"/>
  <c r="V226" i="20"/>
  <c r="L74" i="20"/>
  <c r="J74" i="20"/>
  <c r="L72" i="20"/>
  <c r="J72" i="20"/>
  <c r="L70" i="20"/>
  <c r="J70" i="20"/>
  <c r="L68" i="20"/>
  <c r="J68" i="20"/>
  <c r="L66" i="20"/>
  <c r="J66" i="20"/>
  <c r="L64" i="20"/>
  <c r="J64" i="20"/>
  <c r="L62" i="20"/>
  <c r="J62" i="20"/>
  <c r="L60" i="20"/>
  <c r="J60" i="20"/>
  <c r="L58" i="20"/>
  <c r="J58" i="20"/>
  <c r="L56" i="20"/>
  <c r="J56" i="20"/>
  <c r="L54" i="20"/>
  <c r="J54" i="20"/>
  <c r="L52" i="20"/>
  <c r="J52" i="20"/>
  <c r="L50" i="20"/>
  <c r="J50" i="20"/>
  <c r="L48" i="20"/>
  <c r="J48" i="20"/>
  <c r="L46" i="20"/>
  <c r="J46" i="20"/>
  <c r="L44" i="20"/>
  <c r="J44" i="20"/>
  <c r="L42" i="20"/>
  <c r="J42" i="20"/>
  <c r="L40" i="20"/>
  <c r="J40" i="20"/>
  <c r="L38" i="20"/>
  <c r="J38" i="20"/>
  <c r="L36" i="20"/>
  <c r="J36" i="20"/>
  <c r="L34" i="20"/>
  <c r="J34" i="20"/>
  <c r="L32" i="20"/>
  <c r="J32" i="20"/>
  <c r="L30" i="20"/>
  <c r="J30" i="20"/>
  <c r="L28" i="20"/>
  <c r="J28" i="20"/>
  <c r="L26" i="20"/>
  <c r="J26" i="20"/>
  <c r="L24" i="20"/>
  <c r="J24" i="20"/>
  <c r="L22" i="20"/>
  <c r="J22" i="20"/>
  <c r="L20" i="20"/>
  <c r="J20" i="20"/>
  <c r="L18" i="20"/>
  <c r="J18" i="20"/>
  <c r="B17" i="20"/>
  <c r="B19" i="20" s="1"/>
  <c r="B21" i="20" s="1"/>
  <c r="B23" i="20" s="1"/>
  <c r="B25" i="20" s="1"/>
  <c r="B27" i="20" s="1"/>
  <c r="B29" i="20" s="1"/>
  <c r="B31" i="20" s="1"/>
  <c r="B33" i="20" s="1"/>
  <c r="B35" i="20" s="1"/>
  <c r="B37" i="20" s="1"/>
  <c r="B39" i="20" s="1"/>
  <c r="B41" i="20" s="1"/>
  <c r="B43" i="20" s="1"/>
  <c r="B45" i="20" s="1"/>
  <c r="B47" i="20" s="1"/>
  <c r="B49" i="20" s="1"/>
  <c r="B51" i="20" s="1"/>
  <c r="B53" i="20" s="1"/>
  <c r="B55" i="20" s="1"/>
  <c r="B57" i="20" s="1"/>
  <c r="B59" i="20" s="1"/>
  <c r="B61" i="20" s="1"/>
  <c r="B63" i="20" s="1"/>
  <c r="B65" i="20" s="1"/>
  <c r="B67" i="20" s="1"/>
  <c r="B69" i="20" s="1"/>
  <c r="B71" i="20" s="1"/>
  <c r="B73" i="20" s="1"/>
  <c r="B75" i="20" s="1"/>
  <c r="B77" i="20" s="1"/>
  <c r="B79" i="20" s="1"/>
  <c r="B81" i="20" s="1"/>
  <c r="B83" i="20" s="1"/>
  <c r="B85" i="20" s="1"/>
  <c r="B87" i="20" s="1"/>
  <c r="B89" i="20" s="1"/>
  <c r="B91" i="20" s="1"/>
  <c r="B93" i="20" s="1"/>
  <c r="B95" i="20" s="1"/>
  <c r="B97" i="20" s="1"/>
  <c r="B99" i="20" s="1"/>
  <c r="B101" i="20" s="1"/>
  <c r="B103" i="20" s="1"/>
  <c r="B105" i="20" s="1"/>
  <c r="B107" i="20" s="1"/>
  <c r="B109" i="20" s="1"/>
  <c r="B111" i="20" s="1"/>
  <c r="B113" i="20" s="1"/>
  <c r="B115" i="20" s="1"/>
  <c r="B117" i="20" s="1"/>
  <c r="B119" i="20" s="1"/>
  <c r="B121" i="20" s="1"/>
  <c r="B123" i="20" s="1"/>
  <c r="B125" i="20" s="1"/>
  <c r="B127" i="20" s="1"/>
  <c r="B129" i="20" s="1"/>
  <c r="B131" i="20" s="1"/>
  <c r="B133" i="20" s="1"/>
  <c r="B135" i="20" s="1"/>
  <c r="B137" i="20" s="1"/>
  <c r="B139" i="20" s="1"/>
  <c r="B141" i="20" s="1"/>
  <c r="B143" i="20" s="1"/>
  <c r="B145" i="20" s="1"/>
  <c r="B147" i="20" s="1"/>
  <c r="B149" i="20" s="1"/>
  <c r="B151" i="20" s="1"/>
  <c r="B153" i="20" s="1"/>
  <c r="B155" i="20" s="1"/>
  <c r="B157" i="20" s="1"/>
  <c r="B159" i="20" s="1"/>
  <c r="B161" i="20" s="1"/>
  <c r="B163" i="20" s="1"/>
  <c r="B165" i="20" s="1"/>
  <c r="B167" i="20" s="1"/>
  <c r="B169" i="20" s="1"/>
  <c r="B171" i="20" s="1"/>
  <c r="B173" i="20" s="1"/>
  <c r="B175" i="20" s="1"/>
  <c r="B177" i="20" s="1"/>
  <c r="B179" i="20" s="1"/>
  <c r="B181" i="20" s="1"/>
  <c r="B183" i="20" s="1"/>
  <c r="B185" i="20" s="1"/>
  <c r="B187" i="20" s="1"/>
  <c r="B189" i="20" s="1"/>
  <c r="B191" i="20" s="1"/>
  <c r="B193" i="20" s="1"/>
  <c r="B195" i="20" s="1"/>
  <c r="B197" i="20" s="1"/>
  <c r="B199" i="20" s="1"/>
  <c r="B201" i="20" s="1"/>
  <c r="B203" i="20" s="1"/>
  <c r="B205" i="20" s="1"/>
  <c r="B207" i="20" s="1"/>
  <c r="B209" i="20" s="1"/>
  <c r="B211" i="20" s="1"/>
  <c r="B213" i="20" s="1"/>
  <c r="B215" i="20" s="1"/>
  <c r="BD15" i="20"/>
  <c r="BD16" i="20" s="1"/>
  <c r="BC15" i="20"/>
  <c r="BC16" i="20" s="1"/>
  <c r="AN15" i="20"/>
  <c r="AN16" i="20" s="1"/>
  <c r="AF15" i="20"/>
  <c r="AF16" i="20" s="1"/>
  <c r="BE15" i="20"/>
  <c r="BE16" i="20" s="1"/>
  <c r="AJ2" i="20"/>
  <c r="BB15" i="20" s="1"/>
  <c r="BB16" i="20" s="1"/>
  <c r="D47" i="19"/>
  <c r="L46" i="19"/>
  <c r="L45" i="19"/>
  <c r="L47" i="19" s="1"/>
  <c r="D44" i="19"/>
  <c r="L43" i="19"/>
  <c r="L42" i="19"/>
  <c r="L44" i="19" s="1"/>
  <c r="D41" i="19"/>
  <c r="L40" i="19"/>
  <c r="L39" i="19"/>
  <c r="L41" i="19" s="1"/>
  <c r="D38" i="19"/>
  <c r="D37" i="19"/>
  <c r="D36" i="19"/>
  <c r="D35" i="19"/>
  <c r="D34" i="19"/>
  <c r="D33" i="19"/>
  <c r="D32" i="19"/>
  <c r="D31" i="19"/>
  <c r="D30" i="19"/>
  <c r="D29" i="19"/>
  <c r="D28" i="19"/>
  <c r="D27" i="19"/>
  <c r="D26" i="19"/>
  <c r="D25" i="19"/>
  <c r="D24" i="19"/>
  <c r="D23" i="19"/>
  <c r="L22" i="19"/>
  <c r="D22" i="19"/>
  <c r="L21" i="19"/>
  <c r="D21" i="19"/>
  <c r="L20" i="19"/>
  <c r="D20" i="19"/>
  <c r="L19" i="19"/>
  <c r="D19" i="19"/>
  <c r="L18" i="19"/>
  <c r="D18" i="19"/>
  <c r="L17" i="19"/>
  <c r="D17" i="19"/>
  <c r="L16" i="19"/>
  <c r="D16" i="19"/>
  <c r="L15" i="19"/>
  <c r="D15" i="19"/>
  <c r="L14" i="19"/>
  <c r="D14" i="19"/>
  <c r="L13" i="19"/>
  <c r="D13" i="19"/>
  <c r="L12" i="19"/>
  <c r="D12" i="19"/>
  <c r="L11" i="19"/>
  <c r="D11" i="19"/>
  <c r="L10" i="19"/>
  <c r="AF20" i="20" s="1"/>
  <c r="D10" i="19"/>
  <c r="L9" i="19"/>
  <c r="D9" i="19"/>
  <c r="L8" i="19"/>
  <c r="D8" i="19"/>
  <c r="L7" i="19"/>
  <c r="BA18" i="20" s="1"/>
  <c r="D7" i="19"/>
  <c r="L6" i="19"/>
  <c r="D6" i="19"/>
  <c r="BE76" i="10"/>
  <c r="BD76" i="10"/>
  <c r="BC76" i="10"/>
  <c r="BB76" i="10"/>
  <c r="BA76" i="10"/>
  <c r="AZ76" i="10"/>
  <c r="AY76" i="10"/>
  <c r="AX76" i="10"/>
  <c r="AW76" i="10"/>
  <c r="AV76" i="10"/>
  <c r="AU76" i="10"/>
  <c r="AT76" i="10"/>
  <c r="AS76" i="10"/>
  <c r="AR76" i="10"/>
  <c r="AQ76" i="10"/>
  <c r="AP76" i="10"/>
  <c r="AO76" i="10"/>
  <c r="AN76" i="10"/>
  <c r="AM76" i="10"/>
  <c r="AL76" i="10"/>
  <c r="AK76" i="10"/>
  <c r="AJ76" i="10"/>
  <c r="AI76" i="10"/>
  <c r="AH76" i="10"/>
  <c r="AG76" i="10"/>
  <c r="AF76" i="10"/>
  <c r="AE76" i="10"/>
  <c r="AD76" i="10"/>
  <c r="AC76" i="10"/>
  <c r="AB76" i="10"/>
  <c r="AA76" i="10"/>
  <c r="BE74" i="10"/>
  <c r="BD74" i="10"/>
  <c r="BC74" i="10"/>
  <c r="BB74" i="10"/>
  <c r="AZ74" i="10"/>
  <c r="AX74" i="10"/>
  <c r="AT74" i="10"/>
  <c r="AR74" i="10"/>
  <c r="AP74" i="10"/>
  <c r="AK74" i="10"/>
  <c r="AJ74" i="10"/>
  <c r="AH74" i="10"/>
  <c r="AE74" i="10"/>
  <c r="AC74" i="10"/>
  <c r="AB74" i="10"/>
  <c r="BE72" i="10"/>
  <c r="BD72" i="10"/>
  <c r="BC72" i="10"/>
  <c r="BA72" i="10"/>
  <c r="AW72" i="10"/>
  <c r="AS72" i="10"/>
  <c r="AO72" i="10"/>
  <c r="AN72" i="10"/>
  <c r="AK72" i="10"/>
  <c r="AG72" i="10"/>
  <c r="AA72" i="10"/>
  <c r="BE70" i="10"/>
  <c r="BD70" i="10"/>
  <c r="BC70" i="10"/>
  <c r="BB70" i="10"/>
  <c r="AV70" i="10"/>
  <c r="AU70" i="10"/>
  <c r="AR70" i="10"/>
  <c r="AM70" i="10"/>
  <c r="AF70" i="10"/>
  <c r="AD70" i="10"/>
  <c r="AB70" i="10"/>
  <c r="BE68" i="10"/>
  <c r="BD68" i="10"/>
  <c r="BC68" i="10"/>
  <c r="BA68" i="10"/>
  <c r="AZ68" i="10"/>
  <c r="AU68" i="10"/>
  <c r="AM68" i="10"/>
  <c r="AL68" i="10"/>
  <c r="AI68" i="10"/>
  <c r="AE68" i="10"/>
  <c r="AA68" i="10"/>
  <c r="BE66" i="10"/>
  <c r="BD66" i="10"/>
  <c r="BC66" i="10"/>
  <c r="AY66" i="10"/>
  <c r="AT66" i="10"/>
  <c r="AS66" i="10"/>
  <c r="AQ66" i="10"/>
  <c r="AL66" i="10"/>
  <c r="AI66" i="10"/>
  <c r="AD66" i="10"/>
  <c r="AC66" i="10"/>
  <c r="BE64" i="10"/>
  <c r="BD64" i="10"/>
  <c r="BC64" i="10"/>
  <c r="BB64" i="10"/>
  <c r="AY64" i="10"/>
  <c r="AV64" i="10"/>
  <c r="AT64" i="10"/>
  <c r="AP64" i="10"/>
  <c r="AO64" i="10"/>
  <c r="AM64" i="10"/>
  <c r="AL64" i="10"/>
  <c r="AH64" i="10"/>
  <c r="AG64" i="10"/>
  <c r="AD64" i="10"/>
  <c r="AA64" i="10"/>
  <c r="BE62" i="10"/>
  <c r="BD62" i="10"/>
  <c r="BC62" i="10"/>
  <c r="BA62" i="10"/>
  <c r="AZ62" i="10"/>
  <c r="AX62" i="10"/>
  <c r="AS62" i="10"/>
  <c r="AP62" i="10"/>
  <c r="AN62" i="10"/>
  <c r="AK62" i="10"/>
  <c r="AF62" i="10"/>
  <c r="AC62" i="10"/>
  <c r="BE60" i="10"/>
  <c r="BD60" i="10"/>
  <c r="BC60" i="10"/>
  <c r="AZ60" i="10"/>
  <c r="AW60" i="10"/>
  <c r="AR60" i="10"/>
  <c r="AQ60" i="10"/>
  <c r="AN60" i="10"/>
  <c r="AJ60" i="10"/>
  <c r="AG60" i="10"/>
  <c r="AB60" i="10"/>
  <c r="BE58" i="10"/>
  <c r="BD58" i="10"/>
  <c r="BC58" i="10"/>
  <c r="AY58" i="10"/>
  <c r="AV58" i="10"/>
  <c r="AU58" i="10"/>
  <c r="AQ58" i="10"/>
  <c r="AN58" i="10"/>
  <c r="AI58" i="10"/>
  <c r="AF58" i="10"/>
  <c r="AA58" i="10"/>
  <c r="BE56" i="10"/>
  <c r="BD56" i="10"/>
  <c r="BC56" i="10"/>
  <c r="AX56" i="10"/>
  <c r="AW56" i="10"/>
  <c r="AU56" i="10"/>
  <c r="AP56" i="10"/>
  <c r="AM56" i="10"/>
  <c r="AH56" i="10"/>
  <c r="AG56" i="10"/>
  <c r="AE56" i="10"/>
  <c r="BE54" i="10"/>
  <c r="BD54" i="10"/>
  <c r="BC54" i="10"/>
  <c r="BB54" i="10"/>
  <c r="AZ54" i="10"/>
  <c r="AX54" i="10"/>
  <c r="AT54" i="10"/>
  <c r="AR54" i="10"/>
  <c r="AP54" i="10"/>
  <c r="AK54" i="10"/>
  <c r="AJ54" i="10"/>
  <c r="AH54" i="10"/>
  <c r="AE54" i="10"/>
  <c r="AC54" i="10"/>
  <c r="AB54" i="10"/>
  <c r="BE52" i="10"/>
  <c r="BD52" i="10"/>
  <c r="BC52" i="10"/>
  <c r="BA52" i="10"/>
  <c r="AW52" i="10"/>
  <c r="AS52" i="10"/>
  <c r="AO52" i="10"/>
  <c r="AN52" i="10"/>
  <c r="AK52" i="10"/>
  <c r="AG52" i="10"/>
  <c r="AA52" i="10"/>
  <c r="BE50" i="10"/>
  <c r="BD50" i="10"/>
  <c r="BC50" i="10"/>
  <c r="BB50" i="10"/>
  <c r="AV50" i="10"/>
  <c r="AU50" i="10"/>
  <c r="AR50" i="10"/>
  <c r="AM50" i="10"/>
  <c r="AF50" i="10"/>
  <c r="AD50" i="10"/>
  <c r="AB50" i="10"/>
  <c r="BE48" i="10"/>
  <c r="BD48" i="10"/>
  <c r="BC48" i="10"/>
  <c r="BA48" i="10"/>
  <c r="AZ48" i="10"/>
  <c r="AU48" i="10"/>
  <c r="AM48" i="10"/>
  <c r="AL48" i="10"/>
  <c r="AI48" i="10"/>
  <c r="AE48" i="10"/>
  <c r="AA48" i="10"/>
  <c r="BE46" i="10"/>
  <c r="BD46" i="10"/>
  <c r="BC46" i="10"/>
  <c r="AY46" i="10"/>
  <c r="AT46" i="10"/>
  <c r="AS46" i="10"/>
  <c r="AQ46" i="10"/>
  <c r="AL46" i="10"/>
  <c r="AI46" i="10"/>
  <c r="AD46" i="10"/>
  <c r="AC46" i="10"/>
  <c r="BE44" i="10"/>
  <c r="BD44" i="10"/>
  <c r="BC44" i="10"/>
  <c r="BB44" i="10"/>
  <c r="AY44" i="10"/>
  <c r="AV44" i="10"/>
  <c r="AT44" i="10"/>
  <c r="AP44" i="10"/>
  <c r="AO44" i="10"/>
  <c r="AM44" i="10"/>
  <c r="AL44" i="10"/>
  <c r="AH44" i="10"/>
  <c r="AG44" i="10"/>
  <c r="AD44" i="10"/>
  <c r="AA44" i="10"/>
  <c r="BE42" i="10"/>
  <c r="BD42" i="10"/>
  <c r="BC42" i="10"/>
  <c r="BA42" i="10"/>
  <c r="AZ42" i="10"/>
  <c r="AX42" i="10"/>
  <c r="AS42" i="10"/>
  <c r="AP42" i="10"/>
  <c r="AN42" i="10"/>
  <c r="AK42" i="10"/>
  <c r="AF42" i="10"/>
  <c r="AC42" i="10"/>
  <c r="BE40" i="10"/>
  <c r="BD40" i="10"/>
  <c r="BC40" i="10"/>
  <c r="AZ40" i="10"/>
  <c r="AW40" i="10"/>
  <c r="AR40" i="10"/>
  <c r="AQ40" i="10"/>
  <c r="AN40" i="10"/>
  <c r="AJ40" i="10"/>
  <c r="AG40" i="10"/>
  <c r="AB40" i="10"/>
  <c r="BE38" i="10"/>
  <c r="BD38" i="10"/>
  <c r="BC38" i="10"/>
  <c r="AY38" i="10"/>
  <c r="AV38" i="10"/>
  <c r="AU38" i="10"/>
  <c r="AQ38" i="10"/>
  <c r="AN38" i="10"/>
  <c r="AI38" i="10"/>
  <c r="AF38" i="10"/>
  <c r="AA38" i="10"/>
  <c r="BE36" i="10"/>
  <c r="BD36" i="10"/>
  <c r="BC36" i="10"/>
  <c r="AX36" i="10"/>
  <c r="AW36" i="10"/>
  <c r="AU36" i="10"/>
  <c r="AP36" i="10"/>
  <c r="AM36" i="10"/>
  <c r="AH36" i="10"/>
  <c r="AG36" i="10"/>
  <c r="AE36" i="10"/>
  <c r="BE34" i="10"/>
  <c r="BD34" i="10"/>
  <c r="BC34" i="10"/>
  <c r="AZ34" i="10"/>
  <c r="AY34" i="10"/>
  <c r="AS34" i="10"/>
  <c r="AR34" i="10"/>
  <c r="AL34" i="10"/>
  <c r="AK34" i="10"/>
  <c r="AE34" i="10"/>
  <c r="AD34" i="10"/>
  <c r="BE32" i="10"/>
  <c r="BD32" i="10"/>
  <c r="BC32" i="10"/>
  <c r="AW32" i="10"/>
  <c r="AV32" i="10"/>
  <c r="AP32" i="10"/>
  <c r="AO32" i="10"/>
  <c r="AI32" i="10"/>
  <c r="AH32" i="10"/>
  <c r="AB32" i="10"/>
  <c r="AA32" i="10"/>
  <c r="BE30" i="10"/>
  <c r="BD30" i="10"/>
  <c r="BC30" i="10"/>
  <c r="AZ30" i="10"/>
  <c r="AY30" i="10"/>
  <c r="AS30" i="10"/>
  <c r="AR30" i="10"/>
  <c r="AL30" i="10"/>
  <c r="AK30" i="10"/>
  <c r="AE30" i="10"/>
  <c r="AD30" i="10"/>
  <c r="BE28" i="10"/>
  <c r="BD28" i="10"/>
  <c r="BC28" i="10"/>
  <c r="AX28" i="10"/>
  <c r="AW28" i="10"/>
  <c r="AU28" i="10"/>
  <c r="AP28" i="10"/>
  <c r="AM28" i="10"/>
  <c r="AH28" i="10"/>
  <c r="AG28" i="10"/>
  <c r="AE28" i="10"/>
  <c r="BE26" i="10"/>
  <c r="BD26" i="10"/>
  <c r="BC26" i="10"/>
  <c r="AZ26" i="10"/>
  <c r="AY26" i="10"/>
  <c r="AS26" i="10"/>
  <c r="AR26" i="10"/>
  <c r="AL26" i="10"/>
  <c r="AK26" i="10"/>
  <c r="AE26" i="10"/>
  <c r="AD26" i="10"/>
  <c r="BE24" i="10"/>
  <c r="BD24" i="10"/>
  <c r="BC24" i="10"/>
  <c r="AZ24" i="10"/>
  <c r="AY24" i="10"/>
  <c r="AS24" i="10"/>
  <c r="AR24" i="10"/>
  <c r="AL24" i="10"/>
  <c r="AK24" i="10"/>
  <c r="AE24" i="10"/>
  <c r="AD24" i="10"/>
  <c r="BE22" i="10"/>
  <c r="BD22" i="10"/>
  <c r="BC22" i="10"/>
  <c r="AZ22" i="10"/>
  <c r="AY22" i="10"/>
  <c r="AS22" i="10"/>
  <c r="AR22" i="10"/>
  <c r="AL22" i="10"/>
  <c r="AK22" i="10"/>
  <c r="AE22" i="10"/>
  <c r="AD22" i="10"/>
  <c r="BE20" i="10"/>
  <c r="BD20" i="10"/>
  <c r="BC20" i="10"/>
  <c r="BB20" i="10"/>
  <c r="AZ20" i="10"/>
  <c r="AY20" i="10"/>
  <c r="AW20" i="10"/>
  <c r="AU20" i="10"/>
  <c r="AS20" i="10"/>
  <c r="AR20" i="10"/>
  <c r="AP20" i="10"/>
  <c r="AN20" i="10"/>
  <c r="AL20" i="10"/>
  <c r="AK20" i="10"/>
  <c r="AI20" i="10"/>
  <c r="AG20" i="10"/>
  <c r="AE20" i="10"/>
  <c r="AD20" i="10"/>
  <c r="AB20" i="10"/>
  <c r="BE18" i="10"/>
  <c r="BD18" i="10"/>
  <c r="BC18" i="10"/>
  <c r="AZ18" i="10"/>
  <c r="AY18" i="10"/>
  <c r="AS18" i="10"/>
  <c r="AR18" i="10"/>
  <c r="AL18" i="10"/>
  <c r="AK18" i="10"/>
  <c r="AD18" i="10"/>
  <c r="AE18" i="10"/>
  <c r="B17" i="10"/>
  <c r="B19" i="10" s="1"/>
  <c r="B21" i="10" s="1"/>
  <c r="B23" i="10" s="1"/>
  <c r="B25" i="10" s="1"/>
  <c r="AV15" i="20" l="1"/>
  <c r="AV16" i="20" s="1"/>
  <c r="BF96" i="20"/>
  <c r="BH96" i="20" s="1"/>
  <c r="BF84" i="20"/>
  <c r="BH84" i="20" s="1"/>
  <c r="BF92" i="20"/>
  <c r="BH92" i="20" s="1"/>
  <c r="BF108" i="20"/>
  <c r="BH108" i="20" s="1"/>
  <c r="BF116" i="20"/>
  <c r="BH116" i="20" s="1"/>
  <c r="BF124" i="20"/>
  <c r="BH124" i="20" s="1"/>
  <c r="BF132" i="20"/>
  <c r="BH132" i="20" s="1"/>
  <c r="BF140" i="20"/>
  <c r="BH140" i="20" s="1"/>
  <c r="BF148" i="20"/>
  <c r="BH148" i="20" s="1"/>
  <c r="BF156" i="20"/>
  <c r="BH156" i="20" s="1"/>
  <c r="BF164" i="20"/>
  <c r="BH164" i="20" s="1"/>
  <c r="BF172" i="20"/>
  <c r="BH172" i="20" s="1"/>
  <c r="BF180" i="20"/>
  <c r="BH180" i="20" s="1"/>
  <c r="BF188" i="20"/>
  <c r="BH188" i="20" s="1"/>
  <c r="BF196" i="20"/>
  <c r="BH196" i="20" s="1"/>
  <c r="BF22" i="20"/>
  <c r="BH22" i="20" s="1"/>
  <c r="BF30" i="20"/>
  <c r="BH30" i="20" s="1"/>
  <c r="BF32" i="20"/>
  <c r="BH32" i="20" s="1"/>
  <c r="BF36" i="20"/>
  <c r="BH36" i="20" s="1"/>
  <c r="BF38" i="20"/>
  <c r="BH38" i="20" s="1"/>
  <c r="BF40" i="20"/>
  <c r="BH40" i="20" s="1"/>
  <c r="BF44" i="20"/>
  <c r="BH44" i="20" s="1"/>
  <c r="BF48" i="20"/>
  <c r="BH48" i="20" s="1"/>
  <c r="BF56" i="20"/>
  <c r="BH56" i="20" s="1"/>
  <c r="BF60" i="20"/>
  <c r="BH60" i="20" s="1"/>
  <c r="BF62" i="20"/>
  <c r="BH62" i="20" s="1"/>
  <c r="BF64" i="20"/>
  <c r="BH64" i="20" s="1"/>
  <c r="BF68" i="20"/>
  <c r="BH68" i="20" s="1"/>
  <c r="BF70" i="20"/>
  <c r="BH70" i="20" s="1"/>
  <c r="BF72" i="20"/>
  <c r="BH72" i="20" s="1"/>
  <c r="BF214" i="20"/>
  <c r="BH214" i="20" s="1"/>
  <c r="BF212" i="20"/>
  <c r="BH212" i="20" s="1"/>
  <c r="BF208" i="20"/>
  <c r="BH208" i="20" s="1"/>
  <c r="BF204" i="20"/>
  <c r="BH204" i="20" s="1"/>
  <c r="BF184" i="20"/>
  <c r="BH184" i="20" s="1"/>
  <c r="BF216" i="20"/>
  <c r="BH216" i="20" s="1"/>
  <c r="AI15" i="20"/>
  <c r="AI16" i="20" s="1"/>
  <c r="AY15" i="20"/>
  <c r="AY16" i="20" s="1"/>
  <c r="AB15" i="20"/>
  <c r="AB16" i="20" s="1"/>
  <c r="AJ15" i="20"/>
  <c r="AJ16" i="20" s="1"/>
  <c r="AR15" i="20"/>
  <c r="AR16" i="20" s="1"/>
  <c r="AZ15" i="20"/>
  <c r="AZ16" i="20" s="1"/>
  <c r="BF206" i="20"/>
  <c r="BH206" i="20" s="1"/>
  <c r="BF210" i="20"/>
  <c r="BH210" i="20" s="1"/>
  <c r="AA15" i="20"/>
  <c r="AA16" i="20" s="1"/>
  <c r="AQ15" i="20"/>
  <c r="AQ16" i="20" s="1"/>
  <c r="AE15" i="20"/>
  <c r="AE16" i="20" s="1"/>
  <c r="AM15" i="20"/>
  <c r="AM16" i="20" s="1"/>
  <c r="AU15" i="20"/>
  <c r="AU16" i="20" s="1"/>
  <c r="BF202" i="20"/>
  <c r="BH202" i="20" s="1"/>
  <c r="BF198" i="20"/>
  <c r="BH198" i="20" s="1"/>
  <c r="BF194" i="20"/>
  <c r="BH194" i="20" s="1"/>
  <c r="BF190" i="20"/>
  <c r="BH190" i="20" s="1"/>
  <c r="BF186" i="20"/>
  <c r="BH186" i="20" s="1"/>
  <c r="BF182" i="20"/>
  <c r="BH182" i="20" s="1"/>
  <c r="BF178" i="20"/>
  <c r="BH178" i="20" s="1"/>
  <c r="BF176" i="20"/>
  <c r="BH176" i="20" s="1"/>
  <c r="BF174" i="20"/>
  <c r="BH174" i="20" s="1"/>
  <c r="BF170" i="20"/>
  <c r="BH170" i="20" s="1"/>
  <c r="BF162" i="20"/>
  <c r="BH162" i="20" s="1"/>
  <c r="BF166" i="20"/>
  <c r="BH166" i="20" s="1"/>
  <c r="BF158" i="20"/>
  <c r="BH158" i="20" s="1"/>
  <c r="BF154" i="20"/>
  <c r="BH154" i="20" s="1"/>
  <c r="BF152" i="20"/>
  <c r="BH152" i="20" s="1"/>
  <c r="BF150" i="20"/>
  <c r="BH150" i="20" s="1"/>
  <c r="BF146" i="20"/>
  <c r="BH146" i="20" s="1"/>
  <c r="BF142" i="20"/>
  <c r="BH142" i="20" s="1"/>
  <c r="BF138" i="20"/>
  <c r="BH138" i="20" s="1"/>
  <c r="BF134" i="20"/>
  <c r="BH134" i="20" s="1"/>
  <c r="BF130" i="20"/>
  <c r="BH130" i="20" s="1"/>
  <c r="BF122" i="20"/>
  <c r="BH122" i="20" s="1"/>
  <c r="BF126" i="20"/>
  <c r="BH126" i="20" s="1"/>
  <c r="BF118" i="20"/>
  <c r="BH118" i="20" s="1"/>
  <c r="BF114" i="20"/>
  <c r="BH114" i="20" s="1"/>
  <c r="BF110" i="20"/>
  <c r="BH110" i="20" s="1"/>
  <c r="BF106" i="20"/>
  <c r="BH106" i="20" s="1"/>
  <c r="BF102" i="20"/>
  <c r="BH102" i="20" s="1"/>
  <c r="BF100" i="20"/>
  <c r="BH100" i="20" s="1"/>
  <c r="BF98" i="20"/>
  <c r="BH98" i="20" s="1"/>
  <c r="BF94" i="20"/>
  <c r="BH94" i="20" s="1"/>
  <c r="BF90" i="20"/>
  <c r="BH90" i="20" s="1"/>
  <c r="BF86" i="20"/>
  <c r="BH86" i="20" s="1"/>
  <c r="BF82" i="20"/>
  <c r="BH82" i="20" s="1"/>
  <c r="BF80" i="20"/>
  <c r="BH80" i="20" s="1"/>
  <c r="BF78" i="20"/>
  <c r="BH78" i="20" s="1"/>
  <c r="BF76" i="20"/>
  <c r="BH76" i="20" s="1"/>
  <c r="BF28" i="20"/>
  <c r="BH28" i="20" s="1"/>
  <c r="BF52" i="20"/>
  <c r="BH52" i="20" s="1"/>
  <c r="BF24" i="20"/>
  <c r="BH24" i="20" s="1"/>
  <c r="BF50" i="20"/>
  <c r="BH50" i="20" s="1"/>
  <c r="BF66" i="20"/>
  <c r="BH66" i="20" s="1"/>
  <c r="BF26" i="20"/>
  <c r="BH26" i="20" s="1"/>
  <c r="BF34" i="20"/>
  <c r="BH34" i="20" s="1"/>
  <c r="BF42" i="20"/>
  <c r="BH42" i="20" s="1"/>
  <c r="BF58" i="20"/>
  <c r="BH58" i="20" s="1"/>
  <c r="BF74" i="20"/>
  <c r="BH74" i="20" s="1"/>
  <c r="BF46" i="20"/>
  <c r="BH46" i="20" s="1"/>
  <c r="BF54" i="20"/>
  <c r="BH54" i="20" s="1"/>
  <c r="AE231" i="20"/>
  <c r="AO231" i="20" s="1"/>
  <c r="AJ236" i="20" s="1"/>
  <c r="AO236" i="20" s="1"/>
  <c r="AZ222" i="20" s="1"/>
  <c r="BE222" i="20" s="1"/>
  <c r="Y236" i="20"/>
  <c r="AU222" i="20" s="1"/>
  <c r="AA18" i="20"/>
  <c r="AI18" i="20"/>
  <c r="AQ18" i="20"/>
  <c r="AU18" i="20"/>
  <c r="AB18" i="20"/>
  <c r="AF18" i="20"/>
  <c r="AJ18" i="20"/>
  <c r="AN18" i="20"/>
  <c r="AV18" i="20"/>
  <c r="AH18" i="20"/>
  <c r="AP18" i="20"/>
  <c r="AT18" i="20"/>
  <c r="AX18" i="20"/>
  <c r="BB18" i="20"/>
  <c r="AM18" i="20"/>
  <c r="AC18" i="20"/>
  <c r="AG18" i="20"/>
  <c r="AO18" i="20"/>
  <c r="AW18" i="20"/>
  <c r="AO20" i="20"/>
  <c r="BA20" i="20"/>
  <c r="AH20" i="20"/>
  <c r="AT20" i="20"/>
  <c r="AX20" i="20"/>
  <c r="AM20" i="20"/>
  <c r="AQ20" i="20"/>
  <c r="AC20" i="20"/>
  <c r="AJ20" i="20"/>
  <c r="AV20" i="20"/>
  <c r="AA20" i="20"/>
  <c r="AC15" i="20"/>
  <c r="AC16" i="20" s="1"/>
  <c r="AG15" i="20"/>
  <c r="AG16" i="20" s="1"/>
  <c r="AK15" i="20"/>
  <c r="AK16" i="20" s="1"/>
  <c r="AO15" i="20"/>
  <c r="AO16" i="20" s="1"/>
  <c r="AS15" i="20"/>
  <c r="AS16" i="20" s="1"/>
  <c r="AW15" i="20"/>
  <c r="AW16" i="20" s="1"/>
  <c r="BA15" i="20"/>
  <c r="BA16" i="20" s="1"/>
  <c r="AE230" i="20"/>
  <c r="BI8" i="20"/>
  <c r="AD15" i="20"/>
  <c r="AD16" i="20" s="1"/>
  <c r="AH15" i="20"/>
  <c r="AH16" i="20" s="1"/>
  <c r="AL15" i="20"/>
  <c r="AL16" i="20" s="1"/>
  <c r="AP15" i="20"/>
  <c r="AP16" i="20" s="1"/>
  <c r="AT15" i="20"/>
  <c r="AT16" i="20" s="1"/>
  <c r="AX15" i="20"/>
  <c r="AX16" i="20" s="1"/>
  <c r="AJ230" i="20"/>
  <c r="BF18" i="20" l="1"/>
  <c r="BH18" i="20" s="1"/>
  <c r="BF20" i="20"/>
  <c r="BH20" i="20" s="1"/>
  <c r="Q226" i="20"/>
  <c r="AG226" i="20"/>
  <c r="S226" i="20"/>
  <c r="AI226" i="20"/>
  <c r="L11" i="16" l="1"/>
  <c r="AV24" i="10" l="1"/>
  <c r="AN24" i="10"/>
  <c r="AJ24" i="10"/>
  <c r="AF24" i="10"/>
  <c r="AB24" i="10"/>
  <c r="AO24" i="10"/>
  <c r="AU24" i="10"/>
  <c r="AQ24" i="10"/>
  <c r="AM24" i="10"/>
  <c r="AI24" i="10"/>
  <c r="AA24" i="10"/>
  <c r="AG24" i="10"/>
  <c r="BB24" i="10"/>
  <c r="AX24" i="10"/>
  <c r="AT24" i="10"/>
  <c r="AP24" i="10"/>
  <c r="AH24" i="10"/>
  <c r="AW24" i="10"/>
  <c r="BA24" i="10"/>
  <c r="AC24" i="10"/>
  <c r="J46" i="10"/>
  <c r="T90" i="10"/>
  <c r="O90" i="10"/>
  <c r="T91" i="10"/>
  <c r="AL88" i="10"/>
  <c r="AJ91" i="10" s="1"/>
  <c r="AJ90" i="10" l="1"/>
  <c r="AE90" i="10"/>
  <c r="L76" i="10"/>
  <c r="J76" i="10"/>
  <c r="L74" i="10"/>
  <c r="J74" i="10"/>
  <c r="L72" i="10"/>
  <c r="J72" i="10"/>
  <c r="L70" i="10"/>
  <c r="J70" i="10"/>
  <c r="L68" i="10"/>
  <c r="J68" i="10"/>
  <c r="L66" i="10"/>
  <c r="J66" i="10"/>
  <c r="L64" i="10"/>
  <c r="J64" i="10"/>
  <c r="L62" i="10"/>
  <c r="J62" i="10"/>
  <c r="L60" i="10"/>
  <c r="J60" i="10"/>
  <c r="L58" i="10"/>
  <c r="J58" i="10"/>
  <c r="L56" i="10"/>
  <c r="J56" i="10"/>
  <c r="L54" i="10"/>
  <c r="J54" i="10"/>
  <c r="L52" i="10"/>
  <c r="J52" i="10"/>
  <c r="L50" i="10"/>
  <c r="J50" i="10"/>
  <c r="L48" i="10"/>
  <c r="J48" i="10"/>
  <c r="L46" i="10"/>
  <c r="L44" i="10"/>
  <c r="J44" i="10"/>
  <c r="L42" i="10"/>
  <c r="J42" i="10"/>
  <c r="L40" i="10"/>
  <c r="J40" i="10"/>
  <c r="L38" i="10"/>
  <c r="J38" i="10"/>
  <c r="L36" i="10"/>
  <c r="J36" i="10"/>
  <c r="L34" i="10"/>
  <c r="J34" i="10"/>
  <c r="L32" i="10"/>
  <c r="J32" i="10"/>
  <c r="L30" i="10"/>
  <c r="J30" i="10"/>
  <c r="L28" i="10"/>
  <c r="J28" i="10"/>
  <c r="L26" i="10"/>
  <c r="J26" i="10"/>
  <c r="L24" i="10"/>
  <c r="J24" i="10"/>
  <c r="L22" i="10"/>
  <c r="J22" i="10"/>
  <c r="L20" i="10"/>
  <c r="J20" i="10"/>
  <c r="L18" i="10"/>
  <c r="J18" i="10"/>
  <c r="D47" i="16" l="1"/>
  <c r="L46" i="16"/>
  <c r="L45" i="16"/>
  <c r="L47" i="16" s="1"/>
  <c r="D44" i="16"/>
  <c r="L43" i="16"/>
  <c r="L42" i="16"/>
  <c r="L44" i="16" s="1"/>
  <c r="D41" i="16"/>
  <c r="L40" i="16"/>
  <c r="L39" i="16"/>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D11" i="16"/>
  <c r="L10" i="16"/>
  <c r="D10" i="16"/>
  <c r="L9" i="16"/>
  <c r="D9" i="16"/>
  <c r="L8" i="16"/>
  <c r="D8" i="16"/>
  <c r="L7" i="16"/>
  <c r="D7" i="16"/>
  <c r="L6" i="16"/>
  <c r="D6" i="16"/>
  <c r="AW68" i="10" l="1"/>
  <c r="AF66" i="10"/>
  <c r="AU62" i="10"/>
  <c r="AM62" i="10"/>
  <c r="BB60" i="10"/>
  <c r="AQ52" i="10"/>
  <c r="AI52" i="10"/>
  <c r="AO48" i="10"/>
  <c r="AG48" i="10"/>
  <c r="AD40" i="10"/>
  <c r="AK38" i="10"/>
  <c r="AZ36" i="10"/>
  <c r="AR36" i="10"/>
  <c r="AZ28" i="10"/>
  <c r="AR28" i="10"/>
  <c r="AH70" i="10"/>
  <c r="AL60" i="10"/>
  <c r="AS58" i="10"/>
  <c r="AP50" i="10"/>
  <c r="AJ36" i="10"/>
  <c r="AJ28" i="10"/>
  <c r="AX70" i="10"/>
  <c r="AP70" i="10"/>
  <c r="AV66" i="10"/>
  <c r="AN66" i="10"/>
  <c r="AC58" i="10"/>
  <c r="AJ56" i="10"/>
  <c r="AB56" i="10"/>
  <c r="AY52" i="10"/>
  <c r="AH50" i="10"/>
  <c r="AE42" i="10"/>
  <c r="AT40" i="10"/>
  <c r="AL40" i="10"/>
  <c r="BA38" i="10"/>
  <c r="AS38" i="10"/>
  <c r="AE62" i="10"/>
  <c r="BA58" i="10"/>
  <c r="AV46" i="10"/>
  <c r="AC38" i="10"/>
  <c r="AQ72" i="10"/>
  <c r="AI72" i="10"/>
  <c r="AO68" i="10"/>
  <c r="AG68" i="10"/>
  <c r="AD60" i="10"/>
  <c r="AK58" i="10"/>
  <c r="AZ56" i="10"/>
  <c r="AR56" i="10"/>
  <c r="AW48" i="10"/>
  <c r="AF46" i="10"/>
  <c r="AU42" i="10"/>
  <c r="AM42" i="10"/>
  <c r="BB40" i="10"/>
  <c r="AY72" i="10"/>
  <c r="AT60" i="10"/>
  <c r="AX50" i="10"/>
  <c r="AN46" i="10"/>
  <c r="AB36" i="10"/>
  <c r="AB28" i="10"/>
  <c r="AU30" i="10"/>
  <c r="AQ30" i="10"/>
  <c r="AM30" i="10"/>
  <c r="AI30" i="10"/>
  <c r="AA30" i="10"/>
  <c r="BA26" i="10"/>
  <c r="AW26" i="10"/>
  <c r="AO26" i="10"/>
  <c r="AG26" i="10"/>
  <c r="AC26" i="10"/>
  <c r="AX20" i="10"/>
  <c r="AT20" i="10"/>
  <c r="AH20" i="10"/>
  <c r="BB30" i="10"/>
  <c r="AX30" i="10"/>
  <c r="AT30" i="10"/>
  <c r="AP30" i="10"/>
  <c r="AH30" i="10"/>
  <c r="AV26" i="10"/>
  <c r="AN26" i="10"/>
  <c r="AJ26" i="10"/>
  <c r="AF26" i="10"/>
  <c r="AB26" i="10"/>
  <c r="BA20" i="10"/>
  <c r="AO20" i="10"/>
  <c r="AC20" i="10"/>
  <c r="BA30" i="10"/>
  <c r="AW30" i="10"/>
  <c r="AO30" i="10"/>
  <c r="AG30" i="10"/>
  <c r="AC30" i="10"/>
  <c r="AU26" i="10"/>
  <c r="AQ26" i="10"/>
  <c r="AM26" i="10"/>
  <c r="AI26" i="10"/>
  <c r="AA26" i="10"/>
  <c r="AV20" i="10"/>
  <c r="AJ20" i="10"/>
  <c r="AF20" i="10"/>
  <c r="AV30" i="10"/>
  <c r="AN30" i="10"/>
  <c r="AJ30" i="10"/>
  <c r="AF30" i="10"/>
  <c r="AB30" i="10"/>
  <c r="BB26" i="10"/>
  <c r="AX26" i="10"/>
  <c r="AT26" i="10"/>
  <c r="AP26" i="10"/>
  <c r="AH26" i="10"/>
  <c r="AQ20" i="10"/>
  <c r="AM20" i="10"/>
  <c r="AA20" i="10"/>
  <c r="AF74" i="10"/>
  <c r="AM72" i="10"/>
  <c r="BA70" i="10"/>
  <c r="AI70" i="10"/>
  <c r="AP68" i="10"/>
  <c r="AK68" i="10"/>
  <c r="BB66" i="10"/>
  <c r="AB66" i="10"/>
  <c r="AX64" i="10"/>
  <c r="AY62" i="10"/>
  <c r="AO62" i="10"/>
  <c r="AI62" i="10"/>
  <c r="AP60" i="10"/>
  <c r="AT58" i="10"/>
  <c r="AH58" i="10"/>
  <c r="AV56" i="10"/>
  <c r="AO56" i="10"/>
  <c r="AW54" i="10"/>
  <c r="AQ54" i="10"/>
  <c r="AG54" i="10"/>
  <c r="AT52" i="10"/>
  <c r="AJ50" i="10"/>
  <c r="AE50" i="10"/>
  <c r="AY48" i="10"/>
  <c r="AQ48" i="10"/>
  <c r="AH48" i="10"/>
  <c r="AC48" i="10"/>
  <c r="AJ46" i="10"/>
  <c r="AU44" i="10"/>
  <c r="AJ44" i="10"/>
  <c r="AE44" i="10"/>
  <c r="AX40" i="10"/>
  <c r="AE40" i="10"/>
  <c r="AO38" i="10"/>
  <c r="AD38" i="10"/>
  <c r="AY74" i="10"/>
  <c r="AS74" i="10"/>
  <c r="AO74" i="10"/>
  <c r="AI74" i="10"/>
  <c r="AA74" i="10"/>
  <c r="BB72" i="10"/>
  <c r="AV72" i="10"/>
  <c r="AL72" i="10"/>
  <c r="AC72" i="10"/>
  <c r="AZ70" i="10"/>
  <c r="AT70" i="10"/>
  <c r="AN70" i="10"/>
  <c r="AJ68" i="10"/>
  <c r="BA66" i="10"/>
  <c r="AA66" i="10"/>
  <c r="AW64" i="10"/>
  <c r="AS64" i="10"/>
  <c r="AC64" i="10"/>
  <c r="AR62" i="10"/>
  <c r="AH62" i="10"/>
  <c r="AB62" i="10"/>
  <c r="AI60" i="10"/>
  <c r="AW58" i="10"/>
  <c r="AL58" i="10"/>
  <c r="AG58" i="10"/>
  <c r="AN56" i="10"/>
  <c r="AF54" i="10"/>
  <c r="AM52" i="10"/>
  <c r="BA50" i="10"/>
  <c r="AI50" i="10"/>
  <c r="AP48" i="10"/>
  <c r="AK48" i="10"/>
  <c r="BB46" i="10"/>
  <c r="AB46" i="10"/>
  <c r="AX44" i="10"/>
  <c r="AY42" i="10"/>
  <c r="AO42" i="10"/>
  <c r="AI42" i="10"/>
  <c r="AP40" i="10"/>
  <c r="AT38" i="10"/>
  <c r="AH38" i="10"/>
  <c r="AV36" i="10"/>
  <c r="AO36" i="10"/>
  <c r="AV28" i="10"/>
  <c r="AO28" i="10"/>
  <c r="AL74" i="10"/>
  <c r="AD74" i="10"/>
  <c r="AU72" i="10"/>
  <c r="AB72" i="10"/>
  <c r="AS70" i="10"/>
  <c r="AR68" i="10"/>
  <c r="AD68" i="10"/>
  <c r="AR66" i="10"/>
  <c r="AK66" i="10"/>
  <c r="AZ64" i="10"/>
  <c r="AK64" i="10"/>
  <c r="AF64" i="10"/>
  <c r="AV62" i="10"/>
  <c r="AQ62" i="10"/>
  <c r="AM60" i="10"/>
  <c r="AA60" i="10"/>
  <c r="BB58" i="10"/>
  <c r="AF56" i="10"/>
  <c r="AY54" i="10"/>
  <c r="AS54" i="10"/>
  <c r="AO54" i="10"/>
  <c r="AI54" i="10"/>
  <c r="AA54" i="10"/>
  <c r="BB52" i="10"/>
  <c r="AV52" i="10"/>
  <c r="AL52" i="10"/>
  <c r="AC52" i="10"/>
  <c r="AZ50" i="10"/>
  <c r="AT50" i="10"/>
  <c r="AN50" i="10"/>
  <c r="AJ48" i="10"/>
  <c r="BA46" i="10"/>
  <c r="AA46" i="10"/>
  <c r="AW44" i="10"/>
  <c r="AS44" i="10"/>
  <c r="AC44" i="10"/>
  <c r="AR42" i="10"/>
  <c r="AH42" i="10"/>
  <c r="AB42" i="10"/>
  <c r="AI40" i="10"/>
  <c r="AW38" i="10"/>
  <c r="AL38" i="10"/>
  <c r="AG38" i="10"/>
  <c r="AN36" i="10"/>
  <c r="AN28" i="10"/>
  <c r="AW74" i="10"/>
  <c r="AQ74" i="10"/>
  <c r="AG74" i="10"/>
  <c r="AT72" i="10"/>
  <c r="AJ70" i="10"/>
  <c r="AE70" i="10"/>
  <c r="AY68" i="10"/>
  <c r="AQ68" i="10"/>
  <c r="AH68" i="10"/>
  <c r="AC68" i="10"/>
  <c r="AJ66" i="10"/>
  <c r="AU64" i="10"/>
  <c r="AJ64" i="10"/>
  <c r="AE64" i="10"/>
  <c r="AX60" i="10"/>
  <c r="AE60" i="10"/>
  <c r="AO58" i="10"/>
  <c r="AD58" i="10"/>
  <c r="AL54" i="10"/>
  <c r="AD54" i="10"/>
  <c r="AU52" i="10"/>
  <c r="AB52" i="10"/>
  <c r="AS50" i="10"/>
  <c r="AR48" i="10"/>
  <c r="AD48" i="10"/>
  <c r="AR46" i="10"/>
  <c r="AK46" i="10"/>
  <c r="AZ44" i="10"/>
  <c r="AK44" i="10"/>
  <c r="AF44" i="10"/>
  <c r="AV42" i="10"/>
  <c r="AQ42" i="10"/>
  <c r="AM40" i="10"/>
  <c r="AA40" i="10"/>
  <c r="BB38" i="10"/>
  <c r="AF36" i="10"/>
  <c r="AF28" i="10"/>
  <c r="BA74" i="10"/>
  <c r="AZ72" i="10"/>
  <c r="AQ70" i="10"/>
  <c r="AL70" i="10"/>
  <c r="AC70" i="10"/>
  <c r="AZ66" i="10"/>
  <c r="AH66" i="10"/>
  <c r="AR64" i="10"/>
  <c r="AN64" i="10"/>
  <c r="AB64" i="10"/>
  <c r="AJ62" i="10"/>
  <c r="AA62" i="10"/>
  <c r="AM58" i="10"/>
  <c r="AL56" i="10"/>
  <c r="AC56" i="10"/>
  <c r="AU54" i="10"/>
  <c r="AM54" i="10"/>
  <c r="AJ52" i="10"/>
  <c r="AE52" i="10"/>
  <c r="AA50" i="10"/>
  <c r="BB48" i="10"/>
  <c r="AX48" i="10"/>
  <c r="AS48" i="10"/>
  <c r="AX46" i="10"/>
  <c r="AO46" i="10"/>
  <c r="AY40" i="10"/>
  <c r="AU40" i="10"/>
  <c r="AX38" i="10"/>
  <c r="BB36" i="10"/>
  <c r="AS36" i="10"/>
  <c r="BB28" i="10"/>
  <c r="AS28" i="10"/>
  <c r="AV74" i="10"/>
  <c r="AN74" i="10"/>
  <c r="AF72" i="10"/>
  <c r="AY70" i="10"/>
  <c r="AK70" i="10"/>
  <c r="AT68" i="10"/>
  <c r="AB68" i="10"/>
  <c r="AP66" i="10"/>
  <c r="AG66" i="10"/>
  <c r="AQ64" i="10"/>
  <c r="AI64" i="10"/>
  <c r="AW62" i="10"/>
  <c r="AV60" i="10"/>
  <c r="AH60" i="10"/>
  <c r="AP58" i="10"/>
  <c r="AT56" i="10"/>
  <c r="AK56" i="10"/>
  <c r="AR52" i="10"/>
  <c r="AD52" i="10"/>
  <c r="AW46" i="10"/>
  <c r="BA44" i="10"/>
  <c r="AG42" i="10"/>
  <c r="AO40" i="10"/>
  <c r="AF40" i="10"/>
  <c r="AE38" i="10"/>
  <c r="BA36" i="10"/>
  <c r="AD36" i="10"/>
  <c r="BA28" i="10"/>
  <c r="AD28" i="10"/>
  <c r="AU74" i="10"/>
  <c r="AM74" i="10"/>
  <c r="AJ72" i="10"/>
  <c r="AE72" i="10"/>
  <c r="AA70" i="10"/>
  <c r="BB68" i="10"/>
  <c r="AX68" i="10"/>
  <c r="AS68" i="10"/>
  <c r="AX66" i="10"/>
  <c r="AO66" i="10"/>
  <c r="AY60" i="10"/>
  <c r="AU60" i="10"/>
  <c r="AX58" i="10"/>
  <c r="BB56" i="10"/>
  <c r="AS56" i="10"/>
  <c r="BA54" i="10"/>
  <c r="AZ52" i="10"/>
  <c r="AQ50" i="10"/>
  <c r="AL50" i="10"/>
  <c r="AC50" i="10"/>
  <c r="AZ46" i="10"/>
  <c r="AH46" i="10"/>
  <c r="AR44" i="10"/>
  <c r="AN44" i="10"/>
  <c r="AB44" i="10"/>
  <c r="AJ42" i="10"/>
  <c r="AA42" i="10"/>
  <c r="AM38" i="10"/>
  <c r="AL36" i="10"/>
  <c r="AC36" i="10"/>
  <c r="AL28" i="10"/>
  <c r="AC28" i="10"/>
  <c r="AR72" i="10"/>
  <c r="AD72" i="10"/>
  <c r="AW66" i="10"/>
  <c r="BA64" i="10"/>
  <c r="AG62" i="10"/>
  <c r="AO60" i="10"/>
  <c r="AF60" i="10"/>
  <c r="AE58" i="10"/>
  <c r="BA56" i="10"/>
  <c r="AD56" i="10"/>
  <c r="AV54" i="10"/>
  <c r="AN54" i="10"/>
  <c r="AF52" i="10"/>
  <c r="AY50" i="10"/>
  <c r="AK50" i="10"/>
  <c r="AT48" i="10"/>
  <c r="AB48" i="10"/>
  <c r="AP46" i="10"/>
  <c r="AG46" i="10"/>
  <c r="AQ44" i="10"/>
  <c r="AI44" i="10"/>
  <c r="AW42" i="10"/>
  <c r="AV40" i="10"/>
  <c r="AH40" i="10"/>
  <c r="AP38" i="10"/>
  <c r="AT36" i="10"/>
  <c r="AK36" i="10"/>
  <c r="AT28" i="10"/>
  <c r="AK28" i="10"/>
  <c r="BA34" i="10"/>
  <c r="AW34" i="10"/>
  <c r="AO34" i="10"/>
  <c r="AG34" i="10"/>
  <c r="AC34" i="10"/>
  <c r="AZ32" i="10"/>
  <c r="AR32" i="10"/>
  <c r="AN32" i="10"/>
  <c r="AJ32" i="10"/>
  <c r="AF32" i="10"/>
  <c r="AU22" i="10"/>
  <c r="AQ22" i="10"/>
  <c r="AM22" i="10"/>
  <c r="AI22" i="10"/>
  <c r="AA22" i="10"/>
  <c r="BA18" i="10"/>
  <c r="AW18" i="10"/>
  <c r="AO18" i="10"/>
  <c r="AB18" i="10"/>
  <c r="AF18" i="10"/>
  <c r="AV34" i="10"/>
  <c r="AN34" i="10"/>
  <c r="AJ34" i="10"/>
  <c r="AF34" i="10"/>
  <c r="AB34" i="10"/>
  <c r="AY32" i="10"/>
  <c r="AU32" i="10"/>
  <c r="AQ32" i="10"/>
  <c r="AM32" i="10"/>
  <c r="AE32" i="10"/>
  <c r="BB22" i="10"/>
  <c r="AX22" i="10"/>
  <c r="AT22" i="10"/>
  <c r="AP22" i="10"/>
  <c r="AH22" i="10"/>
  <c r="AV18" i="10"/>
  <c r="AN18" i="10"/>
  <c r="AJ18" i="10"/>
  <c r="AC18" i="10"/>
  <c r="AG18" i="10"/>
  <c r="AU34" i="10"/>
  <c r="AQ34" i="10"/>
  <c r="AM34" i="10"/>
  <c r="AI34" i="10"/>
  <c r="AA34" i="10"/>
  <c r="BB32" i="10"/>
  <c r="AX32" i="10"/>
  <c r="AT32" i="10"/>
  <c r="AL32" i="10"/>
  <c r="AD32" i="10"/>
  <c r="BA22" i="10"/>
  <c r="AW22" i="10"/>
  <c r="AO22" i="10"/>
  <c r="AG22" i="10"/>
  <c r="AC22" i="10"/>
  <c r="AU18" i="10"/>
  <c r="AQ18" i="10"/>
  <c r="AM18" i="10"/>
  <c r="AI18" i="10"/>
  <c r="AA18" i="10"/>
  <c r="BB34" i="10"/>
  <c r="AX34" i="10"/>
  <c r="AT34" i="10"/>
  <c r="AP34" i="10"/>
  <c r="AH34" i="10"/>
  <c r="BA32" i="10"/>
  <c r="AS32" i="10"/>
  <c r="AK32" i="10"/>
  <c r="AG32" i="10"/>
  <c r="AC32" i="10"/>
  <c r="AV22" i="10"/>
  <c r="AN22" i="10"/>
  <c r="AJ22" i="10"/>
  <c r="AF22" i="10"/>
  <c r="AB22" i="10"/>
  <c r="BB18" i="10"/>
  <c r="AX18" i="10"/>
  <c r="AT18" i="10"/>
  <c r="AP18" i="10"/>
  <c r="AH18" i="10"/>
  <c r="AX72" i="10"/>
  <c r="AP72" i="10"/>
  <c r="AH72" i="10"/>
  <c r="AW70" i="10"/>
  <c r="AO70" i="10"/>
  <c r="AG70" i="10"/>
  <c r="AV68" i="10"/>
  <c r="AN68" i="10"/>
  <c r="AF68" i="10"/>
  <c r="AU66" i="10"/>
  <c r="AM66" i="10"/>
  <c r="AE66" i="10"/>
  <c r="AL62" i="10"/>
  <c r="BA60" i="10"/>
  <c r="AC60" i="10"/>
  <c r="AJ58" i="10"/>
  <c r="AI56" i="10"/>
  <c r="BB42" i="10"/>
  <c r="AT42" i="10"/>
  <c r="AL42" i="10"/>
  <c r="AD42" i="10"/>
  <c r="BA40" i="10"/>
  <c r="AS40" i="10"/>
  <c r="AK40" i="10"/>
  <c r="AC40" i="10"/>
  <c r="AZ38" i="10"/>
  <c r="AR38" i="10"/>
  <c r="AJ38" i="10"/>
  <c r="AB38" i="10"/>
  <c r="AY36" i="10"/>
  <c r="AQ36" i="10"/>
  <c r="AI36" i="10"/>
  <c r="AA36" i="10"/>
  <c r="AY28" i="10"/>
  <c r="AQ28" i="10"/>
  <c r="AI28" i="10"/>
  <c r="AA28" i="10"/>
  <c r="AT62" i="10"/>
  <c r="AD62" i="10"/>
  <c r="AK60" i="10"/>
  <c r="AR58" i="10"/>
  <c r="AY56" i="10"/>
  <c r="AA56" i="10"/>
  <c r="AX52" i="10"/>
  <c r="AP52" i="10"/>
  <c r="AH52" i="10"/>
  <c r="AW50" i="10"/>
  <c r="AO50" i="10"/>
  <c r="AG50" i="10"/>
  <c r="AV48" i="10"/>
  <c r="AN48" i="10"/>
  <c r="AF48" i="10"/>
  <c r="AU46" i="10"/>
  <c r="AM46" i="10"/>
  <c r="AE46" i="10"/>
  <c r="BB62" i="10"/>
  <c r="AS60" i="10"/>
  <c r="AZ58" i="10"/>
  <c r="AB58" i="10"/>
  <c r="AQ56" i="10"/>
  <c r="L41" i="16"/>
  <c r="BF76" i="10" l="1"/>
  <c r="BH76" i="10" s="1"/>
  <c r="AQ86" i="10"/>
  <c r="AN86" i="10"/>
  <c r="AE91" i="10" s="1"/>
  <c r="AL86" i="10"/>
  <c r="AA86" i="10"/>
  <c r="X86" i="10"/>
  <c r="O91" i="10" s="1"/>
  <c r="V86" i="10"/>
  <c r="O96" i="10" l="1"/>
  <c r="BF58" i="10" l="1"/>
  <c r="BH58" i="10" s="1"/>
  <c r="BF38" i="10"/>
  <c r="BF72" i="10"/>
  <c r="BH72" i="10" s="1"/>
  <c r="BF52" i="10"/>
  <c r="BH52" i="10" s="1"/>
  <c r="BF74" i="10"/>
  <c r="BH74" i="10" s="1"/>
  <c r="BF42" i="10"/>
  <c r="BH42" i="10" s="1"/>
  <c r="BF48" i="10"/>
  <c r="BH48" i="10" s="1"/>
  <c r="BF70" i="10"/>
  <c r="BH70" i="10" s="1"/>
  <c r="BF24" i="10"/>
  <c r="BH24" i="10" s="1"/>
  <c r="BF22" i="10"/>
  <c r="BH22" i="10" s="1"/>
  <c r="BF34" i="10"/>
  <c r="BH34" i="10" s="1"/>
  <c r="BF36" i="10"/>
  <c r="AG82" i="10" s="1"/>
  <c r="BF40" i="10"/>
  <c r="BH40" i="10" s="1"/>
  <c r="BF44" i="10"/>
  <c r="BF26" i="10"/>
  <c r="BH26" i="10" s="1"/>
  <c r="BF56" i="10"/>
  <c r="BH56" i="10" s="1"/>
  <c r="BF46" i="10"/>
  <c r="BH46" i="10" s="1"/>
  <c r="BF64" i="10"/>
  <c r="BH64" i="10" s="1"/>
  <c r="BF32" i="10"/>
  <c r="Q82" i="10" s="1"/>
  <c r="BF18" i="10"/>
  <c r="BH18" i="10" s="1"/>
  <c r="BF28" i="10"/>
  <c r="BH28" i="10" s="1"/>
  <c r="BF66" i="10"/>
  <c r="BH66" i="10" s="1"/>
  <c r="BF60" i="10"/>
  <c r="BH60" i="10" s="1"/>
  <c r="BF54" i="10"/>
  <c r="BH54" i="10" s="1"/>
  <c r="BF68" i="10"/>
  <c r="BH68" i="10" s="1"/>
  <c r="BF50" i="10"/>
  <c r="BH50" i="10" s="1"/>
  <c r="BF62" i="10"/>
  <c r="BH62" i="10" s="1"/>
  <c r="BF30" i="10"/>
  <c r="Q83" i="10" s="1"/>
  <c r="BF20" i="10"/>
  <c r="BH20" i="10" s="1"/>
  <c r="B27" i="10"/>
  <c r="B29" i="10" s="1"/>
  <c r="B31" i="10" s="1"/>
  <c r="B33" i="10" s="1"/>
  <c r="B35" i="10" s="1"/>
  <c r="B37" i="10" s="1"/>
  <c r="B39" i="10" s="1"/>
  <c r="B41" i="10" s="1"/>
  <c r="B43" i="10" s="1"/>
  <c r="B45" i="10" s="1"/>
  <c r="B47" i="10" s="1"/>
  <c r="B49" i="10" s="1"/>
  <c r="B51" i="10" s="1"/>
  <c r="B53" i="10" s="1"/>
  <c r="B55" i="10" s="1"/>
  <c r="B57" i="10" s="1"/>
  <c r="B59" i="10" s="1"/>
  <c r="B61" i="10" s="1"/>
  <c r="B63" i="10" s="1"/>
  <c r="B65" i="10" s="1"/>
  <c r="B67" i="10" s="1"/>
  <c r="B69" i="10" s="1"/>
  <c r="B71" i="10" s="1"/>
  <c r="B73" i="10" s="1"/>
  <c r="B75" i="10" s="1"/>
  <c r="AJ2" i="10"/>
  <c r="BB15" i="10" s="1"/>
  <c r="BB16" i="10" s="1"/>
  <c r="AG84" i="10" l="1"/>
  <c r="BH36" i="10"/>
  <c r="BH32" i="10"/>
  <c r="S82" i="10" s="1"/>
  <c r="BH30" i="10"/>
  <c r="S83" i="10" s="1"/>
  <c r="BH44" i="10"/>
  <c r="AI84" i="10" s="1"/>
  <c r="BH38" i="10"/>
  <c r="BI8" i="10"/>
  <c r="AI15" i="10"/>
  <c r="AI16" i="10" s="1"/>
  <c r="AA15" i="10"/>
  <c r="AA16" i="10" s="1"/>
  <c r="AQ15" i="10"/>
  <c r="AQ16" i="10" s="1"/>
  <c r="AY15" i="10"/>
  <c r="AY16" i="10" s="1"/>
  <c r="AM15" i="10"/>
  <c r="AM16" i="10" s="1"/>
  <c r="AE15" i="10"/>
  <c r="AE16" i="10" s="1"/>
  <c r="AU15" i="10"/>
  <c r="AU16" i="10" s="1"/>
  <c r="AE96" i="10"/>
  <c r="BC15" i="10"/>
  <c r="BC16" i="10" s="1"/>
  <c r="AB15" i="10"/>
  <c r="AB16" i="10" s="1"/>
  <c r="AF15" i="10"/>
  <c r="AF16" i="10" s="1"/>
  <c r="AJ15" i="10"/>
  <c r="AJ16" i="10" s="1"/>
  <c r="AN15" i="10"/>
  <c r="AN16" i="10" s="1"/>
  <c r="AR15" i="10"/>
  <c r="AR16" i="10" s="1"/>
  <c r="AV15" i="10"/>
  <c r="AV16" i="10" s="1"/>
  <c r="AZ15" i="10"/>
  <c r="AZ16" i="10" s="1"/>
  <c r="BD15" i="10"/>
  <c r="BD16" i="10" s="1"/>
  <c r="AC15" i="10"/>
  <c r="AC16" i="10" s="1"/>
  <c r="AG15" i="10"/>
  <c r="AG16" i="10" s="1"/>
  <c r="AK15" i="10"/>
  <c r="AK16" i="10" s="1"/>
  <c r="AO15" i="10"/>
  <c r="AO16" i="10" s="1"/>
  <c r="AS15" i="10"/>
  <c r="AS16" i="10" s="1"/>
  <c r="AW15" i="10"/>
  <c r="AW16" i="10" s="1"/>
  <c r="BA15" i="10"/>
  <c r="BA16" i="10" s="1"/>
  <c r="BE15" i="10"/>
  <c r="BE16" i="10" s="1"/>
  <c r="AD15" i="10"/>
  <c r="AD16" i="10" s="1"/>
  <c r="AH15" i="10"/>
  <c r="AH16" i="10" s="1"/>
  <c r="AL15" i="10"/>
  <c r="AL16" i="10" s="1"/>
  <c r="AP15" i="10"/>
  <c r="AP16" i="10" s="1"/>
  <c r="AT15" i="10"/>
  <c r="AT16" i="10" s="1"/>
  <c r="AX15" i="10"/>
  <c r="AX16" i="10" s="1"/>
  <c r="AI82" i="10" l="1"/>
  <c r="Y91" i="10"/>
  <c r="T96" i="10" l="1"/>
  <c r="Y96" i="10" s="1"/>
  <c r="AU82" i="10" s="1"/>
  <c r="Q86" i="10" l="1"/>
  <c r="S86" i="10"/>
  <c r="AO91" i="10" l="1"/>
  <c r="AJ96" i="10" s="1"/>
  <c r="AO96" i="10" s="1"/>
  <c r="AZ82" i="10" s="1"/>
  <c r="BE82" i="10" s="1"/>
  <c r="AI86" i="10"/>
  <c r="AG86" i="10"/>
</calcChain>
</file>

<file path=xl/sharedStrings.xml><?xml version="1.0" encoding="utf-8"?>
<sst xmlns="http://schemas.openxmlformats.org/spreadsheetml/2006/main" count="3723" uniqueCount="1170">
  <si>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</si>
  <si>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</si>
  <si>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</si>
  <si>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</si>
  <si>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</si>
  <si>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</si>
  <si>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</si>
  <si>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</si>
  <si>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</si>
  <si>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</si>
  <si>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</si>
  <si>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</si>
  <si>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</si>
  <si>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</si>
  <si>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</si>
  <si>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</si>
  <si>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</si>
  <si>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</si>
  <si>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</si>
  <si>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介護福祉士</t>
    <rPh sb="0" eb="2">
      <t>カイゴ</t>
    </rPh>
    <rPh sb="2" eb="5">
      <t>フクシシ</t>
    </rPh>
    <phoneticPr fontId="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</si>
  <si>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</si>
  <si>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</si>
  <si>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</si>
  <si>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</si>
  <si>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</si>
  <si>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</si>
  <si>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</si>
  <si>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</si>
  <si>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</si>
  <si>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</si>
  <si>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</si>
  <si>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</si>
  <si>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</si>
  <si>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</si>
  <si>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</si>
  <si>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</si>
  <si>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</si>
  <si>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</si>
  <si>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</si>
  <si>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</si>
  <si>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</si>
  <si>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</si>
  <si>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</si>
  <si>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</si>
  <si>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</si>
  <si>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</si>
  <si>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</si>
  <si>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</si>
  <si>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</si>
  <si>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</si>
  <si>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</si>
  <si>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</si>
  <si>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</si>
  <si>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</si>
  <si>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</si>
  <si>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</si>
  <si>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</si>
  <si>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</si>
  <si>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</si>
  <si>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</si>
  <si>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</si>
  <si>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</si>
  <si>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</si>
  <si>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</si>
  <si>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</si>
  <si>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</si>
  <si>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</si>
  <si>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</si>
  <si>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</si>
  <si>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</si>
  <si>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管理者</t>
    <rPh sb="0" eb="3">
      <t>カンリシャ</t>
    </rPh>
    <phoneticPr fontId="2"/>
  </si>
  <si>
    <t>介護支援専門員</t>
    <rPh sb="0" eb="2">
      <t>カイゴ</t>
    </rPh>
    <rPh sb="2" eb="4">
      <t>シエン</t>
    </rPh>
    <rPh sb="4" eb="7">
      <t>センモンイン</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</si>
  <si>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</si>
  <si>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</si>
  <si>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</si>
  <si>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C列・・・「管理者」</t>
    <rPh sb="2" eb="3">
      <t>レツ</t>
    </rPh>
    <rPh sb="7" eb="10">
      <t>カンリシャ</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</si>
  <si>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</si>
  <si>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</si>
  <si>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</si>
  <si>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</si>
  <si>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</si>
  <si>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</si>
  <si>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</si>
  <si>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１．サービス種別</t>
    <rPh sb="6" eb="8">
      <t>シュベツ</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</si>
  <si>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</si>
  <si>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</si>
  <si>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</si>
  <si>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ag</t>
    <phoneticPr fontId="2"/>
  </si>
  <si>
    <t>厚労　太郎</t>
    <rPh sb="0" eb="2">
      <t>コウロウ</t>
    </rPh>
    <rPh sb="3" eb="5">
      <t>タロウ</t>
    </rPh>
    <phoneticPr fontId="2"/>
  </si>
  <si>
    <t>A</t>
  </si>
  <si>
    <t>ー</t>
  </si>
  <si>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</si>
  <si>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</si>
  <si>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</si>
  <si>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</si>
  <si>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</si>
  <si>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</si>
  <si>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</si>
  <si>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</si>
  <si>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</si>
  <si>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C</t>
  </si>
  <si>
    <t>医師</t>
    <rPh sb="0" eb="2">
      <t>イシ</t>
    </rPh>
    <phoneticPr fontId="2"/>
  </si>
  <si>
    <t>生活相談員</t>
    <rPh sb="0" eb="2">
      <t>セイカツ</t>
    </rPh>
    <rPh sb="2" eb="5">
      <t>ソウダンイン</t>
    </rPh>
    <phoneticPr fontId="2"/>
  </si>
  <si>
    <t>看護職員</t>
    <rPh sb="0" eb="2">
      <t>カンゴ</t>
    </rPh>
    <rPh sb="2" eb="4">
      <t>ショクイン</t>
    </rPh>
    <phoneticPr fontId="2"/>
  </si>
  <si>
    <t>介護職員</t>
    <rPh sb="0" eb="2">
      <t>カイゴ</t>
    </rPh>
    <rPh sb="2" eb="4">
      <t>ショクイン</t>
    </rPh>
    <phoneticPr fontId="2"/>
  </si>
  <si>
    <t>栄養士</t>
    <rPh sb="0" eb="3">
      <t>エイヨウシ</t>
    </rPh>
    <phoneticPr fontId="2"/>
  </si>
  <si>
    <t>機能訓練指導員</t>
    <rPh sb="0" eb="2">
      <t>キノウ</t>
    </rPh>
    <rPh sb="2" eb="4">
      <t>クンレン</t>
    </rPh>
    <rPh sb="4" eb="7">
      <t>シドウイン</t>
    </rPh>
    <phoneticPr fontId="2"/>
  </si>
  <si>
    <t>介護支援専門員</t>
    <rPh sb="0" eb="2">
      <t>カイゴ</t>
    </rPh>
    <rPh sb="2" eb="4">
      <t>シエン</t>
    </rPh>
    <rPh sb="4" eb="7">
      <t>センモンイン</t>
    </rPh>
    <phoneticPr fontId="2"/>
  </si>
  <si>
    <t>社会福祉主事任用資格</t>
    <rPh sb="0" eb="2">
      <t>シャカイ</t>
    </rPh>
    <rPh sb="2" eb="4">
      <t>フクシ</t>
    </rPh>
    <rPh sb="4" eb="6">
      <t>シュジ</t>
    </rPh>
    <rPh sb="6" eb="8">
      <t>ニンヨウ</t>
    </rPh>
    <rPh sb="8" eb="10">
      <t>シカク</t>
    </rPh>
    <phoneticPr fontId="2"/>
  </si>
  <si>
    <t>社会福祉事業に2年以上従事</t>
    <rPh sb="0" eb="2">
      <t>シャカイ</t>
    </rPh>
    <rPh sb="2" eb="4">
      <t>フクシ</t>
    </rPh>
    <rPh sb="4" eb="6">
      <t>ジギョウ</t>
    </rPh>
    <rPh sb="8" eb="9">
      <t>ネン</t>
    </rPh>
    <rPh sb="9" eb="11">
      <t>イジョウ</t>
    </rPh>
    <rPh sb="11" eb="13">
      <t>ジュウジ</t>
    </rPh>
    <phoneticPr fontId="2"/>
  </si>
  <si>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2"/>
  </si>
  <si>
    <t>ー</t>
    <phoneticPr fontId="2"/>
  </si>
  <si>
    <t>看護師</t>
    <rPh sb="0" eb="3">
      <t>カンゴシ</t>
    </rPh>
    <phoneticPr fontId="1"/>
  </si>
  <si>
    <t>准看護師</t>
    <rPh sb="0" eb="4">
      <t>ジュンカンゴシ</t>
    </rPh>
    <phoneticPr fontId="2"/>
  </si>
  <si>
    <t>介護福祉士</t>
    <rPh sb="0" eb="2">
      <t>カイゴ</t>
    </rPh>
    <rPh sb="2" eb="5">
      <t>フクシシ</t>
    </rPh>
    <phoneticPr fontId="2"/>
  </si>
  <si>
    <t>管理栄養士</t>
    <rPh sb="0" eb="2">
      <t>カンリ</t>
    </rPh>
    <rPh sb="2" eb="5">
      <t>エイヨウシ</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</si>
  <si>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</si>
  <si>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</si>
  <si>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</si>
  <si>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看護師</t>
    <rPh sb="0" eb="3">
      <t>カンゴシ</t>
    </rPh>
    <phoneticPr fontId="2"/>
  </si>
  <si>
    <t>柔道整復師</t>
    <rPh sb="0" eb="2">
      <t>ジュウドウ</t>
    </rPh>
    <rPh sb="2" eb="5">
      <t>セイフクシ</t>
    </rPh>
    <phoneticPr fontId="2"/>
  </si>
  <si>
    <t>あん摩マッサージ指圧師</t>
    <rPh sb="2" eb="3">
      <t>マ</t>
    </rPh>
    <rPh sb="8" eb="11">
      <t>シアツシ</t>
    </rPh>
    <phoneticPr fontId="2"/>
  </si>
  <si>
    <t>はり師</t>
    <rPh sb="2" eb="3">
      <t>シ</t>
    </rPh>
    <phoneticPr fontId="2"/>
  </si>
  <si>
    <t>きゅう師</t>
    <rPh sb="3" eb="4">
      <t>シ</t>
    </rPh>
    <phoneticPr fontId="2"/>
  </si>
  <si>
    <t>　D列・・・「医師」</t>
    <rPh sb="2" eb="3">
      <t>レツ</t>
    </rPh>
    <rPh sb="7" eb="9">
      <t>イシ</t>
    </rPh>
    <phoneticPr fontId="2"/>
  </si>
  <si>
    <t>　E列・・・「生活相談員」</t>
    <rPh sb="2" eb="3">
      <t>レツ</t>
    </rPh>
    <rPh sb="7" eb="9">
      <t>セイカツ</t>
    </rPh>
    <rPh sb="9" eb="12">
      <t>ソウダンイン</t>
    </rPh>
    <phoneticPr fontId="2"/>
  </si>
  <si>
    <t>　F列・・・「看護職員」</t>
    <rPh sb="2" eb="3">
      <t>レツ</t>
    </rPh>
    <rPh sb="7" eb="9">
      <t>カンゴ</t>
    </rPh>
    <rPh sb="9" eb="11">
      <t>ショクイン</t>
    </rPh>
    <phoneticPr fontId="2"/>
  </si>
  <si>
    <t>　G列・・・「介護職員」</t>
    <rPh sb="2" eb="3">
      <t>レツ</t>
    </rPh>
    <rPh sb="7" eb="9">
      <t>カイゴ</t>
    </rPh>
    <rPh sb="9" eb="11">
      <t>ショクイン</t>
    </rPh>
    <phoneticPr fontId="2"/>
  </si>
  <si>
    <t>　H列・・・「栄養士」</t>
    <rPh sb="2" eb="3">
      <t>レツ</t>
    </rPh>
    <rPh sb="7" eb="10">
      <t>エイヨウシ</t>
    </rPh>
    <phoneticPr fontId="2"/>
  </si>
  <si>
    <t>　I列・・・「機能訓練指導員」</t>
    <rPh sb="2" eb="3">
      <t>レツ</t>
    </rPh>
    <rPh sb="7" eb="9">
      <t>キノウ</t>
    </rPh>
    <rPh sb="9" eb="11">
      <t>クンレン</t>
    </rPh>
    <rPh sb="11" eb="14">
      <t>シドウイン</t>
    </rPh>
    <phoneticPr fontId="2"/>
  </si>
  <si>
    <t>　J列・・・「介護支援専門員」</t>
    <rPh sb="2" eb="3">
      <t>レツ</t>
    </rPh>
    <rPh sb="7" eb="9">
      <t>カイゴ</t>
    </rPh>
    <rPh sb="9" eb="11">
      <t>シエン</t>
    </rPh>
    <rPh sb="11" eb="14">
      <t>センモンイン</t>
    </rPh>
    <phoneticPr fontId="2"/>
  </si>
  <si>
    <t>◎</t>
  </si>
  <si>
    <t>勤務形態</t>
    <rPh sb="0" eb="2">
      <t>キンム</t>
    </rPh>
    <rPh sb="2" eb="4">
      <t>ケイタイ</t>
    </rPh>
    <phoneticPr fontId="2"/>
  </si>
  <si>
    <t>勤務時間数合計</t>
    <rPh sb="0" eb="2">
      <t>キンム</t>
    </rPh>
    <rPh sb="2" eb="5">
      <t>ジカンスウ</t>
    </rPh>
    <rPh sb="5" eb="7">
      <t>ゴウケイ</t>
    </rPh>
    <phoneticPr fontId="2"/>
  </si>
  <si>
    <t>常勤換算の対象時間数</t>
    <rPh sb="0" eb="2">
      <t>ジョウキン</t>
    </rPh>
    <rPh sb="2" eb="4">
      <t>カンサン</t>
    </rPh>
    <rPh sb="5" eb="7">
      <t>タイショウ</t>
    </rPh>
    <rPh sb="7" eb="9">
      <t>ジカン</t>
    </rPh>
    <rPh sb="9" eb="10">
      <t>スウ</t>
    </rPh>
    <phoneticPr fontId="2"/>
  </si>
  <si>
    <t>常勤換算方法対象外の</t>
    <rPh sb="0" eb="2">
      <t>ジョウキン</t>
    </rPh>
    <rPh sb="2" eb="4">
      <t>カンサン</t>
    </rPh>
    <rPh sb="4" eb="6">
      <t>ホウホウ</t>
    </rPh>
    <rPh sb="6" eb="9">
      <t>タイショウガイ</t>
    </rPh>
    <phoneticPr fontId="2"/>
  </si>
  <si>
    <t>当月合計</t>
    <rPh sb="0" eb="2">
      <t>トウゲツ</t>
    </rPh>
    <rPh sb="2" eb="4">
      <t>ゴウケイ</t>
    </rPh>
    <phoneticPr fontId="2"/>
  </si>
  <si>
    <t>週平均</t>
    <rPh sb="0" eb="3">
      <t>シュウヘイキン</t>
    </rPh>
    <phoneticPr fontId="2"/>
  </si>
  <si>
    <t>常勤の従業者の人数</t>
    <rPh sb="0" eb="2">
      <t>ジョウキン</t>
    </rPh>
    <rPh sb="3" eb="6">
      <t>ジュウギョウシャ</t>
    </rPh>
    <rPh sb="7" eb="9">
      <t>ニンズウ</t>
    </rPh>
    <phoneticPr fontId="2"/>
  </si>
  <si>
    <t>合計</t>
    <rPh sb="0" eb="2">
      <t>ゴウケイ</t>
    </rPh>
    <phoneticPr fontId="2"/>
  </si>
  <si>
    <t>①看護職員</t>
    <rPh sb="1" eb="3">
      <t>カンゴ</t>
    </rPh>
    <rPh sb="3" eb="5">
      <t>ショクイン</t>
    </rPh>
    <phoneticPr fontId="2"/>
  </si>
  <si>
    <t>B</t>
  </si>
  <si>
    <t>■ 常勤換算方法による人数</t>
    <rPh sb="2" eb="4">
      <t>ジョウキン</t>
    </rPh>
    <rPh sb="4" eb="6">
      <t>カンサン</t>
    </rPh>
    <rPh sb="6" eb="8">
      <t>ホウホウ</t>
    </rPh>
    <rPh sb="11" eb="13">
      <t>ニンズウ</t>
    </rPh>
    <phoneticPr fontId="2"/>
  </si>
  <si>
    <t>常勤換算の</t>
    <rPh sb="0" eb="2">
      <t>ジョウキン</t>
    </rPh>
    <rPh sb="2" eb="4">
      <t>カンサン</t>
    </rPh>
    <phoneticPr fontId="2"/>
  </si>
  <si>
    <t>常勤の従業者が</t>
    <rPh sb="0" eb="2">
      <t>ジョウキン</t>
    </rPh>
    <rPh sb="3" eb="6">
      <t>ジュウギョウシャ</t>
    </rPh>
    <phoneticPr fontId="2"/>
  </si>
  <si>
    <t>常勤換算後の人数</t>
    <rPh sb="0" eb="2">
      <t>ジョウキン</t>
    </rPh>
    <rPh sb="2" eb="4">
      <t>カンサン</t>
    </rPh>
    <rPh sb="4" eb="5">
      <t>ゴ</t>
    </rPh>
    <rPh sb="6" eb="8">
      <t>ニンズウ</t>
    </rPh>
    <phoneticPr fontId="2"/>
  </si>
  <si>
    <t>÷</t>
    <phoneticPr fontId="2"/>
  </si>
  <si>
    <t>＝</t>
    <phoneticPr fontId="2"/>
  </si>
  <si>
    <t>（小数点第2位以下切り捨て）</t>
    <rPh sb="1" eb="4">
      <t>ショウスウテン</t>
    </rPh>
    <rPh sb="4" eb="5">
      <t>ダイ</t>
    </rPh>
    <rPh sb="6" eb="7">
      <t>イ</t>
    </rPh>
    <rPh sb="7" eb="9">
      <t>イカ</t>
    </rPh>
    <rPh sb="9" eb="10">
      <t>キ</t>
    </rPh>
    <rPh sb="11" eb="12">
      <t>ス</t>
    </rPh>
    <phoneticPr fontId="2"/>
  </si>
  <si>
    <t>常勤の従業者の人数</t>
  </si>
  <si>
    <t>常勤換算方法による人数</t>
    <rPh sb="0" eb="2">
      <t>ジョウキン</t>
    </rPh>
    <rPh sb="2" eb="4">
      <t>カンサン</t>
    </rPh>
    <rPh sb="4" eb="6">
      <t>ホウホウ</t>
    </rPh>
    <rPh sb="9" eb="11">
      <t>ニンズウ</t>
    </rPh>
    <phoneticPr fontId="2"/>
  </si>
  <si>
    <t>②介護職員</t>
    <rPh sb="1" eb="3">
      <t>カイゴ</t>
    </rPh>
    <rPh sb="3" eb="5">
      <t>ショクイン</t>
    </rPh>
    <phoneticPr fontId="2"/>
  </si>
  <si>
    <t>③看護職員と介護職員の合計</t>
    <rPh sb="1" eb="3">
      <t>カンゴ</t>
    </rPh>
    <rPh sb="3" eb="5">
      <t>ショクイン</t>
    </rPh>
    <rPh sb="6" eb="8">
      <t>カイゴ</t>
    </rPh>
    <rPh sb="8" eb="10">
      <t>ショクイン</t>
    </rPh>
    <rPh sb="11" eb="13">
      <t>ゴウケイ</t>
    </rPh>
    <phoneticPr fontId="2"/>
  </si>
  <si>
    <t>＋</t>
    <phoneticPr fontId="2"/>
  </si>
  <si>
    <t>看護職員</t>
    <rPh sb="0" eb="2">
      <t>カンゴ</t>
    </rPh>
    <rPh sb="2" eb="4">
      <t>ショクイン</t>
    </rPh>
    <phoneticPr fontId="2"/>
  </si>
  <si>
    <t>介護職員</t>
    <rPh sb="0" eb="2">
      <t>カイゴ</t>
    </rPh>
    <rPh sb="2" eb="4">
      <t>ショクイン</t>
    </rPh>
    <phoneticPr fontId="2"/>
  </si>
  <si>
    <t>（勤務形態の記号）</t>
    <rPh sb="1" eb="3">
      <t>キンム</t>
    </rPh>
    <rPh sb="3" eb="5">
      <t>ケイタイ</t>
    </rPh>
    <rPh sb="6" eb="8">
      <t>キゴウ</t>
    </rPh>
    <phoneticPr fontId="2"/>
  </si>
  <si>
    <t>非常勤で兼務</t>
    <rPh sb="0" eb="3">
      <t>ヒジョウキン</t>
    </rPh>
    <rPh sb="4" eb="6">
      <t>ケンム</t>
    </rPh>
    <phoneticPr fontId="2"/>
  </si>
  <si>
    <t>指定介護老人福祉施設（従来型）</t>
    <rPh sb="0" eb="2">
      <t>シテイ</t>
    </rPh>
    <rPh sb="2" eb="4">
      <t>カイゴ</t>
    </rPh>
    <rPh sb="4" eb="6">
      <t>ロウジン</t>
    </rPh>
    <rPh sb="6" eb="8">
      <t>フクシ</t>
    </rPh>
    <rPh sb="8" eb="10">
      <t>シセツ</t>
    </rPh>
    <rPh sb="11" eb="13">
      <t>ジュウライ</t>
    </rPh>
    <rPh sb="13" eb="14">
      <t>ガタ</t>
    </rPh>
    <phoneticPr fontId="2"/>
  </si>
  <si>
    <t>指定介護老人福祉施設（ユニット型）</t>
    <rPh sb="0" eb="2">
      <t>シテイ</t>
    </rPh>
    <rPh sb="2" eb="4">
      <t>カイゴ</t>
    </rPh>
    <rPh sb="4" eb="6">
      <t>ロウジン</t>
    </rPh>
    <rPh sb="6" eb="8">
      <t>フクシ</t>
    </rPh>
    <rPh sb="8" eb="10">
      <t>シセツ</t>
    </rPh>
    <rPh sb="15" eb="16">
      <t>ガタ</t>
    </rPh>
    <phoneticPr fontId="2"/>
  </si>
  <si>
    <t>ユニット１</t>
    <phoneticPr fontId="2"/>
  </si>
  <si>
    <t>ユニット２</t>
    <phoneticPr fontId="2"/>
  </si>
  <si>
    <t>b</t>
  </si>
  <si>
    <t>○</t>
  </si>
  <si>
    <t>ユニット３</t>
    <phoneticPr fontId="2"/>
  </si>
  <si>
    <t>ユニット４</t>
    <phoneticPr fontId="2"/>
  </si>
  <si>
    <t>ユニット２</t>
    <phoneticPr fontId="2"/>
  </si>
  <si>
    <t>○○　A男</t>
    <rPh sb="4" eb="5">
      <t>オトコ</t>
    </rPh>
    <phoneticPr fontId="2"/>
  </si>
  <si>
    <t>○○　B子</t>
    <rPh sb="4" eb="5">
      <t>コ</t>
    </rPh>
    <phoneticPr fontId="2"/>
  </si>
  <si>
    <t>○○　C太</t>
    <rPh sb="4" eb="5">
      <t>タ</t>
    </rPh>
    <phoneticPr fontId="2"/>
  </si>
  <si>
    <t>○○　D美</t>
    <rPh sb="4" eb="5">
      <t>ウツク</t>
    </rPh>
    <phoneticPr fontId="2"/>
  </si>
  <si>
    <t>○○　E夫</t>
    <rPh sb="4" eb="5">
      <t>オット</t>
    </rPh>
    <phoneticPr fontId="2"/>
  </si>
  <si>
    <t>○○　F子</t>
    <rPh sb="4" eb="5">
      <t>コ</t>
    </rPh>
    <phoneticPr fontId="2"/>
  </si>
  <si>
    <t>○○　G太</t>
    <rPh sb="4" eb="5">
      <t>タ</t>
    </rPh>
    <phoneticPr fontId="2"/>
  </si>
  <si>
    <t>○○　H美</t>
    <rPh sb="4" eb="5">
      <t>ミ</t>
    </rPh>
    <phoneticPr fontId="2"/>
  </si>
  <si>
    <t>○○　J太郎</t>
    <rPh sb="4" eb="6">
      <t>タロウ</t>
    </rPh>
    <phoneticPr fontId="2"/>
  </si>
  <si>
    <t>○○　K子</t>
    <rPh sb="4" eb="5">
      <t>コ</t>
    </rPh>
    <phoneticPr fontId="2"/>
  </si>
  <si>
    <t>○○　L太</t>
    <rPh sb="4" eb="5">
      <t>タ</t>
    </rPh>
    <phoneticPr fontId="2"/>
  </si>
  <si>
    <t>○○　M子</t>
    <rPh sb="4" eb="5">
      <t>コ</t>
    </rPh>
    <phoneticPr fontId="2"/>
  </si>
  <si>
    <t>○○　N男</t>
    <rPh sb="4" eb="5">
      <t>オトコ</t>
    </rPh>
    <phoneticPr fontId="2"/>
  </si>
  <si>
    <t>○○　P子</t>
    <rPh sb="4" eb="5">
      <t>コ</t>
    </rPh>
    <phoneticPr fontId="2"/>
  </si>
  <si>
    <t>○○　R次郎</t>
    <rPh sb="4" eb="6">
      <t>ジロウ</t>
    </rPh>
    <phoneticPr fontId="2"/>
  </si>
  <si>
    <t>○○　S子</t>
    <rPh sb="4" eb="5">
      <t>コ</t>
    </rPh>
    <phoneticPr fontId="2"/>
  </si>
  <si>
    <t>○○　T太</t>
    <rPh sb="4" eb="5">
      <t>タ</t>
    </rPh>
    <phoneticPr fontId="2"/>
  </si>
  <si>
    <t>○○　U子</t>
    <rPh sb="4" eb="5">
      <t>コ</t>
    </rPh>
    <phoneticPr fontId="2"/>
  </si>
  <si>
    <t>○○　V男</t>
    <rPh sb="4" eb="5">
      <t>オトコ</t>
    </rPh>
    <phoneticPr fontId="2"/>
  </si>
  <si>
    <t>○○　W子</t>
    <rPh sb="4" eb="5">
      <t>コ</t>
    </rPh>
    <phoneticPr fontId="2"/>
  </si>
  <si>
    <t>○○　X太郎</t>
    <rPh sb="4" eb="6">
      <t>タロウ</t>
    </rPh>
    <phoneticPr fontId="2"/>
  </si>
  <si>
    <t>○○　Y子</t>
    <rPh sb="4" eb="5">
      <t>コ</t>
    </rPh>
    <phoneticPr fontId="2"/>
  </si>
  <si>
    <t>○○　Z男</t>
    <rPh sb="4" eb="5">
      <t>オトコ</t>
    </rPh>
    <phoneticPr fontId="2"/>
  </si>
  <si>
    <t>○○　AA三郎</t>
    <rPh sb="5" eb="7">
      <t>サブロウ</t>
    </rPh>
    <phoneticPr fontId="2"/>
  </si>
  <si>
    <t>○○　BB子</t>
    <rPh sb="5" eb="6">
      <t>コ</t>
    </rPh>
    <phoneticPr fontId="2"/>
  </si>
  <si>
    <t>○○　CC次郎</t>
    <rPh sb="5" eb="7">
      <t>ジロウ</t>
    </rPh>
    <phoneticPr fontId="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</si>
  <si>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</si>
  <si>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</si>
  <si>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</si>
  <si>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
  </si>
  <si>
    <t>　　  原則、そのユニットを並べて記載してください。</t>
    <rPh sb="4" eb="6">
      <t>ゲンソク</t>
    </rPh>
    <rPh sb="14" eb="15">
      <t>ナラ</t>
    </rPh>
    <rPh sb="17" eb="19">
      <t>キサイ</t>
    </rPh>
    <phoneticPr fontId="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</si>
  <si>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</si>
  <si>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</si>
  <si>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</si>
  <si>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
  </si>
  <si>
    <t>○○○○</t>
    <phoneticPr fontId="2"/>
  </si>
  <si>
    <t>■ 看護職員の常勤換算方法による人数</t>
    <rPh sb="2" eb="4">
      <t>カンゴ</t>
    </rPh>
    <rPh sb="4" eb="6">
      <t>ショクイン</t>
    </rPh>
    <rPh sb="7" eb="9">
      <t>ジョウキン</t>
    </rPh>
    <rPh sb="9" eb="11">
      <t>カンサン</t>
    </rPh>
    <rPh sb="11" eb="13">
      <t>ホウホウ</t>
    </rPh>
    <rPh sb="16" eb="18">
      <t>ニンズウ</t>
    </rPh>
    <phoneticPr fontId="2"/>
  </si>
  <si>
    <t>■ 介護職員の常勤換算方法による人数</t>
    <rPh sb="2" eb="4">
      <t>カイゴ</t>
    </rPh>
    <rPh sb="4" eb="6">
      <t>ショクイン</t>
    </rPh>
    <rPh sb="7" eb="9">
      <t>ジョウキン</t>
    </rPh>
    <rPh sb="9" eb="11">
      <t>カンサン</t>
    </rPh>
    <rPh sb="11" eb="13">
      <t>ホウホウ</t>
    </rPh>
    <rPh sb="16" eb="18">
      <t>ニンズウ</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</si>
  <si>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</si>
  <si>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</si>
  <si>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</si>
  <si>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</si>
  <si>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</si>
  <si>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短期入所生活介護（従来型）</t>
    <rPh sb="0" eb="2">
      <t>タンキ</t>
    </rPh>
    <rPh sb="2" eb="4">
      <t>ニュウショ</t>
    </rPh>
    <rPh sb="4" eb="6">
      <t>セイカツ</t>
    </rPh>
    <rPh sb="6" eb="8">
      <t>カイゴ</t>
    </rPh>
    <rPh sb="9" eb="11">
      <t>ジュウライ</t>
    </rPh>
    <rPh sb="11" eb="12">
      <t>ガタ</t>
    </rPh>
    <phoneticPr fontId="2"/>
  </si>
  <si>
    <t>短期入所生活介護（ユニット型）</t>
    <rPh sb="0" eb="2">
      <t>タンキ</t>
    </rPh>
    <rPh sb="2" eb="4">
      <t>ニュウショ</t>
    </rPh>
    <rPh sb="4" eb="6">
      <t>セイカツ</t>
    </rPh>
    <rPh sb="6" eb="8">
      <t>カイゴ</t>
    </rPh>
    <rPh sb="13" eb="14">
      <t>ガタ</t>
    </rPh>
    <phoneticPr fontId="2"/>
  </si>
  <si>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2"/>
  </si>
  <si>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2"/>
  </si>
  <si>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2"/>
  </si>
  <si>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2"/>
  </si>
  <si>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</si>
  <si>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</si>
  <si>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</si>
  <si>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</si>
  <si>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</si>
  <si>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</si>
  <si>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</si>
  <si>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看護職員を兼務</t>
    <phoneticPr fontId="2"/>
  </si>
  <si>
    <t>機能訓練指導員を兼務</t>
    <phoneticPr fontId="2"/>
  </si>
  <si>
    <t>　21行目・・・「職種」</t>
    <rPh sb="3" eb="5">
      <t>ギョウメ</t>
    </rPh>
    <rPh sb="9" eb="11">
      <t>ショクシュ</t>
    </rPh>
    <phoneticPr fontId="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</si>
  <si>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</si>
  <si>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</si>
  <si>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</si>
  <si>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</si>
  <si>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</si>
  <si>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1日に2回勤務する場合</t>
    <rPh sb="1" eb="2">
      <t>ニチ</t>
    </rPh>
    <rPh sb="4" eb="5">
      <t>カイ</t>
    </rPh>
    <rPh sb="5" eb="7">
      <t>キンム</t>
    </rPh>
    <rPh sb="9" eb="11">
      <t>バアイ</t>
    </rPh>
    <phoneticPr fontId="2"/>
  </si>
  <si>
    <t>ah</t>
    <phoneticPr fontId="2"/>
  </si>
  <si>
    <t>1日に2回勤務する場合</t>
    <phoneticPr fontId="2"/>
  </si>
  <si>
    <t>ai</t>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</si>
  <si>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</si>
  <si>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</si>
  <si>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</si>
  <si>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</si>
  <si>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４週</t>
  </si>
  <si>
    <t>予定</t>
  </si>
  <si>
    <t>(2)</t>
    <phoneticPr fontId="2"/>
  </si>
  <si>
    <t>基準：</t>
    <rPh sb="0" eb="2">
      <t>キジュン</t>
    </rPh>
    <phoneticPr fontId="2"/>
  </si>
  <si>
    <t>週</t>
  </si>
  <si>
    <t>b</t>
    <phoneticPr fontId="2"/>
  </si>
  <si>
    <t>e</t>
    <phoneticPr fontId="2"/>
  </si>
  <si>
    <t>f</t>
  </si>
  <si>
    <t>f</t>
    <phoneticPr fontId="2"/>
  </si>
  <si>
    <t>h</t>
    <phoneticPr fontId="2"/>
  </si>
  <si>
    <t>a</t>
    <phoneticPr fontId="2"/>
  </si>
  <si>
    <t>d</t>
    <phoneticPr fontId="2"/>
  </si>
  <si>
    <t>e</t>
    <phoneticPr fontId="2"/>
  </si>
  <si>
    <t>b</t>
    <phoneticPr fontId="2"/>
  </si>
  <si>
    <t>（夜勤）16:00～翌9:00勤務</t>
    <rPh sb="1" eb="3">
      <t>ヤキン</t>
    </rPh>
    <rPh sb="10" eb="11">
      <t>ヨク</t>
    </rPh>
    <rPh sb="15" eb="17">
      <t>キンム</t>
    </rPh>
    <phoneticPr fontId="2"/>
  </si>
  <si>
    <t>勤務時間数</t>
    <rPh sb="0" eb="2">
      <t>キンム</t>
    </rPh>
    <rPh sb="2" eb="5">
      <t>ジカンスウ</t>
    </rPh>
    <phoneticPr fontId="2"/>
  </si>
  <si>
    <t>ー</t>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</si>
  <si>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</si>
  <si>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</si>
  <si>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</si>
  <si>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</si>
  <si>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</si>
  <si>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 常勤換算方法とは、非常勤の従業者について「事業所の従業者の勤務延時間数を当該事業所において常勤の従業者が勤務すべき時間数で除することにより、</t>
    <phoneticPr fontId="2"/>
  </si>
  <si>
    <t>　　　　　常勤の従業者の員数に換算する方法」であるため、常勤の従業者については常勤換算方法によらず、実人数で計算する。</t>
    <phoneticPr fontId="2"/>
  </si>
  <si>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2"/>
  </si>
  <si>
    <t>　　　　　手入力すること。</t>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</si>
  <si>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</si>
  <si>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（夜勤）16:00～翌9:00勤務</t>
    <phoneticPr fontId="2"/>
  </si>
  <si>
    <t>i</t>
    <phoneticPr fontId="2"/>
  </si>
  <si>
    <t>（夜勤）16:00～翌9:00勤務</t>
    <phoneticPr fontId="2"/>
  </si>
  <si>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3"/>
  </si>
  <si>
    <t>○○　D太</t>
    <phoneticPr fontId="2"/>
  </si>
  <si>
    <t>（前年度の平均値または推定数）</t>
    <rPh sb="1" eb="4">
      <t>ゼンネンド</t>
    </rPh>
    <rPh sb="5" eb="8">
      <t>ヘイキンチ</t>
    </rPh>
    <rPh sb="11" eb="14">
      <t>スイテイスウ</t>
    </rPh>
    <phoneticPr fontId="2"/>
  </si>
  <si>
    <t>人</t>
    <rPh sb="0" eb="1">
      <t>ニン</t>
    </rPh>
    <phoneticPr fontId="2"/>
  </si>
  <si>
    <t>(4) 入所者数（利用者数）</t>
    <rPh sb="4" eb="7">
      <t>ニュウショシャ</t>
    </rPh>
    <rPh sb="7" eb="8">
      <t>スウ</t>
    </rPh>
    <rPh sb="9" eb="12">
      <t>リヨウシャ</t>
    </rPh>
    <rPh sb="12" eb="13">
      <t>スウ</t>
    </rPh>
    <phoneticPr fontId="2"/>
  </si>
  <si>
    <t>(5)
ユニットリーダー</t>
    <phoneticPr fontId="2"/>
  </si>
  <si>
    <t>(6)
ユニット名</t>
    <rPh sb="8" eb="9">
      <t>メイ</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</si>
  <si>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</si>
  <si>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</si>
  <si>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</si>
  <si>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</si>
  <si>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</si>
  <si>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</si>
  <si>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</si>
  <si>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</si>
  <si>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(5) 
職種</t>
    <phoneticPr fontId="3"/>
  </si>
  <si>
    <t>(6)
勤務
形態</t>
    <phoneticPr fontId="3"/>
  </si>
  <si>
    <t>(7) 資格</t>
    <rPh sb="4" eb="6">
      <t>シカク</t>
    </rPh>
    <phoneticPr fontId="2"/>
  </si>
  <si>
    <t>(8) 氏　名</t>
    <phoneticPr fontId="3"/>
  </si>
  <si>
    <t>(9)</t>
    <phoneticPr fontId="2"/>
  </si>
  <si>
    <r>
      <t xml:space="preserve">(11)
</t>
    </r>
    <r>
      <rPr>
        <sz val="11"/>
        <rFont val="HGSｺﾞｼｯｸM"/>
        <family val="3"/>
        <charset val="128"/>
      </rPr>
      <t>週平均
勤務時間数</t>
    </r>
    <rPh sb="6" eb="8">
      <t>ヘイキン</t>
    </rPh>
    <rPh sb="9" eb="11">
      <t>キンム</t>
    </rPh>
    <rPh sb="11" eb="13">
      <t>ジカン</t>
    </rPh>
    <rPh sb="13" eb="14">
      <t>スウ</t>
    </rPh>
    <phoneticPr fontId="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</si>
  <si>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</si>
  <si>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</si>
  <si>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　　  小数点第2位以下を切り上げ）とします。新規又は再開の場合は、推定数を入力してください。</t>
    <phoneticPr fontId="2"/>
  </si>
  <si>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</si>
  <si>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</si>
  <si>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</si>
  <si>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</si>
  <si>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</si>
  <si>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</si>
  <si>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</si>
  <si>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</si>
  <si>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</si>
  <si>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</si>
  <si>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　(5) ユニットリーダーに以下の印をつけてください。</t>
    <rPh sb="14" eb="16">
      <t>イカ</t>
    </rPh>
    <rPh sb="17" eb="18">
      <t>シルシ</t>
    </rPh>
    <phoneticPr fontId="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</si>
  <si>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</si>
  <si>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</si>
  <si>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</si>
  <si>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</si>
  <si>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</si>
  <si>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</si>
  <si>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</si>
  <si>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</si>
  <si>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</si>
  <si>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</si>
  <si>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i</t>
  </si>
  <si>
    <t>d</t>
  </si>
  <si>
    <t xml:space="preserve"> 　　 記入の順序は、職種ごとにまとめてください。</t>
    <rPh sb="4" eb="6">
      <t>キニュウ</t>
    </rPh>
    <rPh sb="7" eb="9">
      <t>ジュンジョ</t>
    </rPh>
    <rPh sb="11" eb="13">
      <t>ショクシュ</t>
    </rPh>
    <phoneticPr fontId="2"/>
  </si>
  <si>
    <t>社会福祉士</t>
    <rPh sb="0" eb="2">
      <t>シャカイ</t>
    </rPh>
    <rPh sb="2" eb="5">
      <t>フクシシ</t>
    </rPh>
    <phoneticPr fontId="2"/>
  </si>
  <si>
    <t>精神保健福祉士</t>
    <rPh sb="0" eb="2">
      <t>セイシン</t>
    </rPh>
    <rPh sb="2" eb="4">
      <t>ホケン</t>
    </rPh>
    <rPh sb="4" eb="7">
      <t>フクシシ</t>
    </rPh>
    <phoneticPr fontId="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</si>
  <si>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</si>
  <si>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</si>
  <si>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
  </si>
  <si>
    <t>（参考様式1）</t>
    <rPh sb="1" eb="3">
      <t>サンコウ</t>
    </rPh>
    <rPh sb="3" eb="5">
      <t>ヨウシキ</t>
    </rPh>
    <phoneticPr fontId="3"/>
  </si>
  <si>
    <t>【介護老人福祉施設・（介護予防）短期入所生活介護】</t>
    <rPh sb="1" eb="3">
      <t>カイゴ</t>
    </rPh>
    <rPh sb="3" eb="5">
      <t>ロウジン</t>
    </rPh>
    <rPh sb="5" eb="7">
      <t>フクシ</t>
    </rPh>
    <rPh sb="7" eb="9">
      <t>シセツ</t>
    </rPh>
    <rPh sb="11" eb="13">
      <t>カイゴ</t>
    </rPh>
    <rPh sb="13" eb="15">
      <t>ヨボウ</t>
    </rPh>
    <phoneticPr fontId="27"/>
  </si>
  <si>
    <t xml:space="preserve"> 点検日</t>
  </si>
  <si>
    <t>点検者（職・氏名）※原則として管理者が行ってください。　</t>
    <phoneticPr fontId="27"/>
  </si>
  <si>
    <t>　</t>
  </si>
  <si>
    <t xml:space="preserve"> 事業所</t>
    <rPh sb="1" eb="4">
      <t>ジギョウショ</t>
    </rPh>
    <phoneticPr fontId="27"/>
  </si>
  <si>
    <t>介護保険</t>
    <phoneticPr fontId="27"/>
  </si>
  <si>
    <t>事業所番号</t>
  </si>
  <si>
    <t xml:space="preserve"> フリガナ</t>
  </si>
  <si>
    <t xml:space="preserve"> 名　　称</t>
  </si>
  <si>
    <t xml:space="preserve"> </t>
  </si>
  <si>
    <t>〒</t>
    <phoneticPr fontId="27"/>
  </si>
  <si>
    <t>所　在　地</t>
    <rPh sb="0" eb="1">
      <t>トコロ</t>
    </rPh>
    <rPh sb="2" eb="3">
      <t>ザイ</t>
    </rPh>
    <rPh sb="4" eb="5">
      <t>チ</t>
    </rPh>
    <phoneticPr fontId="27"/>
  </si>
  <si>
    <t>電話　　　番号</t>
    <rPh sb="0" eb="2">
      <t>デンワ</t>
    </rPh>
    <rPh sb="5" eb="7">
      <t>バンゴウ</t>
    </rPh>
    <phoneticPr fontId="27"/>
  </si>
  <si>
    <t>ＦＡＸ　　番号</t>
    <rPh sb="5" eb="7">
      <t>バンゴウ</t>
    </rPh>
    <phoneticPr fontId="27"/>
  </si>
  <si>
    <t>短期入所併設で別番号の場合のみ記載</t>
    <rPh sb="0" eb="2">
      <t>タンキ</t>
    </rPh>
    <rPh sb="2" eb="4">
      <t>ニュウショ</t>
    </rPh>
    <rPh sb="4" eb="6">
      <t>ヘイセツ</t>
    </rPh>
    <rPh sb="7" eb="8">
      <t>ベツ</t>
    </rPh>
    <rPh sb="8" eb="10">
      <t>バンゴウ</t>
    </rPh>
    <rPh sb="11" eb="13">
      <t>バアイ</t>
    </rPh>
    <rPh sb="15" eb="17">
      <t>キサイ</t>
    </rPh>
    <phoneticPr fontId="27"/>
  </si>
  <si>
    <t>事業所　　番号</t>
    <rPh sb="0" eb="3">
      <t>ジギョウショ</t>
    </rPh>
    <rPh sb="5" eb="7">
      <t>バンゴウ</t>
    </rPh>
    <phoneticPr fontId="27"/>
  </si>
  <si>
    <t>事業所　　名称</t>
    <rPh sb="0" eb="2">
      <t>ジギョウ</t>
    </rPh>
    <rPh sb="2" eb="3">
      <t>ショ</t>
    </rPh>
    <rPh sb="5" eb="7">
      <t>メイショウ</t>
    </rPh>
    <phoneticPr fontId="27"/>
  </si>
  <si>
    <t>定　員</t>
  </si>
  <si>
    <t>入所</t>
    <rPh sb="0" eb="2">
      <t>ニュウショ</t>
    </rPh>
    <phoneticPr fontId="27"/>
  </si>
  <si>
    <t>人</t>
    <rPh sb="0" eb="1">
      <t>ニン</t>
    </rPh>
    <phoneticPr fontId="27"/>
  </si>
  <si>
    <t>入所（利用）
者の数</t>
    <rPh sb="0" eb="2">
      <t>ニュウショ</t>
    </rPh>
    <rPh sb="3" eb="5">
      <t>リヨウ</t>
    </rPh>
    <rPh sb="7" eb="8">
      <t>シャ</t>
    </rPh>
    <rPh sb="9" eb="10">
      <t>スウ</t>
    </rPh>
    <phoneticPr fontId="27"/>
  </si>
  <si>
    <t>入所（Ａ）</t>
    <rPh sb="0" eb="2">
      <t>ニュウショ</t>
    </rPh>
    <phoneticPr fontId="27"/>
  </si>
  <si>
    <t>短期</t>
    <rPh sb="0" eb="2">
      <t>タンキ</t>
    </rPh>
    <phoneticPr fontId="27"/>
  </si>
  <si>
    <t>短期（Ｂ）</t>
    <rPh sb="0" eb="2">
      <t>タンキ</t>
    </rPh>
    <phoneticPr fontId="27"/>
  </si>
  <si>
    <t>合計</t>
    <rPh sb="0" eb="2">
      <t>ゴウケイ</t>
    </rPh>
    <phoneticPr fontId="27"/>
  </si>
  <si>
    <t>合計（Ｃ）</t>
    <rPh sb="0" eb="2">
      <t>ゴウケイ</t>
    </rPh>
    <phoneticPr fontId="27"/>
  </si>
  <si>
    <t>※ 介護老人福祉施設入所者数（Ａ）、短期入所生活介護利用者数（Ｂ）については、別添「入所者数・利用者数一覧表」の計算結果を転記してください。</t>
    <rPh sb="2" eb="4">
      <t>カイゴ</t>
    </rPh>
    <rPh sb="4" eb="6">
      <t>ロウジン</t>
    </rPh>
    <rPh sb="6" eb="8">
      <t>フクシ</t>
    </rPh>
    <rPh sb="8" eb="10">
      <t>シセツ</t>
    </rPh>
    <rPh sb="10" eb="11">
      <t>イリ</t>
    </rPh>
    <rPh sb="11" eb="12">
      <t>ジョ</t>
    </rPh>
    <rPh sb="12" eb="13">
      <t>シャ</t>
    </rPh>
    <rPh sb="13" eb="14">
      <t>スウ</t>
    </rPh>
    <rPh sb="26" eb="30">
      <t>リヨウシャスウ</t>
    </rPh>
    <rPh sb="42" eb="45">
      <t>ニュウショシャ</t>
    </rPh>
    <rPh sb="45" eb="46">
      <t>スウ</t>
    </rPh>
    <rPh sb="56" eb="58">
      <t>ケイサン</t>
    </rPh>
    <rPh sb="58" eb="60">
      <t>ケッカ</t>
    </rPh>
    <rPh sb="61" eb="63">
      <t>テンキ</t>
    </rPh>
    <phoneticPr fontId="27"/>
  </si>
  <si>
    <t>・ 勤務形態一覧表の参考様式を別シートに掲載しておりますが、必須項目（※必須項目シート参照）が網羅されていれば、事業所独自の様式でも構いません。</t>
    <phoneticPr fontId="27"/>
  </si>
  <si>
    <t>○</t>
    <phoneticPr fontId="27"/>
  </si>
  <si>
    <t>×</t>
    <phoneticPr fontId="27"/>
  </si>
  <si>
    <t>（１）　管理者</t>
    <rPh sb="4" eb="7">
      <t>カンリシャ</t>
    </rPh>
    <phoneticPr fontId="27"/>
  </si>
  <si>
    <t>問１</t>
    <phoneticPr fontId="27"/>
  </si>
  <si>
    <t>（２）　医師</t>
    <rPh sb="4" eb="6">
      <t>イシ</t>
    </rPh>
    <phoneticPr fontId="27"/>
  </si>
  <si>
    <t>問２</t>
    <phoneticPr fontId="27"/>
  </si>
  <si>
    <t>入所者に対し健康管理及び療養上の指導を行うために必要な数を配置している。</t>
    <rPh sb="0" eb="3">
      <t>ニュウショシャ</t>
    </rPh>
    <rPh sb="4" eb="5">
      <t>タイ</t>
    </rPh>
    <rPh sb="6" eb="8">
      <t>ケンコウ</t>
    </rPh>
    <rPh sb="8" eb="10">
      <t>カンリ</t>
    </rPh>
    <rPh sb="10" eb="11">
      <t>オヨ</t>
    </rPh>
    <rPh sb="12" eb="14">
      <t>リョウヨウ</t>
    </rPh>
    <rPh sb="14" eb="15">
      <t>ジョウ</t>
    </rPh>
    <rPh sb="16" eb="18">
      <t>シドウ</t>
    </rPh>
    <rPh sb="19" eb="20">
      <t>オコナ</t>
    </rPh>
    <rPh sb="24" eb="26">
      <t>ヒツヨウ</t>
    </rPh>
    <rPh sb="27" eb="28">
      <t>スウ</t>
    </rPh>
    <rPh sb="29" eb="31">
      <t>ハイチ</t>
    </rPh>
    <phoneticPr fontId="27"/>
  </si>
  <si>
    <t>（３）　生活相談員</t>
    <rPh sb="4" eb="6">
      <t>セイカツ</t>
    </rPh>
    <rPh sb="6" eb="9">
      <t>ソウダンイン</t>
    </rPh>
    <phoneticPr fontId="27"/>
  </si>
  <si>
    <t>入所（利用）者の数（Ｃ）が100又はその端数を増すごとに１以上配置している。</t>
    <rPh sb="0" eb="2">
      <t>ニュウショ</t>
    </rPh>
    <rPh sb="3" eb="5">
      <t>リヨウ</t>
    </rPh>
    <rPh sb="6" eb="7">
      <t>シャ</t>
    </rPh>
    <rPh sb="8" eb="9">
      <t>カズ</t>
    </rPh>
    <rPh sb="16" eb="17">
      <t>マタ</t>
    </rPh>
    <rPh sb="20" eb="22">
      <t>ハスウ</t>
    </rPh>
    <rPh sb="23" eb="24">
      <t>マ</t>
    </rPh>
    <rPh sb="31" eb="33">
      <t>ハイチ</t>
    </rPh>
    <phoneticPr fontId="27"/>
  </si>
  <si>
    <t>上記の生活相談員は、常勤職員である。（利用定員が20人未満である併設事業所の場合はこの限りではありません）</t>
    <rPh sb="0" eb="2">
      <t>ジョウキ</t>
    </rPh>
    <rPh sb="3" eb="5">
      <t>セイカツ</t>
    </rPh>
    <rPh sb="5" eb="8">
      <t>ソウダンイン</t>
    </rPh>
    <rPh sb="10" eb="12">
      <t>ジョウキン</t>
    </rPh>
    <rPh sb="12" eb="14">
      <t>ショクイン</t>
    </rPh>
    <rPh sb="19" eb="21">
      <t>リヨウ</t>
    </rPh>
    <rPh sb="21" eb="23">
      <t>テイイン</t>
    </rPh>
    <rPh sb="26" eb="27">
      <t>ニン</t>
    </rPh>
    <rPh sb="27" eb="29">
      <t>ミマン</t>
    </rPh>
    <rPh sb="32" eb="34">
      <t>ヘイセツ</t>
    </rPh>
    <rPh sb="34" eb="37">
      <t>ジギョウショ</t>
    </rPh>
    <rPh sb="38" eb="40">
      <t>バアイ</t>
    </rPh>
    <rPh sb="43" eb="44">
      <t>カギ</t>
    </rPh>
    <phoneticPr fontId="27"/>
  </si>
  <si>
    <t>（４）　看護職員</t>
    <rPh sb="4" eb="6">
      <t>カンゴ</t>
    </rPh>
    <rPh sb="6" eb="8">
      <t>ショクイン</t>
    </rPh>
    <phoneticPr fontId="27"/>
  </si>
  <si>
    <t>入所者の数（Ａ）に応じて、常勤換算方法で次の人数以上の看護職員を配置している。（老福のみ）</t>
    <rPh sb="0" eb="3">
      <t>ニュウショシャ</t>
    </rPh>
    <rPh sb="4" eb="5">
      <t>スウ</t>
    </rPh>
    <rPh sb="9" eb="10">
      <t>オウ</t>
    </rPh>
    <rPh sb="13" eb="15">
      <t>ジョウキン</t>
    </rPh>
    <rPh sb="15" eb="17">
      <t>カンサン</t>
    </rPh>
    <rPh sb="17" eb="19">
      <t>ホウホウ</t>
    </rPh>
    <rPh sb="20" eb="21">
      <t>ツギ</t>
    </rPh>
    <rPh sb="22" eb="24">
      <t>ニンズウ</t>
    </rPh>
    <rPh sb="24" eb="26">
      <t>イジョウ</t>
    </rPh>
    <rPh sb="27" eb="29">
      <t>カンゴ</t>
    </rPh>
    <rPh sb="29" eb="31">
      <t>ショクイン</t>
    </rPh>
    <rPh sb="32" eb="34">
      <t>ハイチ</t>
    </rPh>
    <rPh sb="40" eb="42">
      <t>ロウフク</t>
    </rPh>
    <phoneticPr fontId="27"/>
  </si>
  <si>
    <t>入所者数が　</t>
    <rPh sb="0" eb="2">
      <t>ニュウショ</t>
    </rPh>
    <rPh sb="2" eb="3">
      <t>シャ</t>
    </rPh>
    <rPh sb="3" eb="4">
      <t>スウ</t>
    </rPh>
    <phoneticPr fontId="27"/>
  </si>
  <si>
    <t>　 　　～　30人以内：１　　 30人超～ 50人以内：２</t>
    <rPh sb="9" eb="11">
      <t>イナイ</t>
    </rPh>
    <rPh sb="18" eb="19">
      <t>ニン</t>
    </rPh>
    <rPh sb="19" eb="20">
      <t>チョウ</t>
    </rPh>
    <rPh sb="25" eb="27">
      <t>イナイ</t>
    </rPh>
    <phoneticPr fontId="27"/>
  </si>
  <si>
    <t>　50人超～130人以内：３　　130人超～180人以内：４</t>
    <rPh sb="3" eb="4">
      <t>ニン</t>
    </rPh>
    <rPh sb="4" eb="5">
      <t>チョウ</t>
    </rPh>
    <rPh sb="9" eb="10">
      <t>ニン</t>
    </rPh>
    <rPh sb="10" eb="12">
      <t>イナイ</t>
    </rPh>
    <rPh sb="19" eb="20">
      <t>ニン</t>
    </rPh>
    <rPh sb="20" eb="21">
      <t>チョウ</t>
    </rPh>
    <rPh sb="25" eb="26">
      <t>ニン</t>
    </rPh>
    <rPh sb="26" eb="28">
      <t>イナイ</t>
    </rPh>
    <phoneticPr fontId="27"/>
  </si>
  <si>
    <t>　以後、50人又はその端数を増すごとに１を加えた数以上</t>
    <phoneticPr fontId="27"/>
  </si>
  <si>
    <t>上記の看護職員のうち、１人以上は常勤職員である。（老福のみ）</t>
    <rPh sb="0" eb="2">
      <t>ジョウキ</t>
    </rPh>
    <rPh sb="3" eb="5">
      <t>カンゴ</t>
    </rPh>
    <rPh sb="5" eb="7">
      <t>ショクイン</t>
    </rPh>
    <rPh sb="13" eb="15">
      <t>イジョウ</t>
    </rPh>
    <rPh sb="16" eb="18">
      <t>ジョウキン</t>
    </rPh>
    <rPh sb="18" eb="20">
      <t>ショクイン</t>
    </rPh>
    <rPh sb="25" eb="27">
      <t>ロウフク</t>
    </rPh>
    <phoneticPr fontId="27"/>
  </si>
  <si>
    <t>（５）　介護職員又は看護職員</t>
    <rPh sb="4" eb="6">
      <t>カイゴ</t>
    </rPh>
    <rPh sb="6" eb="8">
      <t>ショクイン</t>
    </rPh>
    <rPh sb="8" eb="9">
      <t>マタ</t>
    </rPh>
    <rPh sb="10" eb="12">
      <t>カンゴ</t>
    </rPh>
    <rPh sb="12" eb="14">
      <t>ショクイン</t>
    </rPh>
    <phoneticPr fontId="27"/>
  </si>
  <si>
    <t>常勤換算方法で、入所（利用）者の数（Ｃ）が３又はその端数を増すごとに１以上配置している。</t>
    <rPh sb="0" eb="2">
      <t>ジョウキン</t>
    </rPh>
    <rPh sb="2" eb="4">
      <t>カンサン</t>
    </rPh>
    <rPh sb="4" eb="6">
      <t>ホウホウ</t>
    </rPh>
    <rPh sb="8" eb="10">
      <t>ニュウショ</t>
    </rPh>
    <rPh sb="11" eb="13">
      <t>リヨウ</t>
    </rPh>
    <rPh sb="14" eb="15">
      <t>シャ</t>
    </rPh>
    <rPh sb="16" eb="17">
      <t>カズ</t>
    </rPh>
    <rPh sb="22" eb="23">
      <t>マタ</t>
    </rPh>
    <rPh sb="26" eb="28">
      <t>ハスウ</t>
    </rPh>
    <rPh sb="29" eb="30">
      <t>マ</t>
    </rPh>
    <rPh sb="37" eb="39">
      <t>ハイチ</t>
    </rPh>
    <phoneticPr fontId="27"/>
  </si>
  <si>
    <t>※入所（利用）者の数（Ｃ）を３で割り小数点を切り上げた数以上の配置が必要です。</t>
    <rPh sb="1" eb="3">
      <t>ニュウショ</t>
    </rPh>
    <rPh sb="4" eb="6">
      <t>リヨウ</t>
    </rPh>
    <rPh sb="7" eb="8">
      <t>シャ</t>
    </rPh>
    <rPh sb="9" eb="10">
      <t>カズ</t>
    </rPh>
    <rPh sb="16" eb="17">
      <t>ワ</t>
    </rPh>
    <rPh sb="18" eb="21">
      <t>ショウスウテン</t>
    </rPh>
    <rPh sb="22" eb="23">
      <t>キ</t>
    </rPh>
    <rPh sb="24" eb="25">
      <t>ア</t>
    </rPh>
    <rPh sb="27" eb="28">
      <t>カズ</t>
    </rPh>
    <rPh sb="28" eb="30">
      <t>イジョウ</t>
    </rPh>
    <rPh sb="31" eb="33">
      <t>ハイチ</t>
    </rPh>
    <rPh sb="34" eb="36">
      <t>ヒツヨウ</t>
    </rPh>
    <phoneticPr fontId="27"/>
  </si>
  <si>
    <t>例えば、入所（利用）者数100の場合、100÷３＝33.333…の小数点以下を切り上げて34となり、常勤換算で34以上必要ということになります。　　</t>
    <rPh sb="0" eb="1">
      <t>タト</t>
    </rPh>
    <rPh sb="4" eb="6">
      <t>ニュウショ</t>
    </rPh>
    <rPh sb="7" eb="9">
      <t>リヨウ</t>
    </rPh>
    <rPh sb="10" eb="11">
      <t>シャ</t>
    </rPh>
    <rPh sb="11" eb="12">
      <t>スウ</t>
    </rPh>
    <rPh sb="16" eb="18">
      <t>バアイ</t>
    </rPh>
    <phoneticPr fontId="27"/>
  </si>
  <si>
    <t>従来型の場合、入所（利用）者の数（Ｃ）に応じて、次の人数以上の夜勤職員を配置している。</t>
    <rPh sb="0" eb="3">
      <t>ジュウライガタ</t>
    </rPh>
    <rPh sb="4" eb="6">
      <t>バアイ</t>
    </rPh>
    <rPh sb="7" eb="9">
      <t>ニュウショ</t>
    </rPh>
    <rPh sb="10" eb="12">
      <t>リヨウ</t>
    </rPh>
    <rPh sb="13" eb="14">
      <t>シャ</t>
    </rPh>
    <rPh sb="15" eb="16">
      <t>スウ</t>
    </rPh>
    <rPh sb="20" eb="21">
      <t>オウ</t>
    </rPh>
    <rPh sb="26" eb="28">
      <t>ニンズウ</t>
    </rPh>
    <rPh sb="28" eb="30">
      <t>イジョウ</t>
    </rPh>
    <rPh sb="31" eb="33">
      <t>ヤキン</t>
    </rPh>
    <rPh sb="33" eb="35">
      <t>ショクイン</t>
    </rPh>
    <rPh sb="36" eb="38">
      <t>ハイチ</t>
    </rPh>
    <phoneticPr fontId="27"/>
  </si>
  <si>
    <t>　　　　　　　～　25人以下：１　　26人以上～ 60人以下：２</t>
    <rPh sb="12" eb="14">
      <t>イカ</t>
    </rPh>
    <rPh sb="20" eb="21">
      <t>ニン</t>
    </rPh>
    <rPh sb="21" eb="23">
      <t>イジョウ</t>
    </rPh>
    <rPh sb="28" eb="30">
      <t>イカ</t>
    </rPh>
    <phoneticPr fontId="27"/>
  </si>
  <si>
    <t>　</t>
    <phoneticPr fontId="27"/>
  </si>
  <si>
    <t>　61人以上～  80人以下：３　　81人以上～100人以下：４</t>
    <rPh sb="4" eb="6">
      <t>イジョウ</t>
    </rPh>
    <rPh sb="11" eb="12">
      <t>ニン</t>
    </rPh>
    <rPh sb="12" eb="14">
      <t>イカ</t>
    </rPh>
    <rPh sb="21" eb="23">
      <t>イジョウ</t>
    </rPh>
    <rPh sb="27" eb="28">
      <t>ニン</t>
    </rPh>
    <rPh sb="28" eb="30">
      <t>イカ</t>
    </rPh>
    <phoneticPr fontId="27"/>
  </si>
  <si>
    <t xml:space="preserve"> </t>
    <phoneticPr fontId="27"/>
  </si>
  <si>
    <t>　　 101人以上～ 125人以下：５　 126人以上～150人以下：６</t>
    <rPh sb="7" eb="9">
      <t>イジョウ</t>
    </rPh>
    <rPh sb="14" eb="15">
      <t>ニン</t>
    </rPh>
    <rPh sb="15" eb="17">
      <t>イカ</t>
    </rPh>
    <rPh sb="24" eb="27">
      <t>ニンイジョウ</t>
    </rPh>
    <rPh sb="31" eb="32">
      <t>ニン</t>
    </rPh>
    <rPh sb="32" eb="34">
      <t>イカ</t>
    </rPh>
    <phoneticPr fontId="27"/>
  </si>
  <si>
    <t xml:space="preserve">     151人以上：６に150を超えて25又はその端数を増すごとに１追加</t>
    <rPh sb="9" eb="11">
      <t>イジョウ</t>
    </rPh>
    <rPh sb="18" eb="19">
      <t>コ</t>
    </rPh>
    <rPh sb="23" eb="24">
      <t>マタ</t>
    </rPh>
    <rPh sb="27" eb="29">
      <t>ハスウ</t>
    </rPh>
    <rPh sb="30" eb="31">
      <t>マ</t>
    </rPh>
    <rPh sb="36" eb="38">
      <t>ツイカ</t>
    </rPh>
    <phoneticPr fontId="27"/>
  </si>
  <si>
    <t>　　　</t>
    <phoneticPr fontId="27"/>
  </si>
  <si>
    <t>【見守り機器等を導入した場合の緩和措置　※従来型のみ】</t>
    <rPh sb="1" eb="3">
      <t>ミマモ</t>
    </rPh>
    <rPh sb="4" eb="6">
      <t>キキ</t>
    </rPh>
    <rPh sb="6" eb="7">
      <t>トウ</t>
    </rPh>
    <rPh sb="8" eb="10">
      <t>ドウニュウ</t>
    </rPh>
    <rPh sb="12" eb="14">
      <t>バアイ</t>
    </rPh>
    <rPh sb="15" eb="17">
      <t>カンワ</t>
    </rPh>
    <rPh sb="17" eb="19">
      <t>ソチ</t>
    </rPh>
    <rPh sb="21" eb="24">
      <t>ジュウライガタ</t>
    </rPh>
    <phoneticPr fontId="27"/>
  </si>
  <si>
    <t>・従来型において次の⑴から⑸を満たす場合に必要な夜勤職員の配置は、上記の夜勤職員の数×0.8</t>
    <rPh sb="1" eb="4">
      <t>ジュウライガタ</t>
    </rPh>
    <rPh sb="8" eb="9">
      <t>ツギ</t>
    </rPh>
    <rPh sb="15" eb="16">
      <t>ミ</t>
    </rPh>
    <rPh sb="18" eb="20">
      <t>バアイ</t>
    </rPh>
    <rPh sb="21" eb="23">
      <t>ヒツヨウ</t>
    </rPh>
    <rPh sb="24" eb="26">
      <t>ヤキン</t>
    </rPh>
    <rPh sb="26" eb="28">
      <t>ショクイン</t>
    </rPh>
    <rPh sb="29" eb="31">
      <t>ハイチ</t>
    </rPh>
    <rPh sb="33" eb="35">
      <t>ジョウキ</t>
    </rPh>
    <rPh sb="36" eb="38">
      <t>ヤキン</t>
    </rPh>
    <rPh sb="38" eb="40">
      <t>ショクイン</t>
    </rPh>
    <rPh sb="41" eb="42">
      <t>カズ</t>
    </rPh>
    <phoneticPr fontId="27"/>
  </si>
  <si>
    <t>⑴　夜勤時間帯を通じて、入所者の動向を検知できる見守り機器を入所者の数以上設置している。</t>
    <phoneticPr fontId="27"/>
  </si>
  <si>
    <t>⑵　夜勤時間帯を通じて、夜勤を行う全ての介護職員又は看護職員が、双方向の的確なコミュニケー
　　ションを行うことができる情報通信機器を使用し、職員同士の連携促進を図っている。</t>
    <phoneticPr fontId="27"/>
  </si>
  <si>
    <t>⑶　見守り機器及び情報通信機器を活用する際の安全体制及びケアの質の確保並びに職員の負担軽減に
　　関する事項を実施し、かつ、見守り機器等を安全かつ有効に活用するための委員会を設置し、介護
　　職員、看護職員その他の職種の者と共同して、当該委員会において必要な検討等を行い、及び当該
　　事項の実施を定期的に確認している。</t>
    <phoneticPr fontId="27"/>
  </si>
  <si>
    <t>⑷ （Ｃ）の数が、60名までの場合は１以上、61名以上の場合は２以上の介護職員又は看護職員が、
    夜勤時間帯を通じて常時配置されている。</t>
    <phoneticPr fontId="27"/>
  </si>
  <si>
    <t>⑸  夜勤職員基準（平12告29）及び県作成のチェックリストで要件を満たしていることを確認して
　　いる。</t>
    <rPh sb="3" eb="5">
      <t>ヤキン</t>
    </rPh>
    <rPh sb="5" eb="7">
      <t>ショクイン</t>
    </rPh>
    <rPh sb="7" eb="9">
      <t>キジュン</t>
    </rPh>
    <rPh sb="10" eb="11">
      <t>ヘイ</t>
    </rPh>
    <rPh sb="13" eb="14">
      <t>コク</t>
    </rPh>
    <rPh sb="17" eb="18">
      <t>オヨ</t>
    </rPh>
    <rPh sb="19" eb="20">
      <t>ケン</t>
    </rPh>
    <rPh sb="20" eb="22">
      <t>サクセイ</t>
    </rPh>
    <rPh sb="31" eb="33">
      <t>ヨウケン</t>
    </rPh>
    <rPh sb="34" eb="35">
      <t>ミ</t>
    </rPh>
    <rPh sb="43" eb="45">
      <t>カクニン</t>
    </rPh>
    <phoneticPr fontId="27"/>
  </si>
  <si>
    <t>問３</t>
    <phoneticPr fontId="27"/>
  </si>
  <si>
    <t>ユニット型の場合、日中において、ユニットごとに常時１以上の介護職員又は看護職員を配置している。</t>
    <rPh sb="4" eb="5">
      <t>ガタ</t>
    </rPh>
    <rPh sb="6" eb="8">
      <t>バアイ</t>
    </rPh>
    <rPh sb="9" eb="11">
      <t>ニッチュウ</t>
    </rPh>
    <rPh sb="23" eb="25">
      <t>ジョウジ</t>
    </rPh>
    <rPh sb="29" eb="31">
      <t>カイゴ</t>
    </rPh>
    <rPh sb="31" eb="33">
      <t>ショクイン</t>
    </rPh>
    <rPh sb="33" eb="34">
      <t>マタ</t>
    </rPh>
    <phoneticPr fontId="27"/>
  </si>
  <si>
    <t>問４</t>
    <phoneticPr fontId="27"/>
  </si>
  <si>
    <t>ユニット型の場合、夜間及び深夜において、２ユニットごとに常時１以上の介護職員又は看護職員を配置している。</t>
    <rPh sb="4" eb="5">
      <t>ガタ</t>
    </rPh>
    <rPh sb="6" eb="8">
      <t>バアイ</t>
    </rPh>
    <rPh sb="9" eb="11">
      <t>ヤカン</t>
    </rPh>
    <rPh sb="11" eb="12">
      <t>オヨ</t>
    </rPh>
    <rPh sb="13" eb="15">
      <t>シンヤ</t>
    </rPh>
    <rPh sb="28" eb="30">
      <t>ジョウジ</t>
    </rPh>
    <phoneticPr fontId="27"/>
  </si>
  <si>
    <t>問５</t>
    <phoneticPr fontId="27"/>
  </si>
  <si>
    <t>ユニット型の場合、ユニットごとに常勤のユニットリーダーを配置している。</t>
    <rPh sb="4" eb="5">
      <t>ガタ</t>
    </rPh>
    <rPh sb="6" eb="8">
      <t>バアイ</t>
    </rPh>
    <phoneticPr fontId="27"/>
  </si>
  <si>
    <t>（６）　介護職員</t>
    <rPh sb="4" eb="6">
      <t>カイゴ</t>
    </rPh>
    <rPh sb="6" eb="8">
      <t>ショクイン</t>
    </rPh>
    <phoneticPr fontId="27"/>
  </si>
  <si>
    <t>常時１以上の常勤の介護職員を配置している。</t>
    <rPh sb="0" eb="2">
      <t>ジョウジ</t>
    </rPh>
    <rPh sb="6" eb="8">
      <t>ジョウキン</t>
    </rPh>
    <rPh sb="9" eb="11">
      <t>カイゴ</t>
    </rPh>
    <rPh sb="11" eb="13">
      <t>ショクイン</t>
    </rPh>
    <rPh sb="14" eb="16">
      <t>ハイチ</t>
    </rPh>
    <phoneticPr fontId="27"/>
  </si>
  <si>
    <t>（７）　栄養士又は管理栄養士</t>
    <rPh sb="4" eb="7">
      <t>エイヨウシ</t>
    </rPh>
    <rPh sb="7" eb="8">
      <t>マタ</t>
    </rPh>
    <rPh sb="9" eb="11">
      <t>カンリ</t>
    </rPh>
    <rPh sb="11" eb="14">
      <t>エイヨウシ</t>
    </rPh>
    <phoneticPr fontId="27"/>
  </si>
  <si>
    <t>１以上配置している。
（入所定員が40人を超えない施設で、隣接の他の社会福祉施設や病院等の栄養士又は管理栄養士との兼務等により適切な栄養管理が行われている場合には置かないことができます。）</t>
    <rPh sb="3" eb="5">
      <t>ハイチ</t>
    </rPh>
    <rPh sb="12" eb="14">
      <t>ニュウショ</t>
    </rPh>
    <rPh sb="25" eb="27">
      <t>シセツ</t>
    </rPh>
    <rPh sb="48" eb="49">
      <t>マタ</t>
    </rPh>
    <rPh sb="50" eb="52">
      <t>カンリ</t>
    </rPh>
    <rPh sb="52" eb="55">
      <t>エイヨウシ</t>
    </rPh>
    <phoneticPr fontId="27"/>
  </si>
  <si>
    <t>（８）　機能訓練指導員</t>
    <rPh sb="4" eb="6">
      <t>キノウ</t>
    </rPh>
    <rPh sb="6" eb="8">
      <t>クンレン</t>
    </rPh>
    <rPh sb="8" eb="11">
      <t>シドウイン</t>
    </rPh>
    <phoneticPr fontId="27"/>
  </si>
  <si>
    <t>１以上配置している。
（機能訓練に係る加算を算定していない場合についても、利用者に必要な機能訓練を行うことが可能な時間数の配置を行うこと。）</t>
    <rPh sb="3" eb="5">
      <t>ハイチ</t>
    </rPh>
    <rPh sb="12" eb="14">
      <t>キノウ</t>
    </rPh>
    <rPh sb="14" eb="16">
      <t>クンレン</t>
    </rPh>
    <rPh sb="17" eb="18">
      <t>カカワ</t>
    </rPh>
    <rPh sb="19" eb="21">
      <t>カサン</t>
    </rPh>
    <rPh sb="22" eb="24">
      <t>サンテイ</t>
    </rPh>
    <rPh sb="29" eb="31">
      <t>バアイ</t>
    </rPh>
    <rPh sb="64" eb="65">
      <t>オコナ</t>
    </rPh>
    <phoneticPr fontId="27"/>
  </si>
  <si>
    <t>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のいずれかの資格を有している。</t>
    <rPh sb="0" eb="2">
      <t>リガク</t>
    </rPh>
    <rPh sb="2" eb="5">
      <t>リョウホウシ</t>
    </rPh>
    <rPh sb="6" eb="8">
      <t>サギョウ</t>
    </rPh>
    <rPh sb="8" eb="10">
      <t>リョウホウ</t>
    </rPh>
    <rPh sb="10" eb="11">
      <t>シ</t>
    </rPh>
    <rPh sb="12" eb="14">
      <t>ゲンゴ</t>
    </rPh>
    <rPh sb="14" eb="16">
      <t>チョウカク</t>
    </rPh>
    <rPh sb="16" eb="17">
      <t>シ</t>
    </rPh>
    <rPh sb="18" eb="20">
      <t>カンゴ</t>
    </rPh>
    <rPh sb="20" eb="22">
      <t>ショクイン</t>
    </rPh>
    <rPh sb="23" eb="25">
      <t>ジュウドウ</t>
    </rPh>
    <rPh sb="25" eb="27">
      <t>セイフク</t>
    </rPh>
    <rPh sb="27" eb="28">
      <t>シ</t>
    </rPh>
    <rPh sb="31" eb="32">
      <t>マ</t>
    </rPh>
    <rPh sb="37" eb="39">
      <t>シアツ</t>
    </rPh>
    <rPh sb="39" eb="40">
      <t>シ</t>
    </rPh>
    <rPh sb="43" eb="44">
      <t>シ</t>
    </rPh>
    <rPh sb="44" eb="45">
      <t>マタ</t>
    </rPh>
    <rPh sb="49" eb="50">
      <t>シ</t>
    </rPh>
    <rPh sb="53" eb="54">
      <t>シ</t>
    </rPh>
    <rPh sb="54" eb="55">
      <t>オヨ</t>
    </rPh>
    <rPh sb="59" eb="60">
      <t>シ</t>
    </rPh>
    <rPh sb="66" eb="68">
      <t>リガク</t>
    </rPh>
    <rPh sb="68" eb="71">
      <t>リョウホウシ</t>
    </rPh>
    <rPh sb="72" eb="74">
      <t>サギョウ</t>
    </rPh>
    <rPh sb="74" eb="76">
      <t>リョウホウ</t>
    </rPh>
    <rPh sb="76" eb="77">
      <t>シ</t>
    </rPh>
    <rPh sb="78" eb="83">
      <t>ゲンゴチョウカクシ</t>
    </rPh>
    <rPh sb="84" eb="86">
      <t>カンゴ</t>
    </rPh>
    <rPh sb="86" eb="88">
      <t>ショクイン</t>
    </rPh>
    <rPh sb="89" eb="94">
      <t>ジュウドウセイフクシ</t>
    </rPh>
    <rPh sb="94" eb="95">
      <t>マタ</t>
    </rPh>
    <rPh sb="98" eb="99">
      <t>マ</t>
    </rPh>
    <rPh sb="104" eb="106">
      <t>シアツ</t>
    </rPh>
    <rPh sb="106" eb="107">
      <t>シ</t>
    </rPh>
    <rPh sb="108" eb="110">
      <t>シカク</t>
    </rPh>
    <rPh sb="111" eb="112">
      <t>ユウ</t>
    </rPh>
    <rPh sb="114" eb="116">
      <t>キノウ</t>
    </rPh>
    <rPh sb="116" eb="118">
      <t>クンレン</t>
    </rPh>
    <rPh sb="118" eb="121">
      <t>シドウイン</t>
    </rPh>
    <rPh sb="122" eb="124">
      <t>ハイチ</t>
    </rPh>
    <rPh sb="126" eb="129">
      <t>ジギョウショ</t>
    </rPh>
    <rPh sb="131" eb="132">
      <t>ツキ</t>
    </rPh>
    <rPh sb="132" eb="134">
      <t>イジョウ</t>
    </rPh>
    <rPh sb="134" eb="136">
      <t>キノウ</t>
    </rPh>
    <rPh sb="136" eb="138">
      <t>クンレン</t>
    </rPh>
    <rPh sb="138" eb="140">
      <t>シドウ</t>
    </rPh>
    <rPh sb="141" eb="143">
      <t>ジュウジ</t>
    </rPh>
    <rPh sb="145" eb="147">
      <t>ケイケン</t>
    </rPh>
    <rPh sb="148" eb="149">
      <t>ユウ</t>
    </rPh>
    <rPh sb="151" eb="152">
      <t>モノ</t>
    </rPh>
    <rPh sb="153" eb="154">
      <t>カギ</t>
    </rPh>
    <phoneticPr fontId="27"/>
  </si>
  <si>
    <t>（９）　介護支援専門員</t>
    <rPh sb="4" eb="6">
      <t>カイゴ</t>
    </rPh>
    <rPh sb="6" eb="8">
      <t>シエン</t>
    </rPh>
    <rPh sb="8" eb="11">
      <t>センモンイン</t>
    </rPh>
    <phoneticPr fontId="27"/>
  </si>
  <si>
    <t>常勤専従の介護支援専門員を配置している。</t>
    <rPh sb="0" eb="2">
      <t>ジョウキン</t>
    </rPh>
    <rPh sb="2" eb="4">
      <t>センジュウ</t>
    </rPh>
    <rPh sb="5" eb="7">
      <t>カイゴ</t>
    </rPh>
    <rPh sb="7" eb="9">
      <t>シエン</t>
    </rPh>
    <rPh sb="9" eb="12">
      <t>センモンイン</t>
    </rPh>
    <rPh sb="13" eb="15">
      <t>ハイチ</t>
    </rPh>
    <phoneticPr fontId="27"/>
  </si>
  <si>
    <t>（１）　運営規程</t>
    <rPh sb="4" eb="8">
      <t>ウンエイキテイ</t>
    </rPh>
    <phoneticPr fontId="27"/>
  </si>
  <si>
    <t>（２）　内容及び手続の説明及び同意</t>
    <rPh sb="4" eb="6">
      <t>ナイヨウ</t>
    </rPh>
    <rPh sb="6" eb="7">
      <t>オヨ</t>
    </rPh>
    <rPh sb="8" eb="10">
      <t>テツヅ</t>
    </rPh>
    <rPh sb="11" eb="13">
      <t>セツメイ</t>
    </rPh>
    <rPh sb="13" eb="14">
      <t>オヨ</t>
    </rPh>
    <rPh sb="15" eb="17">
      <t>ドウイ</t>
    </rPh>
    <phoneticPr fontId="27"/>
  </si>
  <si>
    <t>サービスの提供の開始に際しては、あらかじめ、入所（利用）申込者又はその家族に対し、運営規程の概要、従業者の勤務の体制その他の入所申込者のサービスの選択に資すると認められる重要事項を記した文書を交付して説明を行い、又は電磁的な対応による代替手段を講じることにより、当該提供の開始について入所申込者の同意を得ている。</t>
    <rPh sb="25" eb="27">
      <t>リヨウ</t>
    </rPh>
    <phoneticPr fontId="27"/>
  </si>
  <si>
    <t>重要事項を記した文書が最新の状況を反映したものになっている。（従業者の勤務体制・料金表等）</t>
    <rPh sb="0" eb="2">
      <t>ジュウヨウ</t>
    </rPh>
    <rPh sb="2" eb="4">
      <t>ジコウ</t>
    </rPh>
    <rPh sb="5" eb="6">
      <t>シル</t>
    </rPh>
    <rPh sb="8" eb="10">
      <t>ブンショ</t>
    </rPh>
    <rPh sb="11" eb="13">
      <t>サイシン</t>
    </rPh>
    <rPh sb="14" eb="16">
      <t>ジョウキョウ</t>
    </rPh>
    <rPh sb="17" eb="19">
      <t>ハンエイ</t>
    </rPh>
    <rPh sb="31" eb="34">
      <t>ジュウギョウシャ</t>
    </rPh>
    <rPh sb="35" eb="37">
      <t>キンム</t>
    </rPh>
    <rPh sb="37" eb="39">
      <t>タイセイ</t>
    </rPh>
    <rPh sb="40" eb="42">
      <t>リョウキン</t>
    </rPh>
    <rPh sb="42" eb="43">
      <t>ヒョウ</t>
    </rPh>
    <rPh sb="43" eb="44">
      <t>トウ</t>
    </rPh>
    <phoneticPr fontId="27"/>
  </si>
  <si>
    <t>（３）　サービス提供の記録</t>
    <rPh sb="8" eb="10">
      <t>テイキョウ</t>
    </rPh>
    <rPh sb="11" eb="13">
      <t>キロク</t>
    </rPh>
    <phoneticPr fontId="27"/>
  </si>
  <si>
    <t>サービスを提供した際に、提供した具体的なサービスの内容等を記録している。
従業員の勤務について、タイムカード等により勤務実績が確認できるようにしている。</t>
    <phoneticPr fontId="27"/>
  </si>
  <si>
    <t>（４）　利用料等の受領</t>
    <rPh sb="4" eb="7">
      <t>リヨウリョウ</t>
    </rPh>
    <rPh sb="7" eb="8">
      <t>トウ</t>
    </rPh>
    <rPh sb="9" eb="11">
      <t>ジュリョウ</t>
    </rPh>
    <phoneticPr fontId="27"/>
  </si>
  <si>
    <t>サービスの提供に当たっては、あらかじめ、入所（利用）者又はその家族に対し、当該サービスの内容及び費用を記した文書を交付して説明を行い、入所（利用）者から文書により、又は電磁的な対応による代替手段を講じることにより、同意を得ている。</t>
    <rPh sb="23" eb="25">
      <t>リヨウ</t>
    </rPh>
    <rPh sb="82" eb="83">
      <t>マタ</t>
    </rPh>
    <phoneticPr fontId="27"/>
  </si>
  <si>
    <t>（５）　施設サービス計画等の作成</t>
    <rPh sb="4" eb="6">
      <t>シセツ</t>
    </rPh>
    <rPh sb="10" eb="12">
      <t>ケイカク</t>
    </rPh>
    <rPh sb="12" eb="13">
      <t>トウ</t>
    </rPh>
    <rPh sb="14" eb="16">
      <t>サクセイ</t>
    </rPh>
    <phoneticPr fontId="27"/>
  </si>
  <si>
    <t>（問１～問７：老福　問８～問10：短入生）</t>
    <rPh sb="4" eb="5">
      <t>トイ</t>
    </rPh>
    <rPh sb="7" eb="8">
      <t>ロウ</t>
    </rPh>
    <rPh sb="8" eb="9">
      <t>フク</t>
    </rPh>
    <rPh sb="13" eb="14">
      <t>トイ</t>
    </rPh>
    <rPh sb="17" eb="18">
      <t>タン</t>
    </rPh>
    <rPh sb="18" eb="19">
      <t>ニュウ</t>
    </rPh>
    <rPh sb="19" eb="20">
      <t>ショウ</t>
    </rPh>
    <phoneticPr fontId="27"/>
  </si>
  <si>
    <t>介護支援専門員に施設サービス計画の作成に関する業務を担当させている。</t>
    <rPh sb="0" eb="1">
      <t>カイ</t>
    </rPh>
    <phoneticPr fontId="27"/>
  </si>
  <si>
    <t>計画担当介護支援専門員は、解決すべき課題の把握（アセスメント）に当たっては、入所者及びその家族に面接して行なっている。</t>
    <phoneticPr fontId="27"/>
  </si>
  <si>
    <t>計画担当介護支援専門員は、サービス担当者会議（テレビ電話装置等を活用して行うことができる。）の開催、担当者に対する照会等により、施設サービス計画の原案の内容について、担当者から、専門的な見地からの意見を求めている。</t>
    <rPh sb="0" eb="2">
      <t>ケイカク</t>
    </rPh>
    <rPh sb="2" eb="4">
      <t>タントウ</t>
    </rPh>
    <rPh sb="4" eb="6">
      <t>カイゴ</t>
    </rPh>
    <rPh sb="6" eb="8">
      <t>シエン</t>
    </rPh>
    <rPh sb="8" eb="11">
      <t>センモンイン</t>
    </rPh>
    <rPh sb="17" eb="20">
      <t>タントウシャ</t>
    </rPh>
    <rPh sb="20" eb="22">
      <t>カイギ</t>
    </rPh>
    <rPh sb="26" eb="28">
      <t>デンワ</t>
    </rPh>
    <rPh sb="28" eb="31">
      <t>ソウチトウ</t>
    </rPh>
    <rPh sb="32" eb="34">
      <t>カツヨウ</t>
    </rPh>
    <rPh sb="36" eb="37">
      <t>オコナ</t>
    </rPh>
    <rPh sb="47" eb="49">
      <t>カイサイ</t>
    </rPh>
    <rPh sb="50" eb="53">
      <t>タントウシャ</t>
    </rPh>
    <rPh sb="54" eb="55">
      <t>タイ</t>
    </rPh>
    <rPh sb="57" eb="59">
      <t>ショウカイ</t>
    </rPh>
    <rPh sb="59" eb="60">
      <t>トウ</t>
    </rPh>
    <rPh sb="64" eb="66">
      <t>シセツ</t>
    </rPh>
    <rPh sb="70" eb="72">
      <t>ケイカク</t>
    </rPh>
    <rPh sb="73" eb="75">
      <t>ゲンアン</t>
    </rPh>
    <rPh sb="76" eb="78">
      <t>ナイヨウ</t>
    </rPh>
    <rPh sb="83" eb="86">
      <t>タントウシャ</t>
    </rPh>
    <rPh sb="89" eb="92">
      <t>センモンテキ</t>
    </rPh>
    <rPh sb="93" eb="95">
      <t>ケンチ</t>
    </rPh>
    <rPh sb="98" eb="100">
      <t>イケン</t>
    </rPh>
    <rPh sb="101" eb="102">
      <t>モト</t>
    </rPh>
    <phoneticPr fontId="27"/>
  </si>
  <si>
    <t>計画担当介護支援専門員は、施設サービス計画の原案の内容について入所者又はその家族に対して説明し、文書により、又は電磁的な対応による代替手段を講じることにより、入所者の同意を得ている。また、施設サービス計画を入所者に交付している。</t>
    <phoneticPr fontId="27"/>
  </si>
  <si>
    <t>計画担当介護支援専門員は、施設サービス計画の作成後、施設サービス計画の実施状況の把握（モニタリング）を行い、必要に応じて施設サービス計画の変更を行っている。</t>
    <phoneticPr fontId="27"/>
  </si>
  <si>
    <t>問６</t>
    <phoneticPr fontId="27"/>
  </si>
  <si>
    <t>実施状況の把握（モニタリング）に当たっては、入所者及びその家族並びに担当者との連絡を継続的に行い、定期的に入所者に面接を行い、モニタリングの結果を記録している。</t>
    <phoneticPr fontId="27"/>
  </si>
  <si>
    <t>問７</t>
    <phoneticPr fontId="27"/>
  </si>
  <si>
    <t>計画担当介護支援専門員は、利用者が要介護更新認定、要介護状態区分変更を受ける場合、又はサービス計画の変更を行う場合、サービス担当者会議の開催、担当者に対する照会等により、施設サービス計画の変更の必要性について、担当者から、専門的な見地からの意見を求めている。</t>
    <rPh sb="13" eb="16">
      <t>リヨウシャ</t>
    </rPh>
    <rPh sb="17" eb="18">
      <t>ヨウ</t>
    </rPh>
    <rPh sb="18" eb="20">
      <t>カイゴ</t>
    </rPh>
    <rPh sb="20" eb="22">
      <t>コウシン</t>
    </rPh>
    <rPh sb="22" eb="24">
      <t>ニンテイ</t>
    </rPh>
    <rPh sb="25" eb="26">
      <t>ヨウ</t>
    </rPh>
    <rPh sb="26" eb="28">
      <t>カイゴ</t>
    </rPh>
    <rPh sb="28" eb="30">
      <t>ジョウタイ</t>
    </rPh>
    <rPh sb="30" eb="32">
      <t>クブン</t>
    </rPh>
    <rPh sb="32" eb="34">
      <t>ヘンコウ</t>
    </rPh>
    <rPh sb="35" eb="36">
      <t>ウ</t>
    </rPh>
    <rPh sb="38" eb="39">
      <t>バ</t>
    </rPh>
    <phoneticPr fontId="27"/>
  </si>
  <si>
    <t>問８</t>
    <phoneticPr fontId="27"/>
  </si>
  <si>
    <t>指定短期入所生活介護事業所の管理者は、概ね４日以上にわたり継続して入所することが予定される利用者については、サービスの目標、当該目標を達成するための具体的なサービスの内容等を記載した短期入所生活介護計画を作成している。</t>
    <rPh sb="14" eb="17">
      <t>カンリシャ</t>
    </rPh>
    <rPh sb="19" eb="20">
      <t>オオム</t>
    </rPh>
    <rPh sb="22" eb="23">
      <t>ニチ</t>
    </rPh>
    <phoneticPr fontId="27"/>
  </si>
  <si>
    <t>問９</t>
    <phoneticPr fontId="27"/>
  </si>
  <si>
    <t>短期入所生活介護の管理者は、短期入所生活介護計画の作成に当たっては、その内容について利用者又はその家族に対して説明し、文書により、又は電磁的な対応による代替手段を講じることにより、利用者の同意を得ている。また、短期入所生活介護計画を利用者に交付している。</t>
    <rPh sb="0" eb="2">
      <t>タンキ</t>
    </rPh>
    <rPh sb="2" eb="4">
      <t>ニュウショ</t>
    </rPh>
    <rPh sb="4" eb="6">
      <t>セイカツ</t>
    </rPh>
    <rPh sb="6" eb="8">
      <t>カイゴ</t>
    </rPh>
    <rPh sb="9" eb="12">
      <t>カンリシャ</t>
    </rPh>
    <rPh sb="14" eb="16">
      <t>タンキ</t>
    </rPh>
    <rPh sb="16" eb="18">
      <t>ニュウショ</t>
    </rPh>
    <rPh sb="18" eb="20">
      <t>セイカツ</t>
    </rPh>
    <rPh sb="20" eb="22">
      <t>カイゴ</t>
    </rPh>
    <rPh sb="25" eb="27">
      <t>サクセイ</t>
    </rPh>
    <rPh sb="28" eb="29">
      <t>ア</t>
    </rPh>
    <rPh sb="42" eb="44">
      <t>リヨウ</t>
    </rPh>
    <rPh sb="116" eb="118">
      <t>リヨウ</t>
    </rPh>
    <phoneticPr fontId="27"/>
  </si>
  <si>
    <t>問10</t>
  </si>
  <si>
    <t>利用者の状況等を考慮せず、一律に入所時間や退所時間を定めてサービス提供を行っていない。</t>
    <rPh sb="0" eb="3">
      <t>リヨウシャ</t>
    </rPh>
    <rPh sb="4" eb="7">
      <t>ジョウキョウトウ</t>
    </rPh>
    <rPh sb="8" eb="10">
      <t>コウリョ</t>
    </rPh>
    <rPh sb="13" eb="15">
      <t>イチリツ</t>
    </rPh>
    <rPh sb="16" eb="18">
      <t>ニュウショ</t>
    </rPh>
    <rPh sb="18" eb="20">
      <t>ジカン</t>
    </rPh>
    <rPh sb="21" eb="23">
      <t>タイショ</t>
    </rPh>
    <rPh sb="23" eb="25">
      <t>ジカン</t>
    </rPh>
    <rPh sb="26" eb="27">
      <t>サダ</t>
    </rPh>
    <rPh sb="33" eb="35">
      <t>テイキョウ</t>
    </rPh>
    <rPh sb="36" eb="37">
      <t>オコナ</t>
    </rPh>
    <phoneticPr fontId="27"/>
  </si>
  <si>
    <t>（６）　介護</t>
    <rPh sb="4" eb="6">
      <t>カイゴ</t>
    </rPh>
    <phoneticPr fontId="27"/>
  </si>
  <si>
    <t>褥瘡が発生しないよう適切な介護を行うとともに、その発生を予防するための体制を整備している。</t>
    <phoneticPr fontId="27"/>
  </si>
  <si>
    <t>（７）　食事</t>
    <rPh sb="4" eb="6">
      <t>ショクジ</t>
    </rPh>
    <phoneticPr fontId="27"/>
  </si>
  <si>
    <t>栄養並びに入所（利用）者の心身の状況及び嗜好を考慮した食事を、適切な時間に提供している。また、入所（利用）者が可能な限り離床して、食堂で食事を摂ることを支援している。</t>
    <rPh sb="8" eb="10">
      <t>リヨウ</t>
    </rPh>
    <phoneticPr fontId="27"/>
  </si>
  <si>
    <t>（８）　社会生活上の便宜の提供等</t>
    <phoneticPr fontId="27"/>
  </si>
  <si>
    <t>入所者の外出の機会を確保するよう努めている。（老福のみ）</t>
    <rPh sb="23" eb="24">
      <t>ロウ</t>
    </rPh>
    <rPh sb="24" eb="25">
      <t>フク</t>
    </rPh>
    <phoneticPr fontId="27"/>
  </si>
  <si>
    <t>（９）　機能訓練</t>
    <rPh sb="4" eb="6">
      <t>キノウ</t>
    </rPh>
    <rPh sb="6" eb="8">
      <t>クンレン</t>
    </rPh>
    <phoneticPr fontId="27"/>
  </si>
  <si>
    <t>入所者の栄養状態の維持及び改善を図り、自立した日常生活を営むことができるよう、各入所者の状態に応じた栄養管理を計画的に行っている。</t>
    <rPh sb="0" eb="3">
      <t>ニュウショシャ</t>
    </rPh>
    <rPh sb="4" eb="6">
      <t>エイヨウ</t>
    </rPh>
    <rPh sb="6" eb="8">
      <t>ジョウタイ</t>
    </rPh>
    <rPh sb="9" eb="11">
      <t>イジ</t>
    </rPh>
    <rPh sb="11" eb="12">
      <t>オヨ</t>
    </rPh>
    <rPh sb="13" eb="15">
      <t>カイゼン</t>
    </rPh>
    <rPh sb="16" eb="17">
      <t>ハカ</t>
    </rPh>
    <rPh sb="19" eb="21">
      <t>ジリツ</t>
    </rPh>
    <rPh sb="23" eb="25">
      <t>ニチジョウ</t>
    </rPh>
    <rPh sb="25" eb="27">
      <t>セイカツ</t>
    </rPh>
    <rPh sb="28" eb="29">
      <t>イトナ</t>
    </rPh>
    <rPh sb="39" eb="40">
      <t>カク</t>
    </rPh>
    <rPh sb="40" eb="43">
      <t>ニュウショシャ</t>
    </rPh>
    <rPh sb="44" eb="46">
      <t>ジョウタイ</t>
    </rPh>
    <rPh sb="47" eb="48">
      <t>オウ</t>
    </rPh>
    <rPh sb="50" eb="52">
      <t>エイヨウ</t>
    </rPh>
    <rPh sb="52" eb="54">
      <t>カンリ</t>
    </rPh>
    <rPh sb="55" eb="57">
      <t>ケイカク</t>
    </rPh>
    <rPh sb="57" eb="58">
      <t>テキ</t>
    </rPh>
    <rPh sb="59" eb="60">
      <t>オコナ</t>
    </rPh>
    <phoneticPr fontId="27"/>
  </si>
  <si>
    <t>入所者の口腔の健康の保持を図り、自立した日常生活を営むことができるよう、口腔衛生の管理体制を整備し、各入所者の状態に応じた口腔衛生の管理を計画的に行っている。</t>
    <rPh sb="0" eb="3">
      <t>ニュウショシャ</t>
    </rPh>
    <rPh sb="4" eb="6">
      <t>コウクウ</t>
    </rPh>
    <rPh sb="7" eb="9">
      <t>ケンコウ</t>
    </rPh>
    <rPh sb="10" eb="12">
      <t>ホジ</t>
    </rPh>
    <rPh sb="13" eb="14">
      <t>ハカ</t>
    </rPh>
    <rPh sb="16" eb="18">
      <t>ジリツ</t>
    </rPh>
    <rPh sb="20" eb="22">
      <t>ニチジョウ</t>
    </rPh>
    <rPh sb="22" eb="24">
      <t>セイカツ</t>
    </rPh>
    <rPh sb="25" eb="26">
      <t>イトナ</t>
    </rPh>
    <rPh sb="36" eb="40">
      <t>コウクウエイセイ</t>
    </rPh>
    <rPh sb="41" eb="43">
      <t>カンリ</t>
    </rPh>
    <rPh sb="43" eb="45">
      <t>タイセイ</t>
    </rPh>
    <rPh sb="46" eb="48">
      <t>セイビ</t>
    </rPh>
    <rPh sb="50" eb="51">
      <t>カク</t>
    </rPh>
    <rPh sb="51" eb="54">
      <t>ニュウショシャ</t>
    </rPh>
    <rPh sb="55" eb="57">
      <t>ジョウタイ</t>
    </rPh>
    <rPh sb="58" eb="59">
      <t>オウ</t>
    </rPh>
    <rPh sb="61" eb="65">
      <t>コウクウエイセイ</t>
    </rPh>
    <rPh sb="66" eb="68">
      <t>カンリ</t>
    </rPh>
    <rPh sb="69" eb="72">
      <t>ケイカクテキ</t>
    </rPh>
    <rPh sb="73" eb="74">
      <t>オコナ</t>
    </rPh>
    <phoneticPr fontId="27"/>
  </si>
  <si>
    <t>（１２）　健康管理</t>
    <rPh sb="5" eb="7">
      <t>ケンコウ</t>
    </rPh>
    <rPh sb="7" eb="9">
      <t>カンリ</t>
    </rPh>
    <phoneticPr fontId="27"/>
  </si>
  <si>
    <t>施設の医師又は看護職員は、常に入所（利用）者の健康の状況に注意し、必要に応じて健康保持のための適切な措置を採っている。</t>
    <rPh sb="18" eb="20">
      <t>リヨウ</t>
    </rPh>
    <phoneticPr fontId="27"/>
  </si>
  <si>
    <t>（１３）　入所者の入院期間中の取扱い</t>
    <rPh sb="5" eb="7">
      <t>ニュウショ</t>
    </rPh>
    <rPh sb="7" eb="8">
      <t>シャ</t>
    </rPh>
    <phoneticPr fontId="27"/>
  </si>
  <si>
    <t>（１４）　緊急時等の対応</t>
    <rPh sb="5" eb="8">
      <t>キンキュウジ</t>
    </rPh>
    <rPh sb="8" eb="9">
      <t>トウ</t>
    </rPh>
    <rPh sb="10" eb="12">
      <t>タイオウ</t>
    </rPh>
    <phoneticPr fontId="27"/>
  </si>
  <si>
    <t>（１５）　管理者の責務</t>
    <rPh sb="5" eb="8">
      <t>カンリシャ</t>
    </rPh>
    <rPh sb="9" eb="11">
      <t>セキム</t>
    </rPh>
    <phoneticPr fontId="27"/>
  </si>
  <si>
    <t>当該施設の従業者の管理、業務の実施状況の把握その他の管理を一元的に行っている。</t>
    <phoneticPr fontId="27"/>
  </si>
  <si>
    <t>従業者に運営基準等の法令を遵守させるために必要な指揮命令を行っている。</t>
    <rPh sb="4" eb="6">
      <t>ウンエイ</t>
    </rPh>
    <rPh sb="6" eb="8">
      <t>キジュン</t>
    </rPh>
    <rPh sb="8" eb="9">
      <t>トウ</t>
    </rPh>
    <rPh sb="10" eb="12">
      <t>ホウレイ</t>
    </rPh>
    <phoneticPr fontId="27"/>
  </si>
  <si>
    <t>従業者全員の雇用契約書等の写し、資格証の写しを保管している。</t>
    <rPh sb="0" eb="3">
      <t>ジュウギョウシャ</t>
    </rPh>
    <rPh sb="3" eb="5">
      <t>ゼンイン</t>
    </rPh>
    <rPh sb="6" eb="8">
      <t>コヨウ</t>
    </rPh>
    <rPh sb="8" eb="10">
      <t>ケイヤク</t>
    </rPh>
    <rPh sb="10" eb="11">
      <t>ショ</t>
    </rPh>
    <rPh sb="11" eb="12">
      <t>トウ</t>
    </rPh>
    <rPh sb="13" eb="14">
      <t>ウツ</t>
    </rPh>
    <rPh sb="16" eb="18">
      <t>シカク</t>
    </rPh>
    <rPh sb="18" eb="19">
      <t>ショウ</t>
    </rPh>
    <rPh sb="20" eb="21">
      <t>ウツ</t>
    </rPh>
    <rPh sb="23" eb="25">
      <t>ホカン</t>
    </rPh>
    <phoneticPr fontId="27"/>
  </si>
  <si>
    <t>（１６）　勤務体制の確保等</t>
    <rPh sb="5" eb="7">
      <t>キンム</t>
    </rPh>
    <rPh sb="7" eb="9">
      <t>タイセイ</t>
    </rPh>
    <rPh sb="10" eb="12">
      <t>カクホ</t>
    </rPh>
    <rPh sb="12" eb="13">
      <t>トウ</t>
    </rPh>
    <phoneticPr fontId="27"/>
  </si>
  <si>
    <t>入所（利用）者に対し、適切なサービスを提供できるよう、従業者の勤務の体制を定めている。</t>
    <rPh sb="0" eb="2">
      <t>ニュウショ</t>
    </rPh>
    <rPh sb="3" eb="5">
      <t>リヨウ</t>
    </rPh>
    <phoneticPr fontId="27"/>
  </si>
  <si>
    <t>施設の従業者によりサービスを提供している。
（ただし、入所者（利用者）の処遇に直接影響を及ぼさない業務については、この限りではない。）</t>
    <rPh sb="0" eb="2">
      <t>シセツ</t>
    </rPh>
    <rPh sb="27" eb="30">
      <t>ニュウショシャ</t>
    </rPh>
    <rPh sb="31" eb="34">
      <t>リヨウシャ</t>
    </rPh>
    <rPh sb="36" eb="38">
      <t>ショグウ</t>
    </rPh>
    <rPh sb="39" eb="41">
      <t>チョクセツ</t>
    </rPh>
    <rPh sb="41" eb="43">
      <t>エイキョウ</t>
    </rPh>
    <rPh sb="44" eb="45">
      <t>オヨ</t>
    </rPh>
    <rPh sb="49" eb="51">
      <t>ギョウム</t>
    </rPh>
    <phoneticPr fontId="27"/>
  </si>
  <si>
    <t>従業者の資質の向上のため、研修の機会を確保している。</t>
    <phoneticPr fontId="27"/>
  </si>
  <si>
    <t>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t>
    <phoneticPr fontId="27"/>
  </si>
  <si>
    <t>感染症や非常災害の発生時において、入所（利用）者に対するサービスの提供を継続的に実施するため及び非常時の体制で早期の業務再開を図るための計画（以下「業務継続計画」という。）を策定し、当該業務継続計画に従い必要な措置を講じている。</t>
    <phoneticPr fontId="27"/>
  </si>
  <si>
    <t>従業者に対し、業務継続計画について周知するとともに、必要な研修及び訓練を年２回以上（短期ではそれぞれ年１回以上）実施している。</t>
    <rPh sb="36" eb="37">
      <t>ネン</t>
    </rPh>
    <rPh sb="38" eb="39">
      <t>カイ</t>
    </rPh>
    <rPh sb="39" eb="41">
      <t>イジョウ</t>
    </rPh>
    <phoneticPr fontId="27"/>
  </si>
  <si>
    <t>定期的に業務継続計画の見直しを行い、必要に応じて業務継続計画の変更を行っている。</t>
    <phoneticPr fontId="27"/>
  </si>
  <si>
    <t>（１８）　定員の遵守</t>
    <rPh sb="5" eb="7">
      <t>テイイン</t>
    </rPh>
    <rPh sb="8" eb="10">
      <t>ジュンシュ</t>
    </rPh>
    <phoneticPr fontId="27"/>
  </si>
  <si>
    <t>災害、虐待その他のやむを得ない事情がある場合を除き、入所（利用）定員及び居室の定員を超えて入所させていない。(ある利用者の入所時刻から別の利用者の退所時刻までが重複することに伴う、一時的な定員超過も含む。)
※ただし、利用者の状況または家族等の事情により、居宅介護支援事業所の介護支援専門員が緊急に短期入所生活介護を受けることが必要と認めた者に対し、計画において位置づけられていない短期入所生活介護を提供する場合において、当該利用者及び他の利用者の処遇に支障がないときに利用定員を超えて静養室において介護を行った場合を除く。</t>
    <rPh sb="0" eb="2">
      <t>サイガイ</t>
    </rPh>
    <rPh sb="3" eb="5">
      <t>ギャクタイ</t>
    </rPh>
    <rPh sb="7" eb="8">
      <t>ホカ</t>
    </rPh>
    <rPh sb="12" eb="13">
      <t>エ</t>
    </rPh>
    <rPh sb="15" eb="17">
      <t>ジジョウ</t>
    </rPh>
    <rPh sb="20" eb="22">
      <t>バアイ</t>
    </rPh>
    <rPh sb="23" eb="24">
      <t>ノゾ</t>
    </rPh>
    <rPh sb="29" eb="31">
      <t>リヨウ</t>
    </rPh>
    <phoneticPr fontId="27"/>
  </si>
  <si>
    <t>（１９）　非常災害対策</t>
    <rPh sb="5" eb="7">
      <t>ヒジョウ</t>
    </rPh>
    <rPh sb="7" eb="9">
      <t>サイガイ</t>
    </rPh>
    <rPh sb="9" eb="11">
      <t>タイサク</t>
    </rPh>
    <phoneticPr fontId="27"/>
  </si>
  <si>
    <t>非常災害に関する具体的計画を立て、非常災害時の関係機関への通報及び連携体制を整備し、それらを定期的に従業者に周知するとともに、定期的に避難、救出その他必要な訓練を行っている。</t>
    <phoneticPr fontId="27"/>
  </si>
  <si>
    <t>問２</t>
  </si>
  <si>
    <t>消防法施行規則に規定する消防計画等、非常災害に関する具体的計画を立てている。</t>
    <rPh sb="0" eb="3">
      <t>ショウボウホウ</t>
    </rPh>
    <rPh sb="3" eb="5">
      <t>セコウ</t>
    </rPh>
    <rPh sb="5" eb="7">
      <t>キソク</t>
    </rPh>
    <rPh sb="8" eb="10">
      <t>キテイ</t>
    </rPh>
    <rPh sb="12" eb="14">
      <t>ショウボウ</t>
    </rPh>
    <rPh sb="14" eb="16">
      <t>ケイカク</t>
    </rPh>
    <rPh sb="16" eb="17">
      <t>トウ</t>
    </rPh>
    <rPh sb="18" eb="20">
      <t>ヒジョウ</t>
    </rPh>
    <phoneticPr fontId="27"/>
  </si>
  <si>
    <t>〇火災</t>
  </si>
  <si>
    <t>〇地震</t>
  </si>
  <si>
    <t>〇その他地域の実状を鑑みた災害（　　　　　　　　　）　※策定している場合、該当する災害を記入する。</t>
  </si>
  <si>
    <t>問３</t>
  </si>
  <si>
    <t>問４</t>
  </si>
  <si>
    <t>上記で策定されている非常災害対策計画に次の項目がそれぞれ含まれている。</t>
  </si>
  <si>
    <t>〇介護保険施設等の立地条件 (急傾斜地、海抜の低い場所にあるかなど)</t>
  </si>
  <si>
    <t>〇災害に関する情報の入手方法</t>
  </si>
  <si>
    <t>〇災害時の連絡先及び通信手段の確認</t>
  </si>
  <si>
    <t>〇避難を開始する時期、判断基準</t>
  </si>
  <si>
    <t>〇避難場所</t>
  </si>
  <si>
    <t>〇避難経路</t>
  </si>
  <si>
    <t>〇避難方法</t>
  </si>
  <si>
    <t>〇災害時の人員体制、指揮系統</t>
  </si>
  <si>
    <t>〇関係機関との連携体制</t>
  </si>
  <si>
    <t>問５</t>
  </si>
  <si>
    <t>火災、地震その他の災害が発生した場合の初期消火、通報連絡、避難誘導、救出・救護、消防隊への情報
提供等の訓練を定期的に行っている。</t>
  </si>
  <si>
    <t>　年に２回以上消火訓練及び避難訓練を実施している。また、年に１回は夜間の訓練若しくは夜間
　の発災を想定した訓練を実施している。（実施時期：　　　月、　　月）</t>
  </si>
  <si>
    <t>　通報訓練を計画に定めた回数行っている。（実施時期：　　月）</t>
  </si>
  <si>
    <t>訓練の実施に当たって、地域住民の参加が得られるよう連携に努めている。</t>
    <rPh sb="0" eb="2">
      <t>クンレン</t>
    </rPh>
    <rPh sb="3" eb="5">
      <t>ジッシ</t>
    </rPh>
    <rPh sb="6" eb="7">
      <t>ア</t>
    </rPh>
    <rPh sb="11" eb="13">
      <t>チイキ</t>
    </rPh>
    <rPh sb="13" eb="15">
      <t>ジュウミン</t>
    </rPh>
    <rPh sb="16" eb="18">
      <t>サンカ</t>
    </rPh>
    <rPh sb="19" eb="20">
      <t>エ</t>
    </rPh>
    <rPh sb="25" eb="27">
      <t>レンケイ</t>
    </rPh>
    <rPh sb="28" eb="29">
      <t>ツト</t>
    </rPh>
    <phoneticPr fontId="27"/>
  </si>
  <si>
    <t>問７</t>
  </si>
  <si>
    <t>従業者に対する防災教育について、その内容と回数を計画に定め、定期的に実施している。
（実施時期：　　　月）</t>
  </si>
  <si>
    <t>問８</t>
  </si>
  <si>
    <t>消防法その他の法令等に規定された必要な消火設備、非常災害用設備について定期的に設備点検を受けている。</t>
  </si>
  <si>
    <t>問９</t>
  </si>
  <si>
    <t>介護情報サービスかながわの「災害時被害状況調査用メールアドレス」の登録をしている。</t>
  </si>
  <si>
    <t>防犯に係る安全確保のため、「社会福祉施設等における防犯に係る安全の確保について」（平成28年９月15日雇児総発・社援基発・障障発・老高発0915第１号）別添「社会福祉施設等における点検項目」により点検し、必要な防犯対策を講じている。</t>
  </si>
  <si>
    <t>（２０）　衛生管理</t>
    <rPh sb="5" eb="7">
      <t>エイセイ</t>
    </rPh>
    <rPh sb="7" eb="9">
      <t>カンリ</t>
    </rPh>
    <phoneticPr fontId="27"/>
  </si>
  <si>
    <t>感染症及び食中毒の予防及びまん延の防止のための対策を検討する委員会（テレビ電話装置等を活用して行うことができる。）を、３月に１回以上（短期は６月に１回以上）定期的に開催するとともに、その結果を従業者に周知徹底している。</t>
    <rPh sb="37" eb="42">
      <t>デンワソウチトウ</t>
    </rPh>
    <rPh sb="43" eb="45">
      <t>カツヨウ</t>
    </rPh>
    <rPh sb="47" eb="48">
      <t>オコナ</t>
    </rPh>
    <rPh sb="67" eb="69">
      <t>タンキ</t>
    </rPh>
    <rPh sb="71" eb="72">
      <t>ツキ</t>
    </rPh>
    <rPh sb="74" eb="77">
      <t>カイイジョウ</t>
    </rPh>
    <phoneticPr fontId="27"/>
  </si>
  <si>
    <r>
      <t>感染症及び食中毒の予防及びまん延の防止のための</t>
    </r>
    <r>
      <rPr>
        <u/>
        <sz val="10"/>
        <rFont val="ＭＳ 明朝"/>
        <family val="1"/>
        <charset val="128"/>
      </rPr>
      <t>研修</t>
    </r>
    <r>
      <rPr>
        <sz val="10"/>
        <rFont val="ＭＳ 明朝"/>
        <family val="1"/>
        <charset val="128"/>
      </rPr>
      <t>を年２回以上（短期は年１回以上）定期的に実施しているほか、新規採用時にも必ず研修を実施している。</t>
    </r>
    <rPh sb="0" eb="3">
      <t>カンセンショウ</t>
    </rPh>
    <rPh sb="3" eb="4">
      <t>オヨ</t>
    </rPh>
    <rPh sb="5" eb="8">
      <t>ショクチュウドク</t>
    </rPh>
    <rPh sb="9" eb="11">
      <t>ヨボウ</t>
    </rPh>
    <rPh sb="11" eb="12">
      <t>オヨ</t>
    </rPh>
    <rPh sb="15" eb="16">
      <t>エン</t>
    </rPh>
    <rPh sb="17" eb="19">
      <t>ボウシ</t>
    </rPh>
    <rPh sb="23" eb="25">
      <t>ケンシュウ</t>
    </rPh>
    <rPh sb="26" eb="27">
      <t>ネン</t>
    </rPh>
    <rPh sb="28" eb="29">
      <t>カイ</t>
    </rPh>
    <rPh sb="29" eb="31">
      <t>イジョウ</t>
    </rPh>
    <rPh sb="32" eb="34">
      <t>タンキ</t>
    </rPh>
    <rPh sb="41" eb="44">
      <t>テイキテキ</t>
    </rPh>
    <rPh sb="45" eb="47">
      <t>ジッシ</t>
    </rPh>
    <rPh sb="63" eb="65">
      <t>ケンシュウ</t>
    </rPh>
    <phoneticPr fontId="27"/>
  </si>
  <si>
    <t>利用者の使用する食器その他の設備又は飲用に供する水について、衛生的な管理に努め、又は衛生上必要な措置を講じている。</t>
    <rPh sb="0" eb="2">
      <t>リヨウ</t>
    </rPh>
    <phoneticPr fontId="27"/>
  </si>
  <si>
    <t>感染症及び食中毒の予防及びまん延の防止のための指針を整備しており、当該内容については従業者だけでなくボランティアや調理・清掃等の委託業者等に対しても周知徹底している。</t>
    <rPh sb="0" eb="3">
      <t>カンセンショウ</t>
    </rPh>
    <rPh sb="3" eb="4">
      <t>オヨ</t>
    </rPh>
    <rPh sb="5" eb="8">
      <t>ショクチュウドク</t>
    </rPh>
    <rPh sb="9" eb="11">
      <t>ヨボウ</t>
    </rPh>
    <rPh sb="11" eb="12">
      <t>オヨ</t>
    </rPh>
    <rPh sb="15" eb="16">
      <t>エン</t>
    </rPh>
    <rPh sb="17" eb="19">
      <t>ボウシ</t>
    </rPh>
    <rPh sb="23" eb="25">
      <t>シシン</t>
    </rPh>
    <rPh sb="26" eb="28">
      <t>セイビ</t>
    </rPh>
    <rPh sb="33" eb="35">
      <t>トウガイ</t>
    </rPh>
    <rPh sb="35" eb="37">
      <t>ナイヨウ</t>
    </rPh>
    <rPh sb="42" eb="45">
      <t>ジュウギョウシャ</t>
    </rPh>
    <rPh sb="57" eb="59">
      <t>チョウリ</t>
    </rPh>
    <rPh sb="60" eb="63">
      <t>セイソウナド</t>
    </rPh>
    <rPh sb="64" eb="66">
      <t>イタク</t>
    </rPh>
    <rPh sb="66" eb="69">
      <t>ギョウシャトウ</t>
    </rPh>
    <rPh sb="70" eb="71">
      <t>タイ</t>
    </rPh>
    <rPh sb="74" eb="76">
      <t>シュウチ</t>
    </rPh>
    <rPh sb="76" eb="78">
      <t>テッテイ</t>
    </rPh>
    <phoneticPr fontId="27"/>
  </si>
  <si>
    <t>施設の見やすい場所に、運営規程の概要、従業者の勤務の体制、協力病院、利用料その他のサービスの選択に資すると認められる重要事項を掲示している。（重要事項を記載した書面を施設に備え付け、いつでも関係者に自由に閲覧させることにより掲示に代えることもできます。）</t>
    <rPh sb="71" eb="73">
      <t>ジュウヨウ</t>
    </rPh>
    <rPh sb="73" eb="75">
      <t>ジコウ</t>
    </rPh>
    <rPh sb="76" eb="78">
      <t>キサイ</t>
    </rPh>
    <rPh sb="80" eb="82">
      <t>ショメン</t>
    </rPh>
    <rPh sb="83" eb="85">
      <t>シセツ</t>
    </rPh>
    <rPh sb="86" eb="87">
      <t>ソナ</t>
    </rPh>
    <rPh sb="88" eb="89">
      <t>ツ</t>
    </rPh>
    <rPh sb="95" eb="98">
      <t>カンケイシャ</t>
    </rPh>
    <rPh sb="99" eb="101">
      <t>ジユウ</t>
    </rPh>
    <rPh sb="102" eb="104">
      <t>エツラン</t>
    </rPh>
    <rPh sb="112" eb="114">
      <t>ケイジ</t>
    </rPh>
    <rPh sb="115" eb="116">
      <t>カ</t>
    </rPh>
    <phoneticPr fontId="27"/>
  </si>
  <si>
    <t>正当な理由がなく、その業務上知り得た入所（利用）者又はその家族の秘密を漏らしていない。また、従業者であった者が、正当な理由がなく、その業務上知り得た入所（利用）者又はその家族の秘密を漏らすことがないよう、必要な措置を講じている。</t>
    <rPh sb="21" eb="23">
      <t>リヨウ</t>
    </rPh>
    <phoneticPr fontId="27"/>
  </si>
  <si>
    <t>居宅介護支援事業者等に対して、入所（利用）者に関する情報を提供する際には、あらかじめ文書により、又は電磁的な対応による代替手段を講じることにより、入所（利用）者の同意を得ている。</t>
    <rPh sb="18" eb="20">
      <t>リヨウ</t>
    </rPh>
    <phoneticPr fontId="27"/>
  </si>
  <si>
    <t>サービスに関する入所（利用）者及びその家族からの苦情に迅速かつ適切に対応するために、苦情を受け付けるための窓口を設置する等の必要な措置を講じている。</t>
    <rPh sb="11" eb="13">
      <t>リヨウ</t>
    </rPh>
    <phoneticPr fontId="27"/>
  </si>
  <si>
    <t>苦情を受け付けた場合には、当該苦情等の内容を記録している。</t>
    <rPh sb="0" eb="2">
      <t>クジョウ</t>
    </rPh>
    <rPh sb="3" eb="4">
      <t>ウ</t>
    </rPh>
    <rPh sb="5" eb="6">
      <t>ツ</t>
    </rPh>
    <rPh sb="8" eb="10">
      <t>バアイ</t>
    </rPh>
    <rPh sb="13" eb="15">
      <t>トウガイ</t>
    </rPh>
    <rPh sb="15" eb="17">
      <t>クジョウ</t>
    </rPh>
    <rPh sb="17" eb="18">
      <t>トウ</t>
    </rPh>
    <rPh sb="19" eb="21">
      <t>ナイヨウ</t>
    </rPh>
    <rPh sb="22" eb="24">
      <t>キロク</t>
    </rPh>
    <phoneticPr fontId="27"/>
  </si>
  <si>
    <t>事故の状況及び事故に際して採った処置について記録している。</t>
    <phoneticPr fontId="27"/>
  </si>
  <si>
    <t>サービスの提供により賠償すべき事故が発生した場合は、損害賠償を速やかに行っている。</t>
    <phoneticPr fontId="27"/>
  </si>
  <si>
    <t>事故発生時の対応や事故報告の方法等が記載された事故発生の防止のための指針を整備している。</t>
    <rPh sb="0" eb="2">
      <t>ジコ</t>
    </rPh>
    <rPh sb="2" eb="4">
      <t>ハッセイ</t>
    </rPh>
    <rPh sb="4" eb="5">
      <t>ジ</t>
    </rPh>
    <rPh sb="6" eb="8">
      <t>タイオウ</t>
    </rPh>
    <rPh sb="9" eb="11">
      <t>ジコ</t>
    </rPh>
    <rPh sb="11" eb="13">
      <t>ホウコク</t>
    </rPh>
    <rPh sb="14" eb="16">
      <t>ホウホウ</t>
    </rPh>
    <rPh sb="16" eb="17">
      <t>トウ</t>
    </rPh>
    <rPh sb="18" eb="20">
      <t>キサイ</t>
    </rPh>
    <rPh sb="23" eb="25">
      <t>ジコ</t>
    </rPh>
    <phoneticPr fontId="27"/>
  </si>
  <si>
    <t>事故やヒヤリハットを報告し、改善策を従業員に周知する体制を整備している。</t>
    <rPh sb="0" eb="2">
      <t>ジコ</t>
    </rPh>
    <rPh sb="10" eb="12">
      <t>ホウコク</t>
    </rPh>
    <rPh sb="14" eb="17">
      <t>カイゼンサク</t>
    </rPh>
    <rPh sb="18" eb="21">
      <t>ジュウギョウイン</t>
    </rPh>
    <rPh sb="22" eb="24">
      <t>シュウチ</t>
    </rPh>
    <rPh sb="26" eb="28">
      <t>タイセイ</t>
    </rPh>
    <rPh sb="29" eb="31">
      <t>セイビ</t>
    </rPh>
    <phoneticPr fontId="27"/>
  </si>
  <si>
    <t>事故発生防止のための委員会（テレビ電話装置等を活用して行うことができる。）を定期的に開催している。</t>
    <rPh sb="0" eb="2">
      <t>ジコ</t>
    </rPh>
    <rPh sb="10" eb="13">
      <t>イインカイ</t>
    </rPh>
    <rPh sb="17" eb="22">
      <t>デンワソウチトウ</t>
    </rPh>
    <rPh sb="23" eb="25">
      <t>カツヨウ</t>
    </rPh>
    <rPh sb="27" eb="28">
      <t>オコナ</t>
    </rPh>
    <rPh sb="38" eb="41">
      <t>テイキテキ</t>
    </rPh>
    <rPh sb="42" eb="44">
      <t>カイサイ</t>
    </rPh>
    <phoneticPr fontId="27"/>
  </si>
  <si>
    <t>従業者に対する事故発生の防止のための研修を定期的に開催している。</t>
    <rPh sb="0" eb="3">
      <t>ジュウギョウシャ</t>
    </rPh>
    <rPh sb="4" eb="5">
      <t>タイ</t>
    </rPh>
    <rPh sb="7" eb="9">
      <t>ジコ</t>
    </rPh>
    <rPh sb="9" eb="11">
      <t>ハッセイ</t>
    </rPh>
    <rPh sb="12" eb="14">
      <t>ボウシ</t>
    </rPh>
    <rPh sb="18" eb="20">
      <t>ケンシュウ</t>
    </rPh>
    <rPh sb="21" eb="24">
      <t>テイキテキ</t>
    </rPh>
    <rPh sb="25" eb="27">
      <t>カイサイ</t>
    </rPh>
    <phoneticPr fontId="27"/>
  </si>
  <si>
    <t>上記４項目を適切に実施するための担当者を置いている。</t>
    <rPh sb="0" eb="2">
      <t>ジョウキ</t>
    </rPh>
    <rPh sb="3" eb="5">
      <t>コウモク</t>
    </rPh>
    <rPh sb="6" eb="8">
      <t>テキセツ</t>
    </rPh>
    <rPh sb="9" eb="11">
      <t>ジッシ</t>
    </rPh>
    <rPh sb="16" eb="19">
      <t>タントウシャ</t>
    </rPh>
    <rPh sb="20" eb="21">
      <t>オ</t>
    </rPh>
    <phoneticPr fontId="27"/>
  </si>
  <si>
    <t>施設サービスの事業の会計をその他の事業の会計と区分している。</t>
    <rPh sb="0" eb="2">
      <t>シセツ</t>
    </rPh>
    <phoneticPr fontId="27"/>
  </si>
  <si>
    <t>従業者、設備及び会計に関する諸記録を整備している。</t>
    <rPh sb="0" eb="3">
      <t>ジュウギョウシャ</t>
    </rPh>
    <rPh sb="4" eb="6">
      <t>セツビ</t>
    </rPh>
    <rPh sb="6" eb="7">
      <t>オヨ</t>
    </rPh>
    <rPh sb="8" eb="10">
      <t>カイケイ</t>
    </rPh>
    <rPh sb="11" eb="12">
      <t>カン</t>
    </rPh>
    <rPh sb="14" eb="15">
      <t>ショ</t>
    </rPh>
    <rPh sb="15" eb="17">
      <t>キロク</t>
    </rPh>
    <rPh sb="18" eb="20">
      <t>セイビ</t>
    </rPh>
    <phoneticPr fontId="27"/>
  </si>
  <si>
    <t>各ユニットにおいて入居（利用）者がそれぞれの役割を持って生活を営むことができるよう配慮している。また、入居(利用）者のプライバシーの確保に配慮して行っている。</t>
    <rPh sb="12" eb="14">
      <t>リヨウ</t>
    </rPh>
    <rPh sb="54" eb="56">
      <t>リヨウ</t>
    </rPh>
    <phoneticPr fontId="27"/>
  </si>
  <si>
    <t>介護は、各ユニットにおいて入居（利用）者が相互に社会的関係を築き、自律的な日常生活を営むことを支援するよう、入居（利用）者の心身の状況等に応じ、適切な技術をもって行われている。</t>
    <rPh sb="16" eb="18">
      <t>リヨウ</t>
    </rPh>
    <rPh sb="57" eb="59">
      <t>リヨウ</t>
    </rPh>
    <phoneticPr fontId="27"/>
  </si>
  <si>
    <t>サービスの提供に当たっては、当該入所（利用）者又は他の入所者等の生命又は身体を保護するため緊急やむを得ない場合を除き、身体的拘束その他入所（利用）者の行動を制限する行為を行っていない。</t>
    <rPh sb="19" eb="21">
      <t>リヨウ</t>
    </rPh>
    <phoneticPr fontId="27"/>
  </si>
  <si>
    <t>「身体的拘束廃止委員会」等の体制を整備している。</t>
    <rPh sb="3" eb="4">
      <t>テキ</t>
    </rPh>
    <phoneticPr fontId="27"/>
  </si>
  <si>
    <t>「身体的拘束廃止委員会」等には管理者及び各職種の従業員が参加している。また、委員会の記録を残している。（施設のトップ及び全職種のバックアップ体制がある。）</t>
    <rPh sb="3" eb="4">
      <t>テキ</t>
    </rPh>
    <phoneticPr fontId="27"/>
  </si>
  <si>
    <t>身体的拘束を行わないための計画等の作成や研修等を通じて、身体的拘束による弊害等について各職員に周知するとともに、施設全体で身体的拘束廃止に取り組んでいる。</t>
    <rPh sb="2" eb="3">
      <t>テキ</t>
    </rPh>
    <rPh sb="30" eb="31">
      <t>テキ</t>
    </rPh>
    <rPh sb="63" eb="64">
      <t>テキ</t>
    </rPh>
    <phoneticPr fontId="27"/>
  </si>
  <si>
    <t>やむを得ず身体的拘束等を行う場合の手続き等を定めている。</t>
    <phoneticPr fontId="27"/>
  </si>
  <si>
    <t>身体的拘束等を行っている（行った）事例がある。</t>
    <rPh sb="7" eb="8">
      <t>オコナ</t>
    </rPh>
    <phoneticPr fontId="27"/>
  </si>
  <si>
    <t>　　　　　　ある　・　ない</t>
    <phoneticPr fontId="27"/>
  </si>
  <si>
    <t>　　　※ない場合は、以下「－」</t>
    <phoneticPr fontId="27"/>
  </si>
  <si>
    <t>入所者や家族に対し、身体的拘束の内容、目的、理由、拘束の時間、時間帯、期間等を詳細に説明し、理解を得ている。</t>
    <rPh sb="12" eb="13">
      <t>テキ</t>
    </rPh>
    <phoneticPr fontId="27"/>
  </si>
  <si>
    <t>身体的拘束等を行った場合、その態様及び時間、その際の入所者の心身の状況、緊急やむを得なかった理由を記録している。</t>
    <rPh sb="26" eb="28">
      <t>ニュウショ</t>
    </rPh>
    <phoneticPr fontId="27"/>
  </si>
  <si>
    <t>問11</t>
  </si>
  <si>
    <t>身体的拘束等を行った場合、常に観察、再検討を行っている。</t>
    <phoneticPr fontId="27"/>
  </si>
  <si>
    <t>問12</t>
  </si>
  <si>
    <t>身体的拘束等の必要がなくなった場合、すみやかに拘束を解除している。</t>
    <rPh sb="5" eb="6">
      <t>トウ</t>
    </rPh>
    <phoneticPr fontId="27"/>
  </si>
  <si>
    <t>問13</t>
  </si>
  <si>
    <t>身体的拘束等の適正化のための対策を検討する委員会（テレビ電話装置等を活用して行うことができる。）を３月に１回以上開催するとともに、その結果について、介護職員その他の従業者に周知徹底を図っている</t>
    <rPh sb="5" eb="6">
      <t>トウ</t>
    </rPh>
    <rPh sb="7" eb="10">
      <t>テキセイカ</t>
    </rPh>
    <rPh sb="14" eb="16">
      <t>タイサク</t>
    </rPh>
    <rPh sb="17" eb="19">
      <t>ケントウ</t>
    </rPh>
    <rPh sb="21" eb="24">
      <t>イインカイ</t>
    </rPh>
    <rPh sb="28" eb="33">
      <t>デンワソウチトウ</t>
    </rPh>
    <rPh sb="34" eb="36">
      <t>カツヨウ</t>
    </rPh>
    <rPh sb="38" eb="39">
      <t>オコナ</t>
    </rPh>
    <rPh sb="50" eb="51">
      <t>ツキ</t>
    </rPh>
    <rPh sb="53" eb="54">
      <t>カイ</t>
    </rPh>
    <rPh sb="54" eb="56">
      <t>イジョウ</t>
    </rPh>
    <rPh sb="56" eb="58">
      <t>カイサイ</t>
    </rPh>
    <rPh sb="67" eb="69">
      <t>ケッカ</t>
    </rPh>
    <rPh sb="74" eb="76">
      <t>カイゴ</t>
    </rPh>
    <rPh sb="76" eb="78">
      <t>ショクイン</t>
    </rPh>
    <rPh sb="80" eb="81">
      <t>タ</t>
    </rPh>
    <rPh sb="82" eb="85">
      <t>ジュウギョウシャ</t>
    </rPh>
    <rPh sb="86" eb="88">
      <t>シュウチ</t>
    </rPh>
    <rPh sb="88" eb="90">
      <t>テッテイ</t>
    </rPh>
    <rPh sb="91" eb="92">
      <t>ハカ</t>
    </rPh>
    <phoneticPr fontId="27"/>
  </si>
  <si>
    <t>問14</t>
  </si>
  <si>
    <t>身体的拘束等の適正化のための指針を整備している。</t>
    <rPh sb="5" eb="6">
      <t>トウ</t>
    </rPh>
    <rPh sb="7" eb="10">
      <t>テキセイカ</t>
    </rPh>
    <rPh sb="14" eb="16">
      <t>シシン</t>
    </rPh>
    <rPh sb="17" eb="19">
      <t>セイビ</t>
    </rPh>
    <phoneticPr fontId="27"/>
  </si>
  <si>
    <t>問15</t>
  </si>
  <si>
    <t>介護職員その他の従業者に対し、身体的拘束等の適正化のための研修を定期的に(年２回以上）実施しているほか、新規採用時にも必ず研修を実施している。</t>
    <rPh sb="0" eb="2">
      <t>カイゴ</t>
    </rPh>
    <rPh sb="2" eb="4">
      <t>ショクイン</t>
    </rPh>
    <rPh sb="6" eb="7">
      <t>タ</t>
    </rPh>
    <rPh sb="8" eb="11">
      <t>ジュウギョウシャ</t>
    </rPh>
    <rPh sb="12" eb="13">
      <t>タイ</t>
    </rPh>
    <rPh sb="15" eb="18">
      <t>シンタイテキ</t>
    </rPh>
    <rPh sb="18" eb="20">
      <t>コウソク</t>
    </rPh>
    <rPh sb="20" eb="21">
      <t>トウ</t>
    </rPh>
    <rPh sb="22" eb="25">
      <t>テキセイカ</t>
    </rPh>
    <rPh sb="29" eb="31">
      <t>ケンシュウ</t>
    </rPh>
    <rPh sb="32" eb="35">
      <t>テイキテキ</t>
    </rPh>
    <rPh sb="37" eb="38">
      <t>ネン</t>
    </rPh>
    <rPh sb="39" eb="40">
      <t>カイ</t>
    </rPh>
    <rPh sb="40" eb="42">
      <t>イジョウ</t>
    </rPh>
    <rPh sb="43" eb="45">
      <t>ジッシ</t>
    </rPh>
    <rPh sb="52" eb="54">
      <t>シンキ</t>
    </rPh>
    <rPh sb="54" eb="56">
      <t>サイヨウ</t>
    </rPh>
    <rPh sb="56" eb="57">
      <t>ジ</t>
    </rPh>
    <rPh sb="59" eb="60">
      <t>カナラ</t>
    </rPh>
    <rPh sb="61" eb="63">
      <t>ケンシュウ</t>
    </rPh>
    <rPh sb="64" eb="66">
      <t>ジッシ</t>
    </rPh>
    <phoneticPr fontId="27"/>
  </si>
  <si>
    <t>高齢者虐待防止法に係る「養介護施設従業者等」による高齢者虐待の定義を職員に周知している。</t>
    <phoneticPr fontId="27"/>
  </si>
  <si>
    <t>高齢者虐待の通報等を行った従業者等は、通報等をしたことを理由に、解雇その他の不利益な取扱いを受けないことを職員に周知している。</t>
    <phoneticPr fontId="27"/>
  </si>
  <si>
    <t>高齢者虐待の通報については、刑法の秘密漏洩罪その他の守秘義務に関する法律の規定により妨げられるものと解釈してはならないことを職員に周知している。</t>
    <phoneticPr fontId="27"/>
  </si>
  <si>
    <t>高齢者虐待を発見しやすい立場にあることを自覚し、高齢者虐待の早期発見に努めている。</t>
    <phoneticPr fontId="27"/>
  </si>
  <si>
    <t>管理職・職員の研修、個別ケアの推進、情報公開、苦情処理体制等、高齢者虐待防止に向けた取組みをしている。</t>
    <phoneticPr fontId="27"/>
  </si>
  <si>
    <t>身体拘束を適切に取り扱わなかった場合、高齢者虐待に該当することもあり得るということを施設内に周知している。</t>
    <phoneticPr fontId="27"/>
  </si>
  <si>
    <t>虐待の防止のための対策を検討する委員会（テレビ電話装置等を活用して行うことができる。）を定期的に実施するとともに、その結果について従業者に周知徹底している。</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4" eb="47">
      <t>テイキテキ</t>
    </rPh>
    <rPh sb="48" eb="50">
      <t>ジッシ</t>
    </rPh>
    <rPh sb="59" eb="61">
      <t>ケッカ</t>
    </rPh>
    <rPh sb="65" eb="68">
      <t>ジュウギョウシャ</t>
    </rPh>
    <rPh sb="69" eb="71">
      <t>シュウチ</t>
    </rPh>
    <rPh sb="71" eb="73">
      <t>テッテイ</t>
    </rPh>
    <phoneticPr fontId="27"/>
  </si>
  <si>
    <t>虐待の防止のための指針を整備している。</t>
    <rPh sb="0" eb="2">
      <t>ギャクタイ</t>
    </rPh>
    <rPh sb="3" eb="5">
      <t>ボウシ</t>
    </rPh>
    <rPh sb="9" eb="11">
      <t>シシン</t>
    </rPh>
    <rPh sb="12" eb="14">
      <t>セイビ</t>
    </rPh>
    <phoneticPr fontId="27"/>
  </si>
  <si>
    <t>従業者に対し、虐待の防止のための研修を年２回以上（短期は年１回以上）定期的に実施している。(介護老人福祉施設)にあっては、新規採用時も必ず研修を行っている。</t>
    <rPh sb="0" eb="3">
      <t>ジュウギョウシャ</t>
    </rPh>
    <rPh sb="4" eb="5">
      <t>タイ</t>
    </rPh>
    <rPh sb="7" eb="9">
      <t>ギャクタイ</t>
    </rPh>
    <rPh sb="10" eb="12">
      <t>ボウシ</t>
    </rPh>
    <rPh sb="16" eb="18">
      <t>ケンシュウ</t>
    </rPh>
    <rPh sb="19" eb="20">
      <t>ネン</t>
    </rPh>
    <rPh sb="21" eb="22">
      <t>カイ</t>
    </rPh>
    <rPh sb="22" eb="24">
      <t>イジョウ</t>
    </rPh>
    <rPh sb="25" eb="27">
      <t>タンキ</t>
    </rPh>
    <rPh sb="28" eb="29">
      <t>ネン</t>
    </rPh>
    <rPh sb="30" eb="31">
      <t>カイ</t>
    </rPh>
    <rPh sb="31" eb="33">
      <t>イジョウ</t>
    </rPh>
    <rPh sb="34" eb="37">
      <t>テイキテキ</t>
    </rPh>
    <rPh sb="38" eb="40">
      <t>ジッシ</t>
    </rPh>
    <rPh sb="46" eb="54">
      <t>カイゴロウジンフクシシセツ</t>
    </rPh>
    <rPh sb="61" eb="63">
      <t>シンキ</t>
    </rPh>
    <rPh sb="63" eb="65">
      <t>サイヨウ</t>
    </rPh>
    <rPh sb="65" eb="66">
      <t>ジ</t>
    </rPh>
    <rPh sb="67" eb="68">
      <t>カナラ</t>
    </rPh>
    <rPh sb="69" eb="71">
      <t>ケンシュウ</t>
    </rPh>
    <rPh sb="72" eb="73">
      <t>オコナ</t>
    </rPh>
    <phoneticPr fontId="27"/>
  </si>
  <si>
    <t>前３項目を適切に実施するための担当者を置いている。</t>
    <rPh sb="0" eb="1">
      <t>ゼン</t>
    </rPh>
    <rPh sb="2" eb="4">
      <t>コウモク</t>
    </rPh>
    <rPh sb="5" eb="7">
      <t>テキセツ</t>
    </rPh>
    <rPh sb="8" eb="10">
      <t>ジッシ</t>
    </rPh>
    <rPh sb="15" eb="18">
      <t>タントウシャ</t>
    </rPh>
    <rPh sb="19" eb="20">
      <t>オ</t>
    </rPh>
    <phoneticPr fontId="27"/>
  </si>
  <si>
    <t>以下の報酬設定の基本的な考え方に基づき県から共生型短期入所生活介護の指定を受けた事業所としてサービスを提供している。
　〇　障害福祉制度における短期入所（併設型及び空床利用型に限る。）の指定を受けた事業所であれば、
　　基本的に共生型短期入所生活介護の指定を受けられるものとして基準が設定されている。
　〇　報酬は次の基本的な考え方に基づき設定されるものであること。
　　ⅰ　本来的な介護保険事業所の基準を満たしていないため、本体報酬単価と区分されている。
　　ⅱ　障害者が高齢者（65歳）に到達して介護保険に切り替わる際に事業所の報酬が大きく減ることは65
　　　歳問題への対応という制度趣旨に照らして適切ではないことから、概ね障害福祉制度における報酬の
　　　水準を担保する。</t>
    <rPh sb="0" eb="2">
      <t>イカ</t>
    </rPh>
    <rPh sb="3" eb="5">
      <t>ホウシュウ</t>
    </rPh>
    <rPh sb="5" eb="7">
      <t>セッテイ</t>
    </rPh>
    <rPh sb="8" eb="11">
      <t>キホンテキ</t>
    </rPh>
    <rPh sb="12" eb="13">
      <t>カンガ</t>
    </rPh>
    <rPh sb="14" eb="15">
      <t>カタ</t>
    </rPh>
    <rPh sb="16" eb="17">
      <t>モト</t>
    </rPh>
    <rPh sb="19" eb="20">
      <t>ケン</t>
    </rPh>
    <rPh sb="22" eb="25">
      <t>キョウセイガタ</t>
    </rPh>
    <rPh sb="25" eb="27">
      <t>タンキ</t>
    </rPh>
    <rPh sb="27" eb="29">
      <t>ニュウショ</t>
    </rPh>
    <rPh sb="29" eb="31">
      <t>セイカツ</t>
    </rPh>
    <rPh sb="31" eb="33">
      <t>カイゴ</t>
    </rPh>
    <rPh sb="34" eb="36">
      <t>シテイ</t>
    </rPh>
    <rPh sb="37" eb="38">
      <t>ウ</t>
    </rPh>
    <rPh sb="40" eb="43">
      <t>ジギョウショ</t>
    </rPh>
    <rPh sb="51" eb="53">
      <t>テイキョウ</t>
    </rPh>
    <rPh sb="62" eb="64">
      <t>ショウガイ</t>
    </rPh>
    <rPh sb="64" eb="66">
      <t>フクシ</t>
    </rPh>
    <rPh sb="66" eb="68">
      <t>セイド</t>
    </rPh>
    <rPh sb="72" eb="74">
      <t>タンキ</t>
    </rPh>
    <rPh sb="74" eb="76">
      <t>ニュウショ</t>
    </rPh>
    <rPh sb="77" eb="80">
      <t>ヘイセツガタ</t>
    </rPh>
    <rPh sb="80" eb="81">
      <t>オヨ</t>
    </rPh>
    <rPh sb="82" eb="84">
      <t>クウショウ</t>
    </rPh>
    <rPh sb="84" eb="87">
      <t>リヨウガタ</t>
    </rPh>
    <rPh sb="88" eb="89">
      <t>カギ</t>
    </rPh>
    <rPh sb="93" eb="95">
      <t>シテイ</t>
    </rPh>
    <rPh sb="96" eb="97">
      <t>ウ</t>
    </rPh>
    <rPh sb="99" eb="102">
      <t>ジギョウショ</t>
    </rPh>
    <rPh sb="110" eb="113">
      <t>キホンテキ</t>
    </rPh>
    <rPh sb="114" eb="117">
      <t>キョウセイガタ</t>
    </rPh>
    <rPh sb="117" eb="119">
      <t>タンキ</t>
    </rPh>
    <rPh sb="119" eb="121">
      <t>ニュウショ</t>
    </rPh>
    <rPh sb="121" eb="123">
      <t>セイカツ</t>
    </rPh>
    <rPh sb="123" eb="125">
      <t>カイゴ</t>
    </rPh>
    <rPh sb="126" eb="128">
      <t>シテイ</t>
    </rPh>
    <rPh sb="129" eb="130">
      <t>ウ</t>
    </rPh>
    <rPh sb="139" eb="141">
      <t>キジュン</t>
    </rPh>
    <rPh sb="142" eb="144">
      <t>セッテイ</t>
    </rPh>
    <rPh sb="154" eb="156">
      <t>ホウシュウ</t>
    </rPh>
    <rPh sb="157" eb="158">
      <t>ツギ</t>
    </rPh>
    <rPh sb="159" eb="162">
      <t>キホンテキ</t>
    </rPh>
    <rPh sb="163" eb="164">
      <t>カンガ</t>
    </rPh>
    <rPh sb="165" eb="166">
      <t>カタ</t>
    </rPh>
    <rPh sb="167" eb="168">
      <t>モト</t>
    </rPh>
    <rPh sb="170" eb="172">
      <t>セッテイ</t>
    </rPh>
    <rPh sb="188" eb="191">
      <t>ホンライテキ</t>
    </rPh>
    <rPh sb="192" eb="194">
      <t>カイゴ</t>
    </rPh>
    <rPh sb="194" eb="196">
      <t>ホケン</t>
    </rPh>
    <rPh sb="196" eb="199">
      <t>ジギョウショ</t>
    </rPh>
    <rPh sb="200" eb="202">
      <t>キジュン</t>
    </rPh>
    <rPh sb="203" eb="204">
      <t>ミ</t>
    </rPh>
    <rPh sb="213" eb="215">
      <t>ホンタイ</t>
    </rPh>
    <rPh sb="215" eb="217">
      <t>ホウシュウ</t>
    </rPh>
    <rPh sb="217" eb="219">
      <t>タンカ</t>
    </rPh>
    <rPh sb="220" eb="222">
      <t>クブン</t>
    </rPh>
    <rPh sb="233" eb="236">
      <t>ショウガイシャ</t>
    </rPh>
    <rPh sb="237" eb="240">
      <t>コウレイシャ</t>
    </rPh>
    <rPh sb="243" eb="244">
      <t>サイ</t>
    </rPh>
    <rPh sb="246" eb="248">
      <t>トウタツ</t>
    </rPh>
    <rPh sb="250" eb="252">
      <t>カイゴ</t>
    </rPh>
    <rPh sb="252" eb="254">
      <t>ホケン</t>
    </rPh>
    <rPh sb="255" eb="256">
      <t>キ</t>
    </rPh>
    <rPh sb="257" eb="258">
      <t>カ</t>
    </rPh>
    <rPh sb="260" eb="261">
      <t>サイ</t>
    </rPh>
    <rPh sb="262" eb="265">
      <t>ジギョウショ</t>
    </rPh>
    <rPh sb="266" eb="268">
      <t>ホウシュウ</t>
    </rPh>
    <rPh sb="269" eb="270">
      <t>オオ</t>
    </rPh>
    <rPh sb="272" eb="273">
      <t>ヘ</t>
    </rPh>
    <rPh sb="283" eb="284">
      <t>サイ</t>
    </rPh>
    <rPh sb="284" eb="286">
      <t>モンダイ</t>
    </rPh>
    <rPh sb="288" eb="290">
      <t>タイオウ</t>
    </rPh>
    <rPh sb="293" eb="295">
      <t>セイド</t>
    </rPh>
    <rPh sb="295" eb="297">
      <t>シュシ</t>
    </rPh>
    <rPh sb="298" eb="299">
      <t>テ</t>
    </rPh>
    <rPh sb="302" eb="304">
      <t>テキセツ</t>
    </rPh>
    <rPh sb="313" eb="314">
      <t>オオム</t>
    </rPh>
    <rPh sb="315" eb="317">
      <t>ショウガイ</t>
    </rPh>
    <rPh sb="317" eb="319">
      <t>フクシ</t>
    </rPh>
    <rPh sb="319" eb="321">
      <t>セイド</t>
    </rPh>
    <rPh sb="325" eb="327">
      <t>ホウシュウ</t>
    </rPh>
    <rPh sb="332" eb="334">
      <t>スイジュン</t>
    </rPh>
    <rPh sb="335" eb="337">
      <t>タンポ</t>
    </rPh>
    <phoneticPr fontId="27"/>
  </si>
  <si>
    <r>
      <t>　●　加　算　</t>
    </r>
    <r>
      <rPr>
        <b/>
        <sz val="10"/>
        <rFont val="ＭＳ Ｐゴシック"/>
        <family val="3"/>
        <charset val="128"/>
      </rPr>
      <t>（算定している加算について点検を行い、算定していない加算については－を記入してください）</t>
    </r>
    <rPh sb="3" eb="4">
      <t>カ</t>
    </rPh>
    <rPh sb="5" eb="6">
      <t>ザン</t>
    </rPh>
    <rPh sb="8" eb="10">
      <t>サンテイ</t>
    </rPh>
    <rPh sb="14" eb="16">
      <t>カサン</t>
    </rPh>
    <rPh sb="20" eb="22">
      <t>テンケン</t>
    </rPh>
    <rPh sb="23" eb="24">
      <t>オコナ</t>
    </rPh>
    <phoneticPr fontId="27"/>
  </si>
  <si>
    <t>（１）　日常生活継続支援加算（介護老人福祉施設）</t>
    <rPh sb="4" eb="6">
      <t>ニチジョウ</t>
    </rPh>
    <rPh sb="6" eb="8">
      <t>セイカツ</t>
    </rPh>
    <rPh sb="8" eb="10">
      <t>ケイゾク</t>
    </rPh>
    <rPh sb="10" eb="12">
      <t>シエン</t>
    </rPh>
    <rPh sb="12" eb="14">
      <t>カサン</t>
    </rPh>
    <rPh sb="15" eb="23">
      <t>カイゴロウジンフクシシセツ</t>
    </rPh>
    <phoneticPr fontId="27"/>
  </si>
  <si>
    <r>
      <t>次に掲げる①～③のうち、いずれかの要件を満たしている。(</t>
    </r>
    <r>
      <rPr>
        <b/>
        <u/>
        <sz val="10"/>
        <rFont val="ＭＳ Ｐゴシック"/>
        <family val="3"/>
        <charset val="128"/>
      </rPr>
      <t>なお、併設型利用・空床型利用を問わず、当該
入所者数には、短期入所生活介護の利用者数を含まない</t>
    </r>
    <r>
      <rPr>
        <sz val="10"/>
        <rFont val="ＭＳ 明朝"/>
        <family val="1"/>
        <charset val="128"/>
      </rPr>
      <t>。)</t>
    </r>
    <phoneticPr fontId="27"/>
  </si>
  <si>
    <t>①加算算定月の前６月又は前12月における新規入所者の平均について、新規入所者の総数のうち、要介護状態区分が要介護４若しくは要介護５の者の占める割合が100分の70以上
②加算算定月の前６月又は前12月における新規入所者の総数のうち、日常生活に支障をきたすおそれのある病状若しくは行動が認められことから介護を必要とする認知症の入所者(認知症高齢者の日常生活自立度がⅢ、Ⅳ又はＭの者)の占める割合が100分の65以上</t>
    <rPh sb="10" eb="11">
      <t>マタ</t>
    </rPh>
    <rPh sb="12" eb="13">
      <t>マエ</t>
    </rPh>
    <rPh sb="15" eb="16">
      <t>ツキ</t>
    </rPh>
    <rPh sb="20" eb="22">
      <t>シンキ</t>
    </rPh>
    <phoneticPr fontId="27"/>
  </si>
  <si>
    <t xml:space="preserve">                                                             (６月又は12月のどちらかに○) </t>
    <phoneticPr fontId="27"/>
  </si>
  <si>
    <r>
      <t>要介護４又は５の者(　　　同上　　 　○月～○月末日時点合計人数)</t>
    </r>
    <r>
      <rPr>
        <u/>
        <sz val="10"/>
        <rFont val="ＭＳ Ｐ明朝"/>
        <family val="1"/>
        <charset val="128"/>
      </rPr>
      <t>　 　 　　　</t>
    </r>
    <r>
      <rPr>
        <sz val="10"/>
        <rFont val="ＭＳ Ｐ明朝"/>
        <family val="1"/>
        <charset val="128"/>
      </rPr>
      <t>名　要介護４又は５の者の割合</t>
    </r>
    <r>
      <rPr>
        <u/>
        <sz val="10"/>
        <rFont val="ＭＳ Ｐ明朝"/>
        <family val="1"/>
        <charset val="128"/>
      </rPr>
      <t>　　　　　</t>
    </r>
    <r>
      <rPr>
        <sz val="10"/>
        <rFont val="ＭＳ Ｐ明朝"/>
        <family val="1"/>
        <charset val="128"/>
      </rPr>
      <t>(％)　</t>
    </r>
    <rPh sb="13" eb="15">
      <t>ドウジョウ</t>
    </rPh>
    <rPh sb="20" eb="21">
      <t>ツキ</t>
    </rPh>
    <rPh sb="52" eb="54">
      <t>ワリアイ</t>
    </rPh>
    <phoneticPr fontId="3"/>
  </si>
  <si>
    <t>③社会福祉士及び介護福祉士法施行規則第１条各号に揚げる行為を必要とする者の占める割合が入所者の100分の１５
   以上</t>
  </si>
  <si>
    <r>
      <t>入所者の総数（加算算定月の前４月から前々月　〇月～〇月の末日時点合計人数）　</t>
    </r>
    <r>
      <rPr>
        <u/>
        <sz val="10"/>
        <rFont val="ＭＳ Ｐ明朝"/>
        <family val="1"/>
        <charset val="128"/>
      </rPr>
      <t xml:space="preserve">　　     　　  </t>
    </r>
    <r>
      <rPr>
        <sz val="10"/>
        <rFont val="ＭＳ Ｐ明朝"/>
        <family val="1"/>
        <charset val="128"/>
      </rPr>
      <t>名</t>
    </r>
    <rPh sb="0" eb="3">
      <t>ニュウショシャ</t>
    </rPh>
    <rPh sb="4" eb="6">
      <t>ソウスウ</t>
    </rPh>
    <rPh sb="7" eb="9">
      <t>カサン</t>
    </rPh>
    <rPh sb="9" eb="11">
      <t>サンテイ</t>
    </rPh>
    <rPh sb="11" eb="12">
      <t>ツキ</t>
    </rPh>
    <rPh sb="13" eb="14">
      <t>マエ</t>
    </rPh>
    <rPh sb="15" eb="16">
      <t>ツキ</t>
    </rPh>
    <rPh sb="18" eb="21">
      <t>ゼンゼンゲツ</t>
    </rPh>
    <rPh sb="23" eb="24">
      <t>ガツ</t>
    </rPh>
    <rPh sb="26" eb="27">
      <t>ガツ</t>
    </rPh>
    <rPh sb="28" eb="30">
      <t>マツジツ</t>
    </rPh>
    <rPh sb="30" eb="32">
      <t>ジテン</t>
    </rPh>
    <rPh sb="32" eb="34">
      <t>ゴウケイ</t>
    </rPh>
    <rPh sb="34" eb="36">
      <t>ニンズウ</t>
    </rPh>
    <phoneticPr fontId="27"/>
  </si>
  <si>
    <r>
      <t>第１条各号の該当者　(　同上　○月～○月末日時点合計人数)　　</t>
    </r>
    <r>
      <rPr>
        <u/>
        <sz val="10"/>
        <rFont val="ＭＳ Ｐ明朝"/>
        <family val="1"/>
        <charset val="128"/>
      </rPr>
      <t xml:space="preserve">　     　　  </t>
    </r>
    <r>
      <rPr>
        <sz val="10"/>
        <rFont val="ＭＳ Ｐ明朝"/>
        <family val="1"/>
        <charset val="128"/>
      </rPr>
      <t>名　第１条各号の該当者の割合</t>
    </r>
    <r>
      <rPr>
        <u/>
        <sz val="10"/>
        <rFont val="ＭＳ Ｐ明朝"/>
        <family val="1"/>
        <charset val="128"/>
      </rPr>
      <t>　　　　</t>
    </r>
    <r>
      <rPr>
        <sz val="10"/>
        <rFont val="ＭＳ Ｐ明朝"/>
        <family val="1"/>
        <charset val="128"/>
      </rPr>
      <t>(％)　</t>
    </r>
    <rPh sb="0" eb="1">
      <t>ダイ</t>
    </rPh>
    <rPh sb="2" eb="3">
      <t>ジョウ</t>
    </rPh>
    <rPh sb="3" eb="5">
      <t>カクゴウ</t>
    </rPh>
    <rPh sb="6" eb="8">
      <t>ガイトウ</t>
    </rPh>
    <rPh sb="8" eb="9">
      <t>モノ</t>
    </rPh>
    <rPh sb="12" eb="14">
      <t>ドウジョウ</t>
    </rPh>
    <rPh sb="16" eb="17">
      <t>ツキ</t>
    </rPh>
    <rPh sb="41" eb="42">
      <t>メイ</t>
    </rPh>
    <rPh sb="43" eb="44">
      <t>ダイ</t>
    </rPh>
    <rPh sb="45" eb="46">
      <t>ジョウ</t>
    </rPh>
    <rPh sb="46" eb="48">
      <t>カクゴウ</t>
    </rPh>
    <rPh sb="49" eb="51">
      <t>ガイトウ</t>
    </rPh>
    <rPh sb="51" eb="52">
      <t>モノ</t>
    </rPh>
    <rPh sb="53" eb="55">
      <t>ワリアイ</t>
    </rPh>
    <phoneticPr fontId="3"/>
  </si>
  <si>
    <t>介護福祉士を常勤方法で入所者の数が６（テクノロジーの導入により算定する場合は７）又はその端数を増すごとに１以上配置している。(併設型のショートと兼務している職員については、老福での勤務にかかる部分のみを計算の対象とすること。)</t>
    <rPh sb="6" eb="8">
      <t>ジョウキン</t>
    </rPh>
    <rPh sb="8" eb="10">
      <t>ホウホウ</t>
    </rPh>
    <rPh sb="26" eb="28">
      <t>ドウニュウ</t>
    </rPh>
    <rPh sb="31" eb="33">
      <t>サンテイ</t>
    </rPh>
    <rPh sb="35" eb="37">
      <t>バアイ</t>
    </rPh>
    <rPh sb="63" eb="66">
      <t>ヘイセツガタ</t>
    </rPh>
    <rPh sb="72" eb="74">
      <t>ケンム</t>
    </rPh>
    <rPh sb="78" eb="80">
      <t>ショクイン</t>
    </rPh>
    <rPh sb="86" eb="87">
      <t>ロウ</t>
    </rPh>
    <rPh sb="87" eb="88">
      <t>フク</t>
    </rPh>
    <rPh sb="90" eb="92">
      <t>キンム</t>
    </rPh>
    <rPh sb="96" eb="98">
      <t>ブブン</t>
    </rPh>
    <rPh sb="101" eb="103">
      <t>ケイサン</t>
    </rPh>
    <rPh sb="104" eb="106">
      <t>タイショウ</t>
    </rPh>
    <phoneticPr fontId="27"/>
  </si>
  <si>
    <r>
      <t>入所者の数</t>
    </r>
    <r>
      <rPr>
        <u/>
        <sz val="10"/>
        <rFont val="ＭＳ Ｐ明朝"/>
        <family val="1"/>
        <charset val="128"/>
      </rPr>
      <t>　　　　　</t>
    </r>
    <r>
      <rPr>
        <sz val="10"/>
        <rFont val="ＭＳ Ｐ明朝"/>
        <family val="1"/>
        <charset val="128"/>
      </rPr>
      <t>名÷６（テクノロジー導入の場合は７）＝</t>
    </r>
    <r>
      <rPr>
        <u/>
        <sz val="10"/>
        <rFont val="ＭＳ Ｐ明朝"/>
        <family val="1"/>
        <charset val="128"/>
      </rPr>
      <t>　　　　　　</t>
    </r>
    <r>
      <rPr>
        <sz val="10"/>
        <rFont val="ＭＳ Ｐ明朝"/>
        <family val="1"/>
        <charset val="128"/>
      </rPr>
      <t>（小数点以下切り上げ）
                                                ≦介護福祉士の員数（加算算定月の前３月の平均）</t>
    </r>
    <r>
      <rPr>
        <u/>
        <sz val="10"/>
        <rFont val="ＭＳ Ｐ明朝"/>
        <family val="1"/>
        <charset val="128"/>
      </rPr>
      <t>　　　　</t>
    </r>
    <r>
      <rPr>
        <sz val="10"/>
        <rFont val="ＭＳ Ｐ明朝"/>
        <family val="1"/>
        <charset val="128"/>
      </rPr>
      <t>　人</t>
    </r>
    <rPh sb="0" eb="3">
      <t>ニュウショシャ</t>
    </rPh>
    <rPh sb="4" eb="5">
      <t>カズ</t>
    </rPh>
    <rPh sb="10" eb="11">
      <t>メイ</t>
    </rPh>
    <rPh sb="20" eb="22">
      <t>ドウニュウ</t>
    </rPh>
    <rPh sb="23" eb="25">
      <t>バアイ</t>
    </rPh>
    <rPh sb="36" eb="39">
      <t>ショウスウテン</t>
    </rPh>
    <rPh sb="39" eb="41">
      <t>イカ</t>
    </rPh>
    <rPh sb="41" eb="42">
      <t>キリ</t>
    </rPh>
    <rPh sb="43" eb="44">
      <t>ア</t>
    </rPh>
    <rPh sb="96" eb="98">
      <t>カイゴ</t>
    </rPh>
    <rPh sb="98" eb="100">
      <t>フクシ</t>
    </rPh>
    <rPh sb="100" eb="101">
      <t>シ</t>
    </rPh>
    <rPh sb="102" eb="104">
      <t>インスウ</t>
    </rPh>
    <rPh sb="105" eb="107">
      <t>カサン</t>
    </rPh>
    <rPh sb="107" eb="109">
      <t>サンテイ</t>
    </rPh>
    <rPh sb="109" eb="110">
      <t>ツキ</t>
    </rPh>
    <rPh sb="111" eb="112">
      <t>マエ</t>
    </rPh>
    <rPh sb="113" eb="114">
      <t>ツキ</t>
    </rPh>
    <rPh sb="115" eb="117">
      <t>ヘイキン</t>
    </rPh>
    <rPh sb="123" eb="124">
      <t>ニン</t>
    </rPh>
    <phoneticPr fontId="3"/>
  </si>
  <si>
    <r>
      <t>介護福祉士の常勤換算後の員数　　３月前</t>
    </r>
    <r>
      <rPr>
        <u/>
        <sz val="10"/>
        <rFont val="ＭＳ Ｐ明朝"/>
        <family val="1"/>
        <charset val="128"/>
      </rPr>
      <t>　　　　　　</t>
    </r>
    <r>
      <rPr>
        <sz val="10"/>
        <rFont val="ＭＳ Ｐ明朝"/>
        <family val="1"/>
        <charset val="128"/>
      </rPr>
      <t>　２月前</t>
    </r>
    <r>
      <rPr>
        <u/>
        <sz val="10"/>
        <rFont val="ＭＳ Ｐ明朝"/>
        <family val="1"/>
        <charset val="128"/>
      </rPr>
      <t>　　　　　</t>
    </r>
    <r>
      <rPr>
        <sz val="10"/>
        <rFont val="ＭＳ Ｐ明朝"/>
        <family val="1"/>
        <charset val="128"/>
      </rPr>
      <t>　　１月前</t>
    </r>
    <r>
      <rPr>
        <u/>
        <sz val="10"/>
        <rFont val="ＭＳ Ｐ明朝"/>
        <family val="1"/>
        <charset val="128"/>
      </rPr>
      <t>　　　　　</t>
    </r>
    <rPh sb="0" eb="2">
      <t>カイゴ</t>
    </rPh>
    <rPh sb="2" eb="4">
      <t>フクシ</t>
    </rPh>
    <rPh sb="4" eb="5">
      <t>シ</t>
    </rPh>
    <rPh sb="6" eb="8">
      <t>ジョウキン</t>
    </rPh>
    <rPh sb="8" eb="10">
      <t>カンサン</t>
    </rPh>
    <rPh sb="10" eb="11">
      <t>ゴ</t>
    </rPh>
    <rPh sb="12" eb="14">
      <t>インスウ</t>
    </rPh>
    <rPh sb="17" eb="18">
      <t>ガツ</t>
    </rPh>
    <rPh sb="18" eb="19">
      <t>マエ</t>
    </rPh>
    <rPh sb="27" eb="28">
      <t>ツキ</t>
    </rPh>
    <rPh sb="28" eb="29">
      <t>マエ</t>
    </rPh>
    <rPh sb="37" eb="38">
      <t>ツキ</t>
    </rPh>
    <rPh sb="38" eb="39">
      <t>マエ</t>
    </rPh>
    <phoneticPr fontId="3"/>
  </si>
  <si>
    <t>（テクノロジーの導入による日常生活継続支援加算の要件）
テクノロジーの使用状況について、次の（１）から（４）の取組をすべて実施している。
　(1)　テクノロジーを搭載した機器を使用している。
　(2)　利用者の安全やケアの質の確保、職員の負担の軽減を図るための取組みをテクノロジーの導入後
　　　 少なくとも３か月以上実施している。
　(3)　(2)の委員会で安全体制やケアの質の確保、職員の負担軽減が図られていることを確認している。
　(4)  ケアのアセスメント評価や人員体制の見直しをＰＤＣＡサイクルによって継続して実施している。
 （5） 留意事項通知（平成12年３月８日老企第40号）及び県作成チェックリストで、算定要件を満たして
　　　 いることを確認している。</t>
    <rPh sb="13" eb="15">
      <t>ニチジョウ</t>
    </rPh>
    <rPh sb="15" eb="17">
      <t>セイカツ</t>
    </rPh>
    <rPh sb="17" eb="19">
      <t>ケイゾク</t>
    </rPh>
    <rPh sb="19" eb="21">
      <t>シエン</t>
    </rPh>
    <rPh sb="21" eb="23">
      <t>カサン</t>
    </rPh>
    <rPh sb="130" eb="132">
      <t>トリク</t>
    </rPh>
    <rPh sb="311" eb="313">
      <t>サンテイ</t>
    </rPh>
    <rPh sb="313" eb="315">
      <t>ヨウケン</t>
    </rPh>
    <rPh sb="316" eb="317">
      <t>ミ</t>
    </rPh>
    <rPh sb="330" eb="332">
      <t>カクニン</t>
    </rPh>
    <phoneticPr fontId="27"/>
  </si>
  <si>
    <t>別に厚生労働大臣が定める利用者等の数の基準及び看護職員等の員数の基準並びに通所介護費等の算定方法（平12告27）十二に定める入所定員超過・人員基準欠如に該当していない。</t>
    <rPh sb="2" eb="4">
      <t>コウセイ</t>
    </rPh>
    <rPh sb="4" eb="6">
      <t>ロウドウ</t>
    </rPh>
    <rPh sb="6" eb="8">
      <t>ダイジン</t>
    </rPh>
    <rPh sb="9" eb="10">
      <t>サダ</t>
    </rPh>
    <rPh sb="12" eb="15">
      <t>リヨウシャ</t>
    </rPh>
    <rPh sb="15" eb="16">
      <t>トウ</t>
    </rPh>
    <rPh sb="17" eb="18">
      <t>カズ</t>
    </rPh>
    <rPh sb="19" eb="21">
      <t>キジュン</t>
    </rPh>
    <rPh sb="21" eb="22">
      <t>オヨ</t>
    </rPh>
    <rPh sb="23" eb="25">
      <t>カンゴ</t>
    </rPh>
    <rPh sb="25" eb="27">
      <t>ショクイン</t>
    </rPh>
    <rPh sb="27" eb="28">
      <t>トウ</t>
    </rPh>
    <rPh sb="29" eb="31">
      <t>インスウ</t>
    </rPh>
    <rPh sb="32" eb="34">
      <t>キジュン</t>
    </rPh>
    <rPh sb="34" eb="35">
      <t>ナラ</t>
    </rPh>
    <rPh sb="37" eb="39">
      <t>ツウショ</t>
    </rPh>
    <rPh sb="39" eb="41">
      <t>カイゴ</t>
    </rPh>
    <rPh sb="41" eb="42">
      <t>ヒ</t>
    </rPh>
    <rPh sb="42" eb="43">
      <t>トウ</t>
    </rPh>
    <rPh sb="44" eb="46">
      <t>サンテイ</t>
    </rPh>
    <rPh sb="46" eb="48">
      <t>ホウホウ</t>
    </rPh>
    <rPh sb="49" eb="50">
      <t>ヘイ</t>
    </rPh>
    <rPh sb="52" eb="53">
      <t>コク</t>
    </rPh>
    <rPh sb="56" eb="58">
      <t>ジュウニ</t>
    </rPh>
    <phoneticPr fontId="27"/>
  </si>
  <si>
    <r>
      <t>（２）　看護体制加算（</t>
    </r>
    <r>
      <rPr>
        <u/>
        <sz val="12"/>
        <rFont val="ＭＳ Ｐゴシック"/>
        <family val="3"/>
        <charset val="128"/>
      </rPr>
      <t>介護老人福祉施設と短期入所は別々に要件を満たしていること</t>
    </r>
    <r>
      <rPr>
        <sz val="12"/>
        <rFont val="ＭＳ ゴシック"/>
        <family val="3"/>
        <charset val="128"/>
      </rPr>
      <t>）</t>
    </r>
    <rPh sb="4" eb="6">
      <t>カンゴ</t>
    </rPh>
    <rPh sb="6" eb="8">
      <t>タイセイ</t>
    </rPh>
    <rPh sb="8" eb="10">
      <t>カサン</t>
    </rPh>
    <rPh sb="28" eb="30">
      <t>ヨウケン</t>
    </rPh>
    <rPh sb="31" eb="32">
      <t>ミ</t>
    </rPh>
    <phoneticPr fontId="27"/>
  </si>
  <si>
    <t>（看護体制加算Ⅰ・介護老人福祉施設）
　介護老人福祉施設において、常勤の看護師を１名以上配置している。（准看護師は含まない）</t>
    <rPh sb="1" eb="3">
      <t>カンゴ</t>
    </rPh>
    <rPh sb="3" eb="5">
      <t>タイセイ</t>
    </rPh>
    <rPh sb="5" eb="7">
      <t>カサン</t>
    </rPh>
    <rPh sb="9" eb="11">
      <t>カイゴ</t>
    </rPh>
    <rPh sb="11" eb="13">
      <t>ロウジン</t>
    </rPh>
    <rPh sb="13" eb="15">
      <t>フクシ</t>
    </rPh>
    <rPh sb="15" eb="17">
      <t>シセツ</t>
    </rPh>
    <rPh sb="20" eb="22">
      <t>カイゴ</t>
    </rPh>
    <rPh sb="22" eb="24">
      <t>ロウジン</t>
    </rPh>
    <rPh sb="24" eb="26">
      <t>フクシ</t>
    </rPh>
    <rPh sb="26" eb="28">
      <t>シセツ</t>
    </rPh>
    <rPh sb="52" eb="53">
      <t>ジュン</t>
    </rPh>
    <rPh sb="53" eb="56">
      <t>カンゴシ</t>
    </rPh>
    <rPh sb="57" eb="58">
      <t>フク</t>
    </rPh>
    <phoneticPr fontId="27"/>
  </si>
  <si>
    <t>（看護体制加算Ⅱ・介護老人福祉施設）
　介護老人福祉施設において、看護職員を、常勤換算方法で入所者の数が25又はその端数を増すごとに１以上配置している。</t>
    <rPh sb="1" eb="3">
      <t>カンゴ</t>
    </rPh>
    <rPh sb="3" eb="5">
      <t>タイセイ</t>
    </rPh>
    <rPh sb="5" eb="7">
      <t>カサン</t>
    </rPh>
    <rPh sb="9" eb="11">
      <t>カイゴ</t>
    </rPh>
    <rPh sb="11" eb="13">
      <t>ロウジン</t>
    </rPh>
    <rPh sb="13" eb="15">
      <t>フクシ</t>
    </rPh>
    <rPh sb="15" eb="17">
      <t>シセツ</t>
    </rPh>
    <rPh sb="20" eb="22">
      <t>カイゴ</t>
    </rPh>
    <rPh sb="22" eb="24">
      <t>ロウジン</t>
    </rPh>
    <rPh sb="24" eb="26">
      <t>フクシ</t>
    </rPh>
    <rPh sb="26" eb="28">
      <t>シセツ</t>
    </rPh>
    <phoneticPr fontId="27"/>
  </si>
  <si>
    <t>（看護体制加算Ⅱ・介護老人福祉施設）※併設型短期入所生活介護は、この要件は対象外です。
　看護職員を、指定介護老人福祉施設基準第２条第１項第３号ロに規定する指定介護老人福祉施設に置くべき看護職員の数に１を加えた数以上配置している。</t>
    <rPh sb="1" eb="3">
      <t>カンゴ</t>
    </rPh>
    <rPh sb="3" eb="5">
      <t>タイセイ</t>
    </rPh>
    <rPh sb="5" eb="7">
      <t>カサン</t>
    </rPh>
    <rPh sb="9" eb="11">
      <t>カイゴ</t>
    </rPh>
    <rPh sb="11" eb="13">
      <t>ロウジン</t>
    </rPh>
    <rPh sb="13" eb="15">
      <t>フクシ</t>
    </rPh>
    <rPh sb="15" eb="17">
      <t>シセツ</t>
    </rPh>
    <rPh sb="19" eb="21">
      <t>ヘイセツ</t>
    </rPh>
    <rPh sb="21" eb="22">
      <t>ガタ</t>
    </rPh>
    <rPh sb="22" eb="24">
      <t>タンキ</t>
    </rPh>
    <rPh sb="24" eb="26">
      <t>ニュウショ</t>
    </rPh>
    <rPh sb="26" eb="28">
      <t>セイカツ</t>
    </rPh>
    <rPh sb="28" eb="30">
      <t>カイゴ</t>
    </rPh>
    <rPh sb="34" eb="36">
      <t>ヨウケン</t>
    </rPh>
    <rPh sb="37" eb="40">
      <t>タイショウガイ</t>
    </rPh>
    <phoneticPr fontId="27"/>
  </si>
  <si>
    <t>（看護体制加算Ⅱ・介護老人福祉施設）
　介護老人福祉施設の看護職員により、又は病院、診療所、若しくは訪問看護ステーションの看護職員との連携により、24時間の連絡体制を確保している。</t>
    <rPh sb="1" eb="3">
      <t>カンゴ</t>
    </rPh>
    <rPh sb="3" eb="5">
      <t>タイセイ</t>
    </rPh>
    <rPh sb="5" eb="7">
      <t>カサン</t>
    </rPh>
    <rPh sb="9" eb="11">
      <t>カイゴ</t>
    </rPh>
    <rPh sb="11" eb="13">
      <t>ロウジン</t>
    </rPh>
    <rPh sb="13" eb="15">
      <t>フクシ</t>
    </rPh>
    <rPh sb="15" eb="17">
      <t>シセツ</t>
    </rPh>
    <rPh sb="20" eb="22">
      <t>カイゴ</t>
    </rPh>
    <rPh sb="22" eb="24">
      <t>ロウジン</t>
    </rPh>
    <rPh sb="24" eb="26">
      <t>フクシ</t>
    </rPh>
    <phoneticPr fontId="27"/>
  </si>
  <si>
    <t>（看護体制加算Ⅰ・短期入所生活介護）
　短期入所生活介護事業所において、常勤の看護師を１名以上配置している。（准看護師は含まない）</t>
    <rPh sb="1" eb="3">
      <t>カンゴ</t>
    </rPh>
    <rPh sb="3" eb="5">
      <t>タイセイ</t>
    </rPh>
    <rPh sb="5" eb="7">
      <t>カサン</t>
    </rPh>
    <rPh sb="9" eb="11">
      <t>タンキ</t>
    </rPh>
    <rPh sb="11" eb="13">
      <t>ニュウショ</t>
    </rPh>
    <rPh sb="13" eb="15">
      <t>セイカツ</t>
    </rPh>
    <rPh sb="15" eb="17">
      <t>カイゴ</t>
    </rPh>
    <rPh sb="20" eb="22">
      <t>タンキ</t>
    </rPh>
    <rPh sb="22" eb="24">
      <t>ニュウショ</t>
    </rPh>
    <rPh sb="24" eb="26">
      <t>セイカツ</t>
    </rPh>
    <rPh sb="26" eb="28">
      <t>カイゴ</t>
    </rPh>
    <rPh sb="28" eb="31">
      <t>ジギョウショ</t>
    </rPh>
    <rPh sb="55" eb="56">
      <t>ジュン</t>
    </rPh>
    <rPh sb="56" eb="59">
      <t>カンゴシ</t>
    </rPh>
    <rPh sb="60" eb="61">
      <t>フク</t>
    </rPh>
    <phoneticPr fontId="27"/>
  </si>
  <si>
    <t>（看護体制加算Ⅱ・短期入所生活介護）
　短期入所生活介護事業所において、看護職員を、常勤換算方法で利用者の数が25又はその端数を増すごとに１名以上配置している。</t>
    <rPh sb="1" eb="3">
      <t>カンゴ</t>
    </rPh>
    <rPh sb="3" eb="5">
      <t>タイセイ</t>
    </rPh>
    <rPh sb="5" eb="7">
      <t>カサン</t>
    </rPh>
    <rPh sb="9" eb="11">
      <t>タンキ</t>
    </rPh>
    <rPh sb="11" eb="13">
      <t>ニュウショ</t>
    </rPh>
    <rPh sb="13" eb="15">
      <t>セイカツ</t>
    </rPh>
    <rPh sb="15" eb="17">
      <t>カイゴ</t>
    </rPh>
    <rPh sb="20" eb="22">
      <t>タンキ</t>
    </rPh>
    <rPh sb="22" eb="24">
      <t>ニュウショ</t>
    </rPh>
    <rPh sb="24" eb="26">
      <t>セイカツ</t>
    </rPh>
    <rPh sb="26" eb="28">
      <t>カイゴ</t>
    </rPh>
    <rPh sb="28" eb="31">
      <t>ジギョウショ</t>
    </rPh>
    <rPh sb="49" eb="51">
      <t>リヨウ</t>
    </rPh>
    <phoneticPr fontId="27"/>
  </si>
  <si>
    <t>（看護体制加算Ⅱ・短期入所生活介護）
　短期入所生活介護事業所の看護職員により、又は病院、診療所、若しくは訪問看護ステーションの看護職員との連携により、24時間の連絡体制を確保している。</t>
    <rPh sb="1" eb="3">
      <t>カンゴ</t>
    </rPh>
    <rPh sb="3" eb="5">
      <t>タイセイ</t>
    </rPh>
    <rPh sb="5" eb="7">
      <t>カサン</t>
    </rPh>
    <rPh sb="9" eb="11">
      <t>タンキ</t>
    </rPh>
    <rPh sb="11" eb="13">
      <t>ニュウショ</t>
    </rPh>
    <rPh sb="13" eb="15">
      <t>セイカツ</t>
    </rPh>
    <rPh sb="15" eb="17">
      <t>カイゴ</t>
    </rPh>
    <rPh sb="20" eb="22">
      <t>タンキ</t>
    </rPh>
    <rPh sb="22" eb="24">
      <t>ニュウショ</t>
    </rPh>
    <rPh sb="24" eb="26">
      <t>セイカツ</t>
    </rPh>
    <rPh sb="26" eb="28">
      <t>カイゴ</t>
    </rPh>
    <rPh sb="28" eb="30">
      <t>ジギョウ</t>
    </rPh>
    <rPh sb="30" eb="31">
      <t>ショ</t>
    </rPh>
    <phoneticPr fontId="27"/>
  </si>
  <si>
    <t>（看護体制加算Ⅲ・短期入所生活介護）
　看護体制加算Ⅰの算定要件を満たしたうえで、前年度又は算定日が属する月の前３月間の利用者の総数の
うち、要介護３以上の利用者の占める割合が100分の70以上となっている。
　a（前年度又は算定日が属する月の前３月間の利用者の総数）　　　　　　　　人
  b（総数のうち、要介護３以上の利用者の総数) 　　　　　　　　　　　　　　人       
　　　　　　　　　　　　　　　　　 b ÷ a ＝　　　　　　　　（70％以上の場合算定可能）</t>
    <rPh sb="1" eb="3">
      <t>カンゴ</t>
    </rPh>
    <rPh sb="3" eb="5">
      <t>タイセイ</t>
    </rPh>
    <rPh sb="5" eb="7">
      <t>カサン</t>
    </rPh>
    <rPh sb="9" eb="11">
      <t>タンキ</t>
    </rPh>
    <rPh sb="11" eb="13">
      <t>ニュウショ</t>
    </rPh>
    <rPh sb="13" eb="15">
      <t>セイカツ</t>
    </rPh>
    <rPh sb="15" eb="17">
      <t>カイゴ</t>
    </rPh>
    <rPh sb="20" eb="22">
      <t>カンゴ</t>
    </rPh>
    <rPh sb="22" eb="24">
      <t>タイセイ</t>
    </rPh>
    <rPh sb="24" eb="26">
      <t>カサン</t>
    </rPh>
    <rPh sb="28" eb="30">
      <t>サンテイ</t>
    </rPh>
    <rPh sb="30" eb="32">
      <t>ヨウケン</t>
    </rPh>
    <rPh sb="33" eb="34">
      <t>ミ</t>
    </rPh>
    <rPh sb="41" eb="44">
      <t>ゼンネンド</t>
    </rPh>
    <rPh sb="44" eb="45">
      <t>マタ</t>
    </rPh>
    <rPh sb="46" eb="48">
      <t>サンテイ</t>
    </rPh>
    <rPh sb="48" eb="49">
      <t>ビ</t>
    </rPh>
    <rPh sb="50" eb="51">
      <t>ゾク</t>
    </rPh>
    <rPh sb="53" eb="54">
      <t>ツキ</t>
    </rPh>
    <rPh sb="55" eb="56">
      <t>マエ</t>
    </rPh>
    <rPh sb="57" eb="58">
      <t>ツキ</t>
    </rPh>
    <rPh sb="58" eb="59">
      <t>アイダ</t>
    </rPh>
    <rPh sb="60" eb="63">
      <t>リヨウシャ</t>
    </rPh>
    <rPh sb="64" eb="66">
      <t>ソウスウ</t>
    </rPh>
    <rPh sb="71" eb="72">
      <t>ヨウ</t>
    </rPh>
    <rPh sb="72" eb="74">
      <t>カイゴ</t>
    </rPh>
    <rPh sb="75" eb="77">
      <t>イジョウ</t>
    </rPh>
    <rPh sb="78" eb="81">
      <t>リヨウシャ</t>
    </rPh>
    <rPh sb="82" eb="83">
      <t>シ</t>
    </rPh>
    <rPh sb="85" eb="87">
      <t>ワリアイ</t>
    </rPh>
    <rPh sb="109" eb="112">
      <t>ゼンネンド</t>
    </rPh>
    <rPh sb="112" eb="113">
      <t>マタ</t>
    </rPh>
    <rPh sb="114" eb="116">
      <t>サンテイ</t>
    </rPh>
    <rPh sb="116" eb="117">
      <t>ビ</t>
    </rPh>
    <rPh sb="118" eb="119">
      <t>ゾク</t>
    </rPh>
    <rPh sb="121" eb="122">
      <t>ツキ</t>
    </rPh>
    <rPh sb="123" eb="124">
      <t>マエ</t>
    </rPh>
    <rPh sb="125" eb="126">
      <t>ツキ</t>
    </rPh>
    <rPh sb="126" eb="127">
      <t>カン</t>
    </rPh>
    <rPh sb="128" eb="131">
      <t>リヨウシャ</t>
    </rPh>
    <rPh sb="132" eb="134">
      <t>ソウスウ</t>
    </rPh>
    <rPh sb="143" eb="144">
      <t>ニン</t>
    </rPh>
    <rPh sb="149" eb="151">
      <t>ソウスウ</t>
    </rPh>
    <rPh sb="155" eb="156">
      <t>ヨウ</t>
    </rPh>
    <rPh sb="156" eb="158">
      <t>カイゴ</t>
    </rPh>
    <rPh sb="159" eb="161">
      <t>イジョウ</t>
    </rPh>
    <rPh sb="162" eb="165">
      <t>リヨウシャ</t>
    </rPh>
    <rPh sb="166" eb="168">
      <t>ソウスウ</t>
    </rPh>
    <rPh sb="184" eb="185">
      <t>ニン</t>
    </rPh>
    <rPh sb="230" eb="232">
      <t>イジョウ</t>
    </rPh>
    <rPh sb="233" eb="235">
      <t>バアイ</t>
    </rPh>
    <rPh sb="235" eb="237">
      <t>サンテイ</t>
    </rPh>
    <rPh sb="237" eb="239">
      <t>カノウ</t>
    </rPh>
    <phoneticPr fontId="27"/>
  </si>
  <si>
    <t>（看護体制加算Ⅳ・短期入所生活介護）
　看護体制加算Ⅱの算定要件を満たしたうえで、前年度又は算定日が属する月の前３月間の利用者の総数の
うち、要介護３以上の利用者の占める割合が100分の70以上となっている。
  a（前年度又は算定日が属する月の前３月間の利用者の総数）　　　　　　　　人
  b（総数のうち、要介護３以上の利用者の総数) 　　　　　　　　　　　　　　人       
　　　　　　　　　　　　　　　　　 b ÷ a ＝　　　　　　　　（70％以上の場合算定可能）　</t>
    <rPh sb="1" eb="3">
      <t>カンゴ</t>
    </rPh>
    <rPh sb="3" eb="5">
      <t>タイセイ</t>
    </rPh>
    <rPh sb="5" eb="7">
      <t>カサン</t>
    </rPh>
    <rPh sb="9" eb="11">
      <t>タンキ</t>
    </rPh>
    <rPh sb="11" eb="13">
      <t>ニュウショ</t>
    </rPh>
    <rPh sb="13" eb="15">
      <t>セイカツ</t>
    </rPh>
    <rPh sb="15" eb="17">
      <t>カイゴ</t>
    </rPh>
    <phoneticPr fontId="27"/>
  </si>
  <si>
    <t>（看護体制加算Ⅰ・Ⅱ・Ⅲ・Ⅳ共通）
　別に厚生労働大臣が定める利用者等の数の基準及び看護職員等の員数の基準並びに通所介護費等の算定方法（平12告27）十二に定める入所定員超過・人員基準欠如に該当していない。</t>
    <rPh sb="1" eb="3">
      <t>カンゴ</t>
    </rPh>
    <rPh sb="3" eb="5">
      <t>タイセイ</t>
    </rPh>
    <rPh sb="5" eb="7">
      <t>カサン</t>
    </rPh>
    <rPh sb="14" eb="16">
      <t>キョウツウ</t>
    </rPh>
    <rPh sb="75" eb="77">
      <t>ジュウニ</t>
    </rPh>
    <phoneticPr fontId="27"/>
  </si>
  <si>
    <r>
      <t>（３）　夜勤職員配置加算（</t>
    </r>
    <r>
      <rPr>
        <u/>
        <sz val="12"/>
        <rFont val="ＭＳ ゴシック"/>
        <family val="3"/>
        <charset val="128"/>
      </rPr>
      <t>介護老人福祉施設と短期入所生活介護を併せて確認</t>
    </r>
    <r>
      <rPr>
        <sz val="12"/>
        <rFont val="ＭＳ ゴシック"/>
        <family val="3"/>
        <charset val="128"/>
      </rPr>
      <t>）</t>
    </r>
    <rPh sb="4" eb="6">
      <t>ヤキン</t>
    </rPh>
    <rPh sb="6" eb="10">
      <t>ショクインハイチ</t>
    </rPh>
    <rPh sb="10" eb="12">
      <t>カサン</t>
    </rPh>
    <rPh sb="13" eb="15">
      <t>カイゴ</t>
    </rPh>
    <rPh sb="15" eb="17">
      <t>ロウジン</t>
    </rPh>
    <rPh sb="17" eb="19">
      <t>フクシ</t>
    </rPh>
    <rPh sb="19" eb="21">
      <t>シセツ</t>
    </rPh>
    <rPh sb="22" eb="24">
      <t>タンキ</t>
    </rPh>
    <rPh sb="24" eb="26">
      <t>ニュウショ</t>
    </rPh>
    <rPh sb="26" eb="28">
      <t>セイカツ</t>
    </rPh>
    <rPh sb="28" eb="30">
      <t>カイゴ</t>
    </rPh>
    <rPh sb="31" eb="32">
      <t>アワ</t>
    </rPh>
    <rPh sb="34" eb="36">
      <t>カクニン</t>
    </rPh>
    <phoneticPr fontId="27"/>
  </si>
  <si>
    <t>(夜勤職員配置加算（Ⅰ）従来型／夜勤職員配置加算（Ⅱ）ユニット型）
　別に厚生労働大臣が定める夜勤を行う職員の勤務条件に関する基準に規定する夜勤を行う介護職員又
 は看護職員の数に１を加えた数以上の数の介護職員又は看護職員を配置している。</t>
    <rPh sb="1" eb="3">
      <t>ヤキン</t>
    </rPh>
    <rPh sb="3" eb="5">
      <t>ショクイン</t>
    </rPh>
    <rPh sb="5" eb="7">
      <t>ハイチ</t>
    </rPh>
    <rPh sb="7" eb="9">
      <t>カサン</t>
    </rPh>
    <rPh sb="12" eb="15">
      <t>ジュウライガタ</t>
    </rPh>
    <rPh sb="16" eb="18">
      <t>ヤキン</t>
    </rPh>
    <rPh sb="18" eb="20">
      <t>ショクイン</t>
    </rPh>
    <rPh sb="20" eb="22">
      <t>ハイチ</t>
    </rPh>
    <rPh sb="22" eb="24">
      <t>カサン</t>
    </rPh>
    <rPh sb="31" eb="32">
      <t>ガタ</t>
    </rPh>
    <phoneticPr fontId="27"/>
  </si>
  <si>
    <t>（夜勤職員配置加算（Ⅳ））
・夜勤職員配置加算（Ⅱ）の算定要件を満たしている。
・上記夜勤職員配置加算（Ⅲ）の勤務条件を満たしている。</t>
    <rPh sb="41" eb="43">
      <t>ジョウキ</t>
    </rPh>
    <rPh sb="43" eb="45">
      <t>ヤキン</t>
    </rPh>
    <rPh sb="45" eb="47">
      <t>ショクイン</t>
    </rPh>
    <rPh sb="47" eb="49">
      <t>ハイチ</t>
    </rPh>
    <rPh sb="49" eb="51">
      <t>カサン</t>
    </rPh>
    <rPh sb="55" eb="57">
      <t>キンム</t>
    </rPh>
    <rPh sb="57" eb="59">
      <t>ジョウケン</t>
    </rPh>
    <rPh sb="60" eb="61">
      <t>ミ</t>
    </rPh>
    <phoneticPr fontId="27"/>
  </si>
  <si>
    <t>（４）　準ユニットケア加算（介護老人福祉施設（従来型のみ））</t>
    <rPh sb="4" eb="5">
      <t>ジュン</t>
    </rPh>
    <rPh sb="11" eb="13">
      <t>カサン</t>
    </rPh>
    <rPh sb="23" eb="25">
      <t>ジュウライ</t>
    </rPh>
    <rPh sb="25" eb="26">
      <t>ガタ</t>
    </rPh>
    <phoneticPr fontId="27"/>
  </si>
  <si>
    <t>１２人を標準とする準ユニットにおいてケアを行っている。</t>
    <rPh sb="2" eb="3">
      <t>ニン</t>
    </rPh>
    <rPh sb="4" eb="6">
      <t>ヒョウジュン</t>
    </rPh>
    <rPh sb="9" eb="10">
      <t>ジュン</t>
    </rPh>
    <rPh sb="21" eb="22">
      <t>オコナ</t>
    </rPh>
    <phoneticPr fontId="27"/>
  </si>
  <si>
    <t>プライバシーの確保に配慮した個室的なしつらえを整備し、準ユニットごとに利用できる共同生活室を設けている。</t>
    <rPh sb="7" eb="9">
      <t>カクホ</t>
    </rPh>
    <rPh sb="10" eb="12">
      <t>ハイリョ</t>
    </rPh>
    <rPh sb="14" eb="16">
      <t>コシツ</t>
    </rPh>
    <rPh sb="16" eb="17">
      <t>テキ</t>
    </rPh>
    <rPh sb="23" eb="25">
      <t>セイビ</t>
    </rPh>
    <rPh sb="27" eb="28">
      <t>ジュン</t>
    </rPh>
    <rPh sb="35" eb="37">
      <t>リヨウ</t>
    </rPh>
    <phoneticPr fontId="27"/>
  </si>
  <si>
    <t>日中、準ユニットごとに常時１人以上、夜間及び深夜においては、２つの準ユニットごとに１人以上の介護職員又は看護職員を配置している。また、準ユニットごとに、常勤のユニットリーダーを配置している。</t>
    <rPh sb="0" eb="2">
      <t>ニッチュウ</t>
    </rPh>
    <rPh sb="3" eb="4">
      <t>ジュン</t>
    </rPh>
    <rPh sb="11" eb="13">
      <t>ジョウジ</t>
    </rPh>
    <rPh sb="15" eb="17">
      <t>イジョウ</t>
    </rPh>
    <rPh sb="67" eb="68">
      <t>ジュン</t>
    </rPh>
    <phoneticPr fontId="27"/>
  </si>
  <si>
    <t>（６）　個別機能訓練加算（介護老人福祉施設）</t>
    <rPh sb="4" eb="6">
      <t>コベツ</t>
    </rPh>
    <rPh sb="6" eb="8">
      <t>キノウ</t>
    </rPh>
    <rPh sb="8" eb="10">
      <t>クンレン</t>
    </rPh>
    <rPh sb="10" eb="12">
      <t>カサン</t>
    </rPh>
    <phoneticPr fontId="27"/>
  </si>
  <si>
    <t>専ら機能訓練指導員の職務に従事する理学療法士、作業療法士、言語聴覚士、看護職員、柔道整復師又は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を１名以上配置している。</t>
    <rPh sb="0" eb="1">
      <t>モッパ</t>
    </rPh>
    <rPh sb="2" eb="4">
      <t>キノウ</t>
    </rPh>
    <rPh sb="4" eb="6">
      <t>クンレン</t>
    </rPh>
    <rPh sb="6" eb="9">
      <t>シドウイン</t>
    </rPh>
    <rPh sb="10" eb="12">
      <t>ショクム</t>
    </rPh>
    <rPh sb="13" eb="15">
      <t>ジュウジ</t>
    </rPh>
    <rPh sb="17" eb="19">
      <t>リガク</t>
    </rPh>
    <rPh sb="19" eb="22">
      <t>リョウホウシ</t>
    </rPh>
    <rPh sb="23" eb="25">
      <t>サギョウ</t>
    </rPh>
    <rPh sb="25" eb="28">
      <t>リョウホウシ</t>
    </rPh>
    <rPh sb="29" eb="31">
      <t>ゲンゴ</t>
    </rPh>
    <rPh sb="31" eb="33">
      <t>チョウカク</t>
    </rPh>
    <rPh sb="33" eb="34">
      <t>シ</t>
    </rPh>
    <rPh sb="35" eb="37">
      <t>カンゴ</t>
    </rPh>
    <rPh sb="37" eb="39">
      <t>ショクイン</t>
    </rPh>
    <rPh sb="40" eb="42">
      <t>ジュウドウ</t>
    </rPh>
    <rPh sb="42" eb="44">
      <t>セイフク</t>
    </rPh>
    <rPh sb="44" eb="45">
      <t>シ</t>
    </rPh>
    <rPh sb="45" eb="46">
      <t>マタ</t>
    </rPh>
    <rPh sb="49" eb="50">
      <t>マ</t>
    </rPh>
    <rPh sb="55" eb="58">
      <t>シアツシ</t>
    </rPh>
    <rPh sb="61" eb="62">
      <t>シ</t>
    </rPh>
    <rPh sb="62" eb="63">
      <t>マタ</t>
    </rPh>
    <rPh sb="67" eb="68">
      <t>シ</t>
    </rPh>
    <rPh sb="71" eb="72">
      <t>シ</t>
    </rPh>
    <rPh sb="72" eb="73">
      <t>オヨ</t>
    </rPh>
    <rPh sb="77" eb="78">
      <t>シ</t>
    </rPh>
    <rPh sb="84" eb="86">
      <t>リガク</t>
    </rPh>
    <rPh sb="86" eb="89">
      <t>リョウホウシ</t>
    </rPh>
    <rPh sb="90" eb="92">
      <t>サギョウ</t>
    </rPh>
    <rPh sb="92" eb="95">
      <t>リョウホウシ</t>
    </rPh>
    <rPh sb="96" eb="101">
      <t>ゲンゴチョウカクシ</t>
    </rPh>
    <rPh sb="102" eb="104">
      <t>カンゴ</t>
    </rPh>
    <rPh sb="104" eb="106">
      <t>ショクイン</t>
    </rPh>
    <rPh sb="107" eb="112">
      <t>ジュウドウセイフクシ</t>
    </rPh>
    <rPh sb="112" eb="113">
      <t>マタ</t>
    </rPh>
    <rPh sb="116" eb="117">
      <t>マ</t>
    </rPh>
    <rPh sb="122" eb="125">
      <t>シアツシ</t>
    </rPh>
    <rPh sb="126" eb="128">
      <t>シカク</t>
    </rPh>
    <rPh sb="129" eb="130">
      <t>ユウ</t>
    </rPh>
    <rPh sb="132" eb="134">
      <t>キノウ</t>
    </rPh>
    <rPh sb="134" eb="136">
      <t>クンレン</t>
    </rPh>
    <rPh sb="136" eb="139">
      <t>シドウイン</t>
    </rPh>
    <rPh sb="140" eb="142">
      <t>ハイチ</t>
    </rPh>
    <rPh sb="144" eb="147">
      <t>ジギョウショ</t>
    </rPh>
    <rPh sb="149" eb="150">
      <t>ツキ</t>
    </rPh>
    <rPh sb="150" eb="152">
      <t>イジョウ</t>
    </rPh>
    <rPh sb="152" eb="154">
      <t>キノウ</t>
    </rPh>
    <rPh sb="154" eb="156">
      <t>クンレン</t>
    </rPh>
    <rPh sb="156" eb="158">
      <t>シドウ</t>
    </rPh>
    <rPh sb="159" eb="161">
      <t>ジュウジ</t>
    </rPh>
    <rPh sb="163" eb="165">
      <t>ケイケン</t>
    </rPh>
    <rPh sb="166" eb="167">
      <t>ユウ</t>
    </rPh>
    <rPh sb="169" eb="170">
      <t>モノ</t>
    </rPh>
    <rPh sb="171" eb="172">
      <t>カギ</t>
    </rPh>
    <rPh sb="177" eb="178">
      <t>メイ</t>
    </rPh>
    <rPh sb="178" eb="180">
      <t>イジョウ</t>
    </rPh>
    <rPh sb="180" eb="182">
      <t>ハイチ</t>
    </rPh>
    <phoneticPr fontId="27"/>
  </si>
  <si>
    <t>機能訓練指導員等が共同して、利用者の生活機能向上に資するよう利用者ごとの心身の状況を重視した個別機能訓練計画を作成している。</t>
    <rPh sb="0" eb="2">
      <t>キノウ</t>
    </rPh>
    <rPh sb="2" eb="4">
      <t>クンレン</t>
    </rPh>
    <rPh sb="4" eb="7">
      <t>シドウイン</t>
    </rPh>
    <rPh sb="7" eb="8">
      <t>トウ</t>
    </rPh>
    <rPh sb="9" eb="11">
      <t>キョウドウ</t>
    </rPh>
    <rPh sb="14" eb="17">
      <t>リヨウシャ</t>
    </rPh>
    <rPh sb="18" eb="20">
      <t>セイカツ</t>
    </rPh>
    <rPh sb="20" eb="22">
      <t>キノウ</t>
    </rPh>
    <rPh sb="22" eb="24">
      <t>コウジョウ</t>
    </rPh>
    <rPh sb="25" eb="26">
      <t>シ</t>
    </rPh>
    <rPh sb="30" eb="33">
      <t>リヨウシャ</t>
    </rPh>
    <rPh sb="36" eb="38">
      <t>シンシン</t>
    </rPh>
    <rPh sb="39" eb="41">
      <t>ジョウキョウ</t>
    </rPh>
    <rPh sb="42" eb="44">
      <t>ジュウシ</t>
    </rPh>
    <rPh sb="46" eb="48">
      <t>コベツ</t>
    </rPh>
    <rPh sb="48" eb="50">
      <t>キノウ</t>
    </rPh>
    <rPh sb="50" eb="52">
      <t>クンレン</t>
    </rPh>
    <rPh sb="52" eb="54">
      <t>ケイカク</t>
    </rPh>
    <rPh sb="55" eb="57">
      <t>サクセイ</t>
    </rPh>
    <phoneticPr fontId="27"/>
  </si>
  <si>
    <t>計画に基づき、利用者の生活機能向上を目的とする機能訓練の項目を準備し、理学療法士等が、利用者の心身の状況に応じた機能訓練を適切に提供している。</t>
    <rPh sb="0" eb="2">
      <t>ケイカク</t>
    </rPh>
    <rPh sb="3" eb="4">
      <t>モト</t>
    </rPh>
    <rPh sb="7" eb="10">
      <t>リヨウシャ</t>
    </rPh>
    <rPh sb="11" eb="13">
      <t>セイカツ</t>
    </rPh>
    <rPh sb="13" eb="15">
      <t>キノウ</t>
    </rPh>
    <rPh sb="15" eb="17">
      <t>コウジョウ</t>
    </rPh>
    <rPh sb="18" eb="20">
      <t>モクテキ</t>
    </rPh>
    <rPh sb="23" eb="25">
      <t>キノウ</t>
    </rPh>
    <rPh sb="25" eb="27">
      <t>クンレン</t>
    </rPh>
    <rPh sb="28" eb="30">
      <t>コウモク</t>
    </rPh>
    <rPh sb="31" eb="33">
      <t>ジュンビ</t>
    </rPh>
    <rPh sb="35" eb="37">
      <t>リガク</t>
    </rPh>
    <rPh sb="37" eb="40">
      <t>リョウホウシ</t>
    </rPh>
    <rPh sb="40" eb="41">
      <t>トウ</t>
    </rPh>
    <rPh sb="43" eb="46">
      <t>リヨウシャ</t>
    </rPh>
    <rPh sb="47" eb="49">
      <t>シンシン</t>
    </rPh>
    <rPh sb="50" eb="52">
      <t>ジョウキョウ</t>
    </rPh>
    <rPh sb="53" eb="54">
      <t>オウ</t>
    </rPh>
    <rPh sb="56" eb="58">
      <t>キノウ</t>
    </rPh>
    <rPh sb="58" eb="60">
      <t>クンレン</t>
    </rPh>
    <rPh sb="61" eb="63">
      <t>テキセツ</t>
    </rPh>
    <rPh sb="64" eb="66">
      <t>テイキョウ</t>
    </rPh>
    <phoneticPr fontId="27"/>
  </si>
  <si>
    <t>機能訓練指導員等が利用者の居宅を訪問した上で個別機能訓練計画を作成し、その後３月ごとに１回以上、利用者の居宅を訪問した上で、当該利用者又はその家族に対して、機能訓練の内容と計画の進捗状況等を説明し、訓練内容の見直しを行っている。</t>
  </si>
  <si>
    <t>機能訓練指導体制加算を算定している場合は、当該加算に係る機能訓練指導員とは別に、個別機能訓練加算に係る機能訓練指導員を配置している。</t>
    <rPh sb="0" eb="2">
      <t>キノウ</t>
    </rPh>
    <rPh sb="2" eb="4">
      <t>クンレン</t>
    </rPh>
    <rPh sb="4" eb="6">
      <t>シドウ</t>
    </rPh>
    <rPh sb="6" eb="8">
      <t>タイセイ</t>
    </rPh>
    <rPh sb="8" eb="10">
      <t>カサン</t>
    </rPh>
    <rPh sb="11" eb="13">
      <t>サンテイ</t>
    </rPh>
    <rPh sb="17" eb="19">
      <t>バアイ</t>
    </rPh>
    <rPh sb="21" eb="23">
      <t>トウガイ</t>
    </rPh>
    <rPh sb="23" eb="25">
      <t>カサン</t>
    </rPh>
    <rPh sb="26" eb="27">
      <t>カカ</t>
    </rPh>
    <rPh sb="28" eb="30">
      <t>キノウ</t>
    </rPh>
    <rPh sb="30" eb="32">
      <t>クンレン</t>
    </rPh>
    <rPh sb="32" eb="35">
      <t>シドウイン</t>
    </rPh>
    <rPh sb="37" eb="38">
      <t>ベツ</t>
    </rPh>
    <rPh sb="40" eb="42">
      <t>コベツ</t>
    </rPh>
    <rPh sb="42" eb="44">
      <t>キノウ</t>
    </rPh>
    <rPh sb="44" eb="46">
      <t>クンレン</t>
    </rPh>
    <rPh sb="46" eb="48">
      <t>カサン</t>
    </rPh>
    <rPh sb="49" eb="50">
      <t>カカ</t>
    </rPh>
    <rPh sb="51" eb="53">
      <t>キノウ</t>
    </rPh>
    <rPh sb="53" eb="55">
      <t>クンレン</t>
    </rPh>
    <rPh sb="55" eb="58">
      <t>シドウイン</t>
    </rPh>
    <rPh sb="59" eb="61">
      <t>ハイチ</t>
    </rPh>
    <phoneticPr fontId="27"/>
  </si>
  <si>
    <t>（９）　ＡＤＬ維持等加算（介護老人福祉施設）</t>
    <rPh sb="7" eb="9">
      <t>イジ</t>
    </rPh>
    <rPh sb="9" eb="10">
      <t>トウ</t>
    </rPh>
    <rPh sb="10" eb="12">
      <t>カサン</t>
    </rPh>
    <phoneticPr fontId="27"/>
  </si>
  <si>
    <t>若年性認知症入所(利用)者に対してサービスを行っている。</t>
    <rPh sb="9" eb="11">
      <t>リヨウ</t>
    </rPh>
    <phoneticPr fontId="27"/>
  </si>
  <si>
    <t>受け入れた若年性認知症入所(利用)者ごとに個別の担当者を定めている。</t>
    <phoneticPr fontId="27"/>
  </si>
  <si>
    <t>認知症行動・心理症状緊急対応加算を算定していない。</t>
    <phoneticPr fontId="27"/>
  </si>
  <si>
    <t>認知症の行動・心理症状が認められるため、在宅での生活が困難であり、緊急に介護福祉施設サービス((介護予防)短期入所生活介護)を利用することが必要であると医師が判断した者に対して、利用者又は家族の同意の上でサービスを提供している。</t>
    <rPh sb="0" eb="3">
      <t>ニンチショウ</t>
    </rPh>
    <rPh sb="4" eb="6">
      <t>コウドウ</t>
    </rPh>
    <rPh sb="7" eb="9">
      <t>シンリ</t>
    </rPh>
    <rPh sb="9" eb="11">
      <t>ショウジョウ</t>
    </rPh>
    <rPh sb="12" eb="13">
      <t>ミト</t>
    </rPh>
    <rPh sb="20" eb="22">
      <t>ザイタク</t>
    </rPh>
    <rPh sb="24" eb="26">
      <t>セイカツ</t>
    </rPh>
    <rPh sb="27" eb="29">
      <t>コンナン</t>
    </rPh>
    <rPh sb="33" eb="35">
      <t>キンキュウ</t>
    </rPh>
    <rPh sb="36" eb="38">
      <t>カイゴ</t>
    </rPh>
    <rPh sb="38" eb="40">
      <t>フクシ</t>
    </rPh>
    <rPh sb="40" eb="42">
      <t>シセツ</t>
    </rPh>
    <rPh sb="48" eb="50">
      <t>カイゴ</t>
    </rPh>
    <rPh sb="50" eb="52">
      <t>ヨボウ</t>
    </rPh>
    <rPh sb="53" eb="55">
      <t>タンキ</t>
    </rPh>
    <rPh sb="55" eb="57">
      <t>ニュウショ</t>
    </rPh>
    <rPh sb="57" eb="59">
      <t>セイカツ</t>
    </rPh>
    <rPh sb="59" eb="61">
      <t>カイゴ</t>
    </rPh>
    <rPh sb="63" eb="65">
      <t>リヨウ</t>
    </rPh>
    <rPh sb="70" eb="72">
      <t>ヒツヨウ</t>
    </rPh>
    <rPh sb="79" eb="81">
      <t>ハンダン</t>
    </rPh>
    <rPh sb="83" eb="84">
      <t>モノ</t>
    </rPh>
    <rPh sb="85" eb="86">
      <t>タイ</t>
    </rPh>
    <rPh sb="89" eb="92">
      <t>リヨウシャ</t>
    </rPh>
    <rPh sb="92" eb="93">
      <t>マタ</t>
    </rPh>
    <rPh sb="94" eb="96">
      <t>カゾク</t>
    </rPh>
    <rPh sb="97" eb="99">
      <t>ドウイ</t>
    </rPh>
    <rPh sb="100" eb="101">
      <t>ウエ</t>
    </rPh>
    <rPh sb="107" eb="109">
      <t>テイキョウ</t>
    </rPh>
    <phoneticPr fontId="27"/>
  </si>
  <si>
    <t>医師が判断した当該日又はその次の日に利用を開始している。</t>
    <rPh sb="0" eb="2">
      <t>イシ</t>
    </rPh>
    <rPh sb="3" eb="5">
      <t>ハンダン</t>
    </rPh>
    <rPh sb="7" eb="9">
      <t>トウガイ</t>
    </rPh>
    <rPh sb="9" eb="10">
      <t>ヒ</t>
    </rPh>
    <rPh sb="10" eb="11">
      <t>マタ</t>
    </rPh>
    <rPh sb="14" eb="15">
      <t>ツギ</t>
    </rPh>
    <rPh sb="16" eb="17">
      <t>ヒ</t>
    </rPh>
    <rPh sb="18" eb="20">
      <t>リヨウ</t>
    </rPh>
    <rPh sb="21" eb="23">
      <t>カイシ</t>
    </rPh>
    <phoneticPr fontId="27"/>
  </si>
  <si>
    <t>利用開始日から起算して７日を限度として算定している。</t>
    <rPh sb="0" eb="2">
      <t>リヨウ</t>
    </rPh>
    <rPh sb="2" eb="5">
      <t>カイシビ</t>
    </rPh>
    <rPh sb="7" eb="9">
      <t>キサン</t>
    </rPh>
    <rPh sb="12" eb="13">
      <t>ニチ</t>
    </rPh>
    <rPh sb="14" eb="16">
      <t>ゲンド</t>
    </rPh>
    <rPh sb="19" eb="21">
      <t>サンテイ</t>
    </rPh>
    <phoneticPr fontId="27"/>
  </si>
  <si>
    <t>入所予定日当日に予定していた事業所に認知症行動・心理症状で入所した場合には算定していない。</t>
    <rPh sb="0" eb="2">
      <t>ニュウショ</t>
    </rPh>
    <rPh sb="2" eb="5">
      <t>ヨテイビ</t>
    </rPh>
    <rPh sb="5" eb="7">
      <t>トウジツ</t>
    </rPh>
    <rPh sb="8" eb="10">
      <t>ヨテイ</t>
    </rPh>
    <rPh sb="14" eb="17">
      <t>ジギョウショ</t>
    </rPh>
    <rPh sb="18" eb="21">
      <t>ニンチショウ</t>
    </rPh>
    <rPh sb="21" eb="23">
      <t>コウドウ</t>
    </rPh>
    <rPh sb="24" eb="26">
      <t>シンリ</t>
    </rPh>
    <rPh sb="26" eb="28">
      <t>ショウジョウ</t>
    </rPh>
    <rPh sb="29" eb="31">
      <t>ニュウショ</t>
    </rPh>
    <rPh sb="33" eb="35">
      <t>バアイ</t>
    </rPh>
    <rPh sb="37" eb="39">
      <t>サンテイ</t>
    </rPh>
    <phoneticPr fontId="27"/>
  </si>
  <si>
    <t>病院、診療所、介護保険施設等に入院・入所中の者が、直接当該施設等の利用を開始した場合には算定していない。</t>
    <rPh sb="0" eb="2">
      <t>ビョウイン</t>
    </rPh>
    <rPh sb="3" eb="6">
      <t>シンリョウショ</t>
    </rPh>
    <rPh sb="7" eb="9">
      <t>カイゴ</t>
    </rPh>
    <rPh sb="9" eb="11">
      <t>ホケン</t>
    </rPh>
    <rPh sb="11" eb="13">
      <t>シセツ</t>
    </rPh>
    <rPh sb="13" eb="14">
      <t>トウ</t>
    </rPh>
    <rPh sb="15" eb="17">
      <t>ニュウイン</t>
    </rPh>
    <rPh sb="18" eb="21">
      <t>ニュウショチュウ</t>
    </rPh>
    <rPh sb="22" eb="23">
      <t>モノ</t>
    </rPh>
    <rPh sb="25" eb="27">
      <t>チョクセツ</t>
    </rPh>
    <rPh sb="27" eb="29">
      <t>トウガイ</t>
    </rPh>
    <rPh sb="29" eb="31">
      <t>シセツ</t>
    </rPh>
    <rPh sb="31" eb="32">
      <t>トウ</t>
    </rPh>
    <rPh sb="33" eb="35">
      <t>リヨウ</t>
    </rPh>
    <rPh sb="36" eb="38">
      <t>カイシ</t>
    </rPh>
    <rPh sb="40" eb="42">
      <t>バアイ</t>
    </rPh>
    <rPh sb="44" eb="46">
      <t>サンテイ</t>
    </rPh>
    <phoneticPr fontId="27"/>
  </si>
  <si>
    <t>緊急短期入所受入加算を算定していない。</t>
    <rPh sb="0" eb="2">
      <t>キンキュウ</t>
    </rPh>
    <rPh sb="2" eb="4">
      <t>タンキ</t>
    </rPh>
    <rPh sb="4" eb="6">
      <t>ニュウショ</t>
    </rPh>
    <rPh sb="6" eb="8">
      <t>ウケイレ</t>
    </rPh>
    <rPh sb="8" eb="10">
      <t>カサン</t>
    </rPh>
    <rPh sb="11" eb="13">
      <t>サンテイ</t>
    </rPh>
    <phoneticPr fontId="27"/>
  </si>
  <si>
    <t>（認知症専門ケア加算Ⅰ・Ⅱ共通）
施設（事業所）における入所者の総数のうち、日常生活に支障をきたすおそれのある症状若しくは行動が認められることから介護を必要とする認知症の者（以下「対象者」という。）の占める割合が２分の１以上である。</t>
    <rPh sb="1" eb="4">
      <t>ニンチショウ</t>
    </rPh>
    <rPh sb="4" eb="6">
      <t>センモン</t>
    </rPh>
    <rPh sb="8" eb="10">
      <t>カサン</t>
    </rPh>
    <rPh sb="13" eb="15">
      <t>キョウツウ</t>
    </rPh>
    <rPh sb="17" eb="19">
      <t>シセツ</t>
    </rPh>
    <rPh sb="28" eb="31">
      <t>ニュウショシャ</t>
    </rPh>
    <rPh sb="32" eb="34">
      <t>ソウスウ</t>
    </rPh>
    <rPh sb="38" eb="40">
      <t>ニチジョウ</t>
    </rPh>
    <rPh sb="40" eb="42">
      <t>セイカツ</t>
    </rPh>
    <rPh sb="43" eb="45">
      <t>シショウ</t>
    </rPh>
    <rPh sb="55" eb="57">
      <t>ショウジョウ</t>
    </rPh>
    <rPh sb="57" eb="58">
      <t>モ</t>
    </rPh>
    <rPh sb="61" eb="63">
      <t>コウドウ</t>
    </rPh>
    <rPh sb="64" eb="65">
      <t>ミト</t>
    </rPh>
    <rPh sb="73" eb="75">
      <t>カイゴ</t>
    </rPh>
    <rPh sb="76" eb="78">
      <t>ヒツヨウ</t>
    </rPh>
    <rPh sb="81" eb="84">
      <t>ニンチショウ</t>
    </rPh>
    <rPh sb="85" eb="86">
      <t>モノ</t>
    </rPh>
    <rPh sb="87" eb="89">
      <t>イカ</t>
    </rPh>
    <rPh sb="90" eb="93">
      <t>タイショウシャ</t>
    </rPh>
    <rPh sb="100" eb="101">
      <t>シ</t>
    </rPh>
    <rPh sb="103" eb="105">
      <t>ワリアイ</t>
    </rPh>
    <rPh sb="107" eb="108">
      <t>ブン</t>
    </rPh>
    <phoneticPr fontId="27"/>
  </si>
  <si>
    <t>（認知症専門ケア加算Ⅰ・Ⅱ共通）
認知症介護に係る専門的な研修を修了している者を、対象者の数が20人未満である場合にあっては、１以上、当該対象者の数が20人以上である場合にあっては、１に、当該対象者の数が19を超えて10又はその端数を増すごとに１を加えて得た数以上配置し、チームとして専門的な認知症ケアを実施している。</t>
  </si>
  <si>
    <t>（認知症専門ケア加算Ⅱ）
認知症介護の指導に係る専門的な研修を修了している者を１名以上配置し、施設全体の認知症ケアの指導等を実施している。</t>
    <rPh sb="1" eb="4">
      <t>ニンチショウ</t>
    </rPh>
    <rPh sb="4" eb="6">
      <t>センモン</t>
    </rPh>
    <rPh sb="8" eb="10">
      <t>カサン</t>
    </rPh>
    <phoneticPr fontId="27"/>
  </si>
  <si>
    <t>（認知症専門ケア加算Ⅱ）
介護職員、看護職員毎の認知症ケアに関する研修計画を作成し、当該計画に従い研修を実施又は実施を予定している。</t>
    <rPh sb="1" eb="4">
      <t>ニンチショウ</t>
    </rPh>
    <rPh sb="4" eb="6">
      <t>センモン</t>
    </rPh>
    <rPh sb="8" eb="10">
      <t>カサン</t>
    </rPh>
    <phoneticPr fontId="27"/>
  </si>
  <si>
    <t>問６</t>
  </si>
  <si>
    <t>（認知症専門ケア加算Ⅰ・Ⅱ共通）
本体老福と併設ショートで一体的に運営している場合は、認知症自立度の割合の算出について一体的に行っ
ている。</t>
    <rPh sb="17" eb="19">
      <t>ホンタイ</t>
    </rPh>
    <rPh sb="19" eb="20">
      <t>ロウ</t>
    </rPh>
    <rPh sb="20" eb="21">
      <t>フク</t>
    </rPh>
    <rPh sb="22" eb="24">
      <t>ヘイセツ</t>
    </rPh>
    <rPh sb="29" eb="32">
      <t>イッタイテキ</t>
    </rPh>
    <rPh sb="33" eb="35">
      <t>ウンエイ</t>
    </rPh>
    <rPh sb="39" eb="41">
      <t>バアイ</t>
    </rPh>
    <rPh sb="43" eb="46">
      <t>ニンチショウ</t>
    </rPh>
    <rPh sb="46" eb="49">
      <t>ジリツド</t>
    </rPh>
    <rPh sb="50" eb="52">
      <t>ワリアイ</t>
    </rPh>
    <rPh sb="53" eb="55">
      <t>サンシュツ</t>
    </rPh>
    <rPh sb="59" eb="62">
      <t>イッタイテキ</t>
    </rPh>
    <rPh sb="63" eb="64">
      <t>オコナ</t>
    </rPh>
    <phoneticPr fontId="27"/>
  </si>
  <si>
    <t>常勤専従の医師を１名以上配置している。また、入所者の数が100を超える指定介護老人福祉施設にあっては、常勤専従の医師を１名以上配置し、かつ、医師を常勤換算方法で入所者の数を100で除した数以上配置している。（同一建物内でユニット型と従来型が併設され、一体的に運営されている場合のみ、１名の医師の配置により双方の施設で算定可能）</t>
    <rPh sb="2" eb="4">
      <t>センジュウ</t>
    </rPh>
    <rPh sb="104" eb="106">
      <t>ドウイツ</t>
    </rPh>
    <rPh sb="106" eb="108">
      <t>タテモノ</t>
    </rPh>
    <rPh sb="108" eb="109">
      <t>ナイ</t>
    </rPh>
    <rPh sb="114" eb="115">
      <t>ガタ</t>
    </rPh>
    <rPh sb="116" eb="119">
      <t>ジュウライガタ</t>
    </rPh>
    <rPh sb="120" eb="122">
      <t>ヘイセツ</t>
    </rPh>
    <rPh sb="125" eb="128">
      <t>イッタイテキ</t>
    </rPh>
    <rPh sb="129" eb="131">
      <t>ウンエイ</t>
    </rPh>
    <rPh sb="136" eb="138">
      <t>バアイ</t>
    </rPh>
    <rPh sb="142" eb="143">
      <t>メイ</t>
    </rPh>
    <rPh sb="144" eb="146">
      <t>イシ</t>
    </rPh>
    <rPh sb="147" eb="149">
      <t>ハイチ</t>
    </rPh>
    <rPh sb="152" eb="154">
      <t>ソウホウ</t>
    </rPh>
    <rPh sb="155" eb="157">
      <t>シセツ</t>
    </rPh>
    <rPh sb="158" eb="160">
      <t>サンテイ</t>
    </rPh>
    <rPh sb="160" eb="162">
      <t>カノウ</t>
    </rPh>
    <phoneticPr fontId="27"/>
  </si>
  <si>
    <t>認知症である入所者が全入所者の３分の１以上を占める指定介護老人福祉施設において、精神科を担当する医師による定期的な療養指導が月に２回以上行われている。</t>
  </si>
  <si>
    <t>上記の精神科を担当する医師によって、常勤専従医師配置加算を算定していない。</t>
    <rPh sb="0" eb="2">
      <t>ジョウキ</t>
    </rPh>
    <rPh sb="3" eb="6">
      <t>セイシンカ</t>
    </rPh>
    <rPh sb="7" eb="9">
      <t>タントウ</t>
    </rPh>
    <rPh sb="11" eb="13">
      <t>イシ</t>
    </rPh>
    <rPh sb="18" eb="20">
      <t>ジョウキン</t>
    </rPh>
    <rPh sb="20" eb="22">
      <t>センジュウ</t>
    </rPh>
    <rPh sb="22" eb="24">
      <t>イシ</t>
    </rPh>
    <rPh sb="24" eb="26">
      <t>ハイチ</t>
    </rPh>
    <rPh sb="26" eb="28">
      <t>カサン</t>
    </rPh>
    <rPh sb="29" eb="31">
      <t>サンテイ</t>
    </rPh>
    <phoneticPr fontId="27"/>
  </si>
  <si>
    <t>健康管理を行う配置医師が１名であり、当該医師が精神科を担当する医師を兼ねる場合は、配置医師として勤務する回数のうち月４回までは当該加算の対象としていない。</t>
    <rPh sb="0" eb="2">
      <t>ケンコウ</t>
    </rPh>
    <rPh sb="2" eb="4">
      <t>カンリ</t>
    </rPh>
    <rPh sb="5" eb="6">
      <t>オコナ</t>
    </rPh>
    <rPh sb="7" eb="9">
      <t>ハイチ</t>
    </rPh>
    <rPh sb="9" eb="11">
      <t>イシ</t>
    </rPh>
    <rPh sb="13" eb="14">
      <t>メイ</t>
    </rPh>
    <rPh sb="18" eb="20">
      <t>トウガイ</t>
    </rPh>
    <rPh sb="20" eb="22">
      <t>イシ</t>
    </rPh>
    <rPh sb="23" eb="26">
      <t>セイシンカ</t>
    </rPh>
    <rPh sb="27" eb="29">
      <t>タントウ</t>
    </rPh>
    <rPh sb="31" eb="33">
      <t>イシ</t>
    </rPh>
    <rPh sb="34" eb="35">
      <t>カ</t>
    </rPh>
    <phoneticPr fontId="27"/>
  </si>
  <si>
    <t>療養指導を行った記録等を残している。</t>
    <rPh sb="0" eb="2">
      <t>リョウヨウ</t>
    </rPh>
    <rPh sb="2" eb="4">
      <t>シドウ</t>
    </rPh>
    <rPh sb="5" eb="6">
      <t>オコナ</t>
    </rPh>
    <rPh sb="8" eb="11">
      <t>キロクトウ</t>
    </rPh>
    <rPh sb="12" eb="13">
      <t>ノコ</t>
    </rPh>
    <phoneticPr fontId="27"/>
  </si>
  <si>
    <t>（障害者生活支援体制加算（Ⅰ）の場合）
視覚、聴覚若しくは言語機能に重度の障害のある者又は重度の知的障害者若しくは精神障害者である入所者の数が15以上又は入所者のうち、視覚障害者等である入所者の占める割合が100分の30以上である指定介護老人福祉施設において、視覚障害者等に対する生活支援に関し専門性を有する常勤専従の障害者生活支援員を1名以上配置している。視覚障害者等である入所者の数が50を超える指定介護老人福祉施設にあっては、常勤専従の障害者生活支援員を1名以上配置し、かつ、障害者生活支援員を常勤換算方法で視覚障害者等である入所者の数を50で除した数以上配置している。</t>
    <rPh sb="1" eb="3">
      <t>ショウガイ</t>
    </rPh>
    <rPh sb="3" eb="4">
      <t>シャ</t>
    </rPh>
    <rPh sb="4" eb="6">
      <t>セイカツ</t>
    </rPh>
    <rPh sb="6" eb="8">
      <t>シエン</t>
    </rPh>
    <rPh sb="8" eb="10">
      <t>タイセイ</t>
    </rPh>
    <rPh sb="10" eb="12">
      <t>カサン</t>
    </rPh>
    <rPh sb="16" eb="18">
      <t>バアイ</t>
    </rPh>
    <rPh sb="34" eb="36">
      <t>ジュウド</t>
    </rPh>
    <rPh sb="45" eb="47">
      <t>ジュウド</t>
    </rPh>
    <rPh sb="53" eb="54">
      <t>モ</t>
    </rPh>
    <rPh sb="57" eb="59">
      <t>セイシン</t>
    </rPh>
    <rPh sb="59" eb="61">
      <t>ショウガイ</t>
    </rPh>
    <rPh sb="61" eb="62">
      <t>シャ</t>
    </rPh>
    <rPh sb="75" eb="76">
      <t>マタ</t>
    </rPh>
    <rPh sb="77" eb="80">
      <t>ニュウショシャ</t>
    </rPh>
    <rPh sb="84" eb="86">
      <t>シカク</t>
    </rPh>
    <phoneticPr fontId="27"/>
  </si>
  <si>
    <t>（障害者生活支援体制加算（Ⅱ）の場合）
入所者のうち、上記視覚障害者等である入所者の占める割合が100分の50以上であって、常勤専従の障害者生活支援員を２名以上配置（視覚障害者等である入所者の数が50を超える場合は、常勤専従の障害者生活支援員を２名以上配置し、かつ、障害者生活支援員を常勤換算方法で視覚障害者等である入所者の数を50で除した数に１を加えた数以上配置）している。</t>
    <rPh sb="1" eb="3">
      <t>ショウガイ</t>
    </rPh>
    <rPh sb="3" eb="4">
      <t>シャ</t>
    </rPh>
    <rPh sb="4" eb="6">
      <t>セイカツ</t>
    </rPh>
    <rPh sb="6" eb="8">
      <t>シエン</t>
    </rPh>
    <rPh sb="8" eb="10">
      <t>タイセイ</t>
    </rPh>
    <rPh sb="10" eb="12">
      <t>カサン</t>
    </rPh>
    <rPh sb="16" eb="18">
      <t>バアイ</t>
    </rPh>
    <rPh sb="20" eb="23">
      <t>ニュウショシャ</t>
    </rPh>
    <rPh sb="27" eb="29">
      <t>ジョウキ</t>
    </rPh>
    <rPh sb="29" eb="31">
      <t>シカク</t>
    </rPh>
    <rPh sb="42" eb="43">
      <t>シ</t>
    </rPh>
    <rPh sb="45" eb="47">
      <t>ワリアイ</t>
    </rPh>
    <rPh sb="62" eb="64">
      <t>ジョウキン</t>
    </rPh>
    <rPh sb="64" eb="66">
      <t>センジュウ</t>
    </rPh>
    <rPh sb="70" eb="72">
      <t>セイカツ</t>
    </rPh>
    <rPh sb="72" eb="74">
      <t>シエン</t>
    </rPh>
    <rPh sb="83" eb="85">
      <t>シカク</t>
    </rPh>
    <rPh sb="88" eb="89">
      <t>トウ</t>
    </rPh>
    <rPh sb="96" eb="97">
      <t>カズ</t>
    </rPh>
    <rPh sb="101" eb="102">
      <t>コ</t>
    </rPh>
    <rPh sb="108" eb="110">
      <t>ジョウキン</t>
    </rPh>
    <rPh sb="110" eb="112">
      <t>センジュウ</t>
    </rPh>
    <rPh sb="149" eb="151">
      <t>シカク</t>
    </rPh>
    <rPh sb="154" eb="155">
      <t>トウ</t>
    </rPh>
    <rPh sb="158" eb="161">
      <t>ニュウショシャ</t>
    </rPh>
    <phoneticPr fontId="27"/>
  </si>
  <si>
    <t>入所日から30日を超えて算定していない。</t>
    <rPh sb="0" eb="2">
      <t>ニュウショ</t>
    </rPh>
    <rPh sb="2" eb="3">
      <t>ビ</t>
    </rPh>
    <rPh sb="7" eb="8">
      <t>ニチ</t>
    </rPh>
    <rPh sb="9" eb="10">
      <t>コ</t>
    </rPh>
    <rPh sb="12" eb="14">
      <t>サンテイ</t>
    </rPh>
    <phoneticPr fontId="27"/>
  </si>
  <si>
    <t>当該施設の併設または空床利用の短期入所生活介護を利用していた者が日を空けずに引き続き入所した場合、入所直前の短期入所生活介護の利用日数を30日から控除した日数に限り算定している。</t>
    <rPh sb="0" eb="2">
      <t>トウガイ</t>
    </rPh>
    <rPh sb="2" eb="4">
      <t>シセツ</t>
    </rPh>
    <rPh sb="5" eb="7">
      <t>ヘイセツ</t>
    </rPh>
    <rPh sb="10" eb="12">
      <t>クウショウ</t>
    </rPh>
    <rPh sb="12" eb="14">
      <t>リヨウ</t>
    </rPh>
    <rPh sb="15" eb="17">
      <t>タンキ</t>
    </rPh>
    <rPh sb="17" eb="19">
      <t>ニュウショ</t>
    </rPh>
    <rPh sb="19" eb="21">
      <t>セイカツ</t>
    </rPh>
    <rPh sb="21" eb="23">
      <t>カイゴ</t>
    </rPh>
    <rPh sb="24" eb="26">
      <t>リヨウ</t>
    </rPh>
    <rPh sb="30" eb="31">
      <t>モノ</t>
    </rPh>
    <rPh sb="32" eb="33">
      <t>ヒ</t>
    </rPh>
    <rPh sb="34" eb="35">
      <t>ア</t>
    </rPh>
    <rPh sb="38" eb="39">
      <t>ヒ</t>
    </rPh>
    <rPh sb="40" eb="41">
      <t>ツヅ</t>
    </rPh>
    <rPh sb="42" eb="44">
      <t>ニュウショ</t>
    </rPh>
    <rPh sb="46" eb="48">
      <t>バアイ</t>
    </rPh>
    <rPh sb="49" eb="51">
      <t>ニュウショ</t>
    </rPh>
    <rPh sb="51" eb="53">
      <t>チョクゼン</t>
    </rPh>
    <rPh sb="54" eb="56">
      <t>タンキ</t>
    </rPh>
    <rPh sb="56" eb="58">
      <t>ニュウショ</t>
    </rPh>
    <rPh sb="58" eb="60">
      <t>セイカツ</t>
    </rPh>
    <rPh sb="60" eb="62">
      <t>カイゴ</t>
    </rPh>
    <rPh sb="63" eb="65">
      <t>リヨウ</t>
    </rPh>
    <rPh sb="65" eb="67">
      <t>ニッスウ</t>
    </rPh>
    <rPh sb="70" eb="71">
      <t>ニチ</t>
    </rPh>
    <rPh sb="73" eb="75">
      <t>コウジョ</t>
    </rPh>
    <rPh sb="77" eb="79">
      <t>ニッスウ</t>
    </rPh>
    <rPh sb="80" eb="81">
      <t>カギ</t>
    </rPh>
    <rPh sb="82" eb="84">
      <t>サンテイ</t>
    </rPh>
    <phoneticPr fontId="27"/>
  </si>
  <si>
    <t>当該入所者が過去３月間に当該介護老人福祉施設に入所したことがない場合に算定している。（日常生活自立度のランクⅢ、Ⅳ又はＭに該当する者の場合は過去１月間）</t>
    <rPh sb="0" eb="2">
      <t>トウガイ</t>
    </rPh>
    <rPh sb="2" eb="5">
      <t>ニュウショシャ</t>
    </rPh>
    <rPh sb="6" eb="8">
      <t>カコ</t>
    </rPh>
    <rPh sb="9" eb="10">
      <t>ツキ</t>
    </rPh>
    <rPh sb="10" eb="11">
      <t>カン</t>
    </rPh>
    <rPh sb="12" eb="14">
      <t>トウガイ</t>
    </rPh>
    <rPh sb="14" eb="16">
      <t>カイゴ</t>
    </rPh>
    <rPh sb="16" eb="18">
      <t>ロウジン</t>
    </rPh>
    <rPh sb="18" eb="20">
      <t>フクシ</t>
    </rPh>
    <rPh sb="20" eb="22">
      <t>シセツ</t>
    </rPh>
    <rPh sb="23" eb="25">
      <t>ニュウショ</t>
    </rPh>
    <rPh sb="32" eb="34">
      <t>バアイ</t>
    </rPh>
    <rPh sb="35" eb="37">
      <t>サンテイ</t>
    </rPh>
    <phoneticPr fontId="27"/>
  </si>
  <si>
    <t>別に厚生労働大臣が定める栄養管理の基準（平12告21）を満たさない場合の減算に該当していない。</t>
    <phoneticPr fontId="27"/>
  </si>
  <si>
    <t>別に厚生労働大臣が定める利用者等の数の基準及び看護職員等の員数の基準並びに通所介護費等の算定方法（平12告27）十二に定める入所定員超過・人員基準欠如に該当していない。</t>
    <phoneticPr fontId="27"/>
  </si>
  <si>
    <t>入所期間が１月を超えると見込まれる入所者の退所に先立って介護支援専門員、生活相談員、看護職員、機能訓練指導員又は医師のいずれかの職種の者が、当該入所者が退所後生活する居宅を訪問し、当該入所者及びその家族等に対して退所後の居宅サービス等について相談援助を行った場合に算定している。</t>
    <phoneticPr fontId="27"/>
  </si>
  <si>
    <t>退所して病院又は診療所へ入院する場合、他の介護保険施設へ入院又は入所する場合及び死亡退所の場合について、算定を行っていない。</t>
    <rPh sb="0" eb="2">
      <t>タイショ</t>
    </rPh>
    <rPh sb="4" eb="6">
      <t>ビョウイン</t>
    </rPh>
    <rPh sb="6" eb="7">
      <t>マタ</t>
    </rPh>
    <rPh sb="8" eb="11">
      <t>シンリョウジョ</t>
    </rPh>
    <rPh sb="12" eb="14">
      <t>ニュウイン</t>
    </rPh>
    <rPh sb="16" eb="18">
      <t>バアイ</t>
    </rPh>
    <rPh sb="19" eb="20">
      <t>ホカ</t>
    </rPh>
    <rPh sb="21" eb="23">
      <t>カイゴ</t>
    </rPh>
    <rPh sb="23" eb="25">
      <t>ホケン</t>
    </rPh>
    <rPh sb="25" eb="27">
      <t>シセツ</t>
    </rPh>
    <rPh sb="28" eb="30">
      <t>ニュウイン</t>
    </rPh>
    <rPh sb="30" eb="31">
      <t>マタ</t>
    </rPh>
    <rPh sb="32" eb="34">
      <t>ニュウショ</t>
    </rPh>
    <rPh sb="36" eb="38">
      <t>バアイ</t>
    </rPh>
    <rPh sb="38" eb="39">
      <t>オヨ</t>
    </rPh>
    <rPh sb="40" eb="42">
      <t>シボウ</t>
    </rPh>
    <rPh sb="42" eb="44">
      <t>タイショ</t>
    </rPh>
    <rPh sb="45" eb="47">
      <t>バアイ</t>
    </rPh>
    <rPh sb="52" eb="54">
      <t>サンテイ</t>
    </rPh>
    <rPh sb="55" eb="56">
      <t>オコナ</t>
    </rPh>
    <phoneticPr fontId="27"/>
  </si>
  <si>
    <t>入所者１人につき１回を限度として算定している。
（※入所後早期に退所相談援助の必要があると認められる入所者については入所中２回を限度に算定）</t>
    <rPh sb="0" eb="3">
      <t>ニュウショシャ</t>
    </rPh>
    <rPh sb="9" eb="10">
      <t>カイ</t>
    </rPh>
    <rPh sb="11" eb="13">
      <t>ゲンド</t>
    </rPh>
    <rPh sb="16" eb="18">
      <t>サンテイ</t>
    </rPh>
    <rPh sb="26" eb="28">
      <t>ニュウショ</t>
    </rPh>
    <rPh sb="28" eb="29">
      <t>ゴ</t>
    </rPh>
    <rPh sb="29" eb="31">
      <t>ソウキ</t>
    </rPh>
    <rPh sb="32" eb="34">
      <t>タイショ</t>
    </rPh>
    <rPh sb="34" eb="36">
      <t>ソウダン</t>
    </rPh>
    <rPh sb="36" eb="38">
      <t>エンジョ</t>
    </rPh>
    <rPh sb="39" eb="41">
      <t>ヒツヨウ</t>
    </rPh>
    <rPh sb="45" eb="46">
      <t>ミト</t>
    </rPh>
    <rPh sb="50" eb="53">
      <t>ニュウショシャ</t>
    </rPh>
    <rPh sb="58" eb="61">
      <t>ニュウショチュウ</t>
    </rPh>
    <rPh sb="62" eb="63">
      <t>カイ</t>
    </rPh>
    <rPh sb="64" eb="66">
      <t>ゲンド</t>
    </rPh>
    <rPh sb="67" eb="69">
      <t>サンテイ</t>
    </rPh>
    <phoneticPr fontId="27"/>
  </si>
  <si>
    <t>入所者の退所後30日以内に当該入所者の居宅を訪問し、当該入所者及びその家族等に対して退所後の居宅サービス等について介護支援専門員、生活相談員、看護職員、機能訓練指導員又は医師と協力して、相談援助を行った場合に算定している。</t>
    <rPh sb="0" eb="3">
      <t>ニュウショシャ</t>
    </rPh>
    <rPh sb="4" eb="6">
      <t>タイショ</t>
    </rPh>
    <rPh sb="6" eb="7">
      <t>ゴ</t>
    </rPh>
    <rPh sb="9" eb="10">
      <t>ニチ</t>
    </rPh>
    <rPh sb="10" eb="12">
      <t>イナイ</t>
    </rPh>
    <phoneticPr fontId="27"/>
  </si>
  <si>
    <t>入所者１人につき１回を限度として算定している。</t>
    <rPh sb="0" eb="3">
      <t>ニュウショシャ</t>
    </rPh>
    <rPh sb="9" eb="10">
      <t>カイ</t>
    </rPh>
    <rPh sb="11" eb="13">
      <t>ゲンド</t>
    </rPh>
    <rPh sb="16" eb="18">
      <t>サンテイ</t>
    </rPh>
    <phoneticPr fontId="27"/>
  </si>
  <si>
    <t>入所期間が１月を超える入所者が退所し、その居宅において居宅サービス等を利用する場合において、当該入所者の退所時に当該入所者及びその家族等に対して退所後の居宅サービス等について介護支援専門員、生活相談員、看護職員、機能訓練指導員又は医師と協力して、相談援助を行い、かつ、当該入所者の同意を得て、退所の日から2週間以内に当該入所者の退所後の居住地を管轄する市町村及び老人介護支援センター等に対して、当該入所者の介護状況を示す文書を添えて当該入所者に係る居宅サービス等に必要な情報を提供している。</t>
    <rPh sb="0" eb="1">
      <t>ニュウ</t>
    </rPh>
    <rPh sb="33" eb="34">
      <t>トウ</t>
    </rPh>
    <rPh sb="191" eb="192">
      <t>トウ</t>
    </rPh>
    <phoneticPr fontId="27"/>
  </si>
  <si>
    <t>入所者１人につき１回を限度として算定している。</t>
    <rPh sb="16" eb="18">
      <t>サンテイ</t>
    </rPh>
    <phoneticPr fontId="27"/>
  </si>
  <si>
    <t>入所期間が１月を超える入所者が退所し、その居宅において居宅サービス等を利用する場合において、介護支援専門員、生活相談員、看護職員、機能訓練指導員又は医師との協力により、当該入所者の退所に先立って当該入所者が利用を希望する指定居宅介護支援事業者に対して、当該入所者の同意を得て、当該入所者の介護状況を示す文書を添えて当該入所者に係る居宅サービス等に必要な情報を提供し、かつ、当該指定居宅介護支援事業者と連携して退所後の居宅サービス又は地域密着型サービスの利用に関する調整を行っている。</t>
    <rPh sb="33" eb="34">
      <t>トウ</t>
    </rPh>
    <rPh sb="214" eb="215">
      <t>マタ</t>
    </rPh>
    <rPh sb="216" eb="218">
      <t>チイキ</t>
    </rPh>
    <rPh sb="218" eb="221">
      <t>ミッチャクガタ</t>
    </rPh>
    <rPh sb="226" eb="228">
      <t>リヨウ</t>
    </rPh>
    <phoneticPr fontId="27"/>
  </si>
  <si>
    <t>管理栄養士を常勤換算方法で、入所者の数を50で除して得た数以上配置している。
（ただし、常勤の栄養士を１名以上配置し、当該栄養士が給食管理を行っている場合にあっては、管理栄養士を常勤換算方法で、入所者の数を70で除して得た数以上配置している。）
※調理業務の委託先において配置されている管理栄養士及び栄養士の数は含めないこと。</t>
    <rPh sb="0" eb="2">
      <t>カンリ</t>
    </rPh>
    <rPh sb="2" eb="5">
      <t>エイヨウシ</t>
    </rPh>
    <rPh sb="6" eb="8">
      <t>ジョウキン</t>
    </rPh>
    <rPh sb="8" eb="10">
      <t>カンサン</t>
    </rPh>
    <rPh sb="10" eb="12">
      <t>ホウホウ</t>
    </rPh>
    <rPh sb="14" eb="17">
      <t>ニュウショシャ</t>
    </rPh>
    <rPh sb="18" eb="19">
      <t>カズ</t>
    </rPh>
    <rPh sb="23" eb="24">
      <t>ジョ</t>
    </rPh>
    <rPh sb="26" eb="27">
      <t>エ</t>
    </rPh>
    <rPh sb="28" eb="29">
      <t>カズ</t>
    </rPh>
    <rPh sb="29" eb="31">
      <t>イジョウ</t>
    </rPh>
    <rPh sb="31" eb="33">
      <t>ハイチ</t>
    </rPh>
    <rPh sb="124" eb="126">
      <t>チョウリ</t>
    </rPh>
    <rPh sb="126" eb="128">
      <t>ギョウム</t>
    </rPh>
    <rPh sb="129" eb="132">
      <t>イタクサキ</t>
    </rPh>
    <rPh sb="136" eb="138">
      <t>ハイチ</t>
    </rPh>
    <rPh sb="143" eb="145">
      <t>カンリ</t>
    </rPh>
    <rPh sb="145" eb="148">
      <t>エイヨウシ</t>
    </rPh>
    <rPh sb="148" eb="149">
      <t>オヨ</t>
    </rPh>
    <rPh sb="150" eb="153">
      <t>エイヨウシ</t>
    </rPh>
    <rPh sb="154" eb="155">
      <t>カズ</t>
    </rPh>
    <rPh sb="156" eb="157">
      <t>フク</t>
    </rPh>
    <phoneticPr fontId="27"/>
  </si>
  <si>
    <t>低栄養状態にある入所者又は低栄養素状態のおそれのある入所者に対して、医師、歯科医師、管理栄養士、看護師、介護支援専門員その他の職種の者が共同して作成した栄養ケア計画に従い、当該入所者の栄養管理をするための食事の観察を定期的に行い、当該入所者ごとの栄養状態、心身の状況及び嗜好を踏まえた食事の調整等を実施している。</t>
    <phoneticPr fontId="27"/>
  </si>
  <si>
    <t>問２に規定する入所者以外の入所者に対しても、食事の観察の際に変化を把握し、問題があると認められる場合は、早期に対応している。</t>
    <phoneticPr fontId="27"/>
  </si>
  <si>
    <t>入所者ごとの栄養状態等の情報を厚生労働省に提出し、継続的な栄養管理の実施に当たって、当該情報その他継続的な栄養管理の適切かつ有効な実施のために必要な情報を活用している。</t>
    <rPh sb="0" eb="3">
      <t>ニュウショシャ</t>
    </rPh>
    <rPh sb="6" eb="8">
      <t>エイヨウ</t>
    </rPh>
    <rPh sb="8" eb="10">
      <t>ジョウタイ</t>
    </rPh>
    <rPh sb="10" eb="11">
      <t>トウ</t>
    </rPh>
    <rPh sb="12" eb="14">
      <t>ジョウホウ</t>
    </rPh>
    <rPh sb="15" eb="17">
      <t>コウセイ</t>
    </rPh>
    <rPh sb="17" eb="20">
      <t>ロウドウショウ</t>
    </rPh>
    <rPh sb="21" eb="23">
      <t>テイシュツ</t>
    </rPh>
    <rPh sb="25" eb="28">
      <t>ケイゾクテキ</t>
    </rPh>
    <rPh sb="29" eb="31">
      <t>エイヨウ</t>
    </rPh>
    <rPh sb="31" eb="33">
      <t>カンリ</t>
    </rPh>
    <rPh sb="34" eb="36">
      <t>ジッシ</t>
    </rPh>
    <rPh sb="37" eb="38">
      <t>ア</t>
    </rPh>
    <rPh sb="42" eb="44">
      <t>トウガイ</t>
    </rPh>
    <rPh sb="44" eb="46">
      <t>ジョウホウ</t>
    </rPh>
    <rPh sb="48" eb="49">
      <t>タ</t>
    </rPh>
    <rPh sb="49" eb="52">
      <t>ケイゾクテキ</t>
    </rPh>
    <rPh sb="53" eb="55">
      <t>エイヨウ</t>
    </rPh>
    <rPh sb="55" eb="57">
      <t>カンリ</t>
    </rPh>
    <rPh sb="58" eb="60">
      <t>テキセツ</t>
    </rPh>
    <rPh sb="62" eb="64">
      <t>ユウコウ</t>
    </rPh>
    <rPh sb="65" eb="67">
      <t>ジッシ</t>
    </rPh>
    <rPh sb="71" eb="73">
      <t>ヒツヨウ</t>
    </rPh>
    <rPh sb="74" eb="76">
      <t>ジョウホウ</t>
    </rPh>
    <rPh sb="77" eb="79">
      <t>カツヨウ</t>
    </rPh>
    <phoneticPr fontId="27"/>
  </si>
  <si>
    <t>医師の指示に基づき、医師、歯科医師、管理栄養士、看護師、言語聴覚士、介護支援専門員その他の職種の者が共同して、現に経管により食事を摂取している入所者ごとに経口による食事の摂取を進めるための経口移行計画を作成し、当該計画に従い、医師の指示を受けた管理栄養士又は栄養士が、経口による食事の摂取を進めるための栄養管理及び言語聴覚士又は看護職員による支援を行っている。</t>
    <rPh sb="13" eb="17">
      <t>シカイシ</t>
    </rPh>
    <rPh sb="28" eb="30">
      <t>ゲンゴ</t>
    </rPh>
    <rPh sb="30" eb="32">
      <t>チョウカク</t>
    </rPh>
    <rPh sb="32" eb="33">
      <t>シ</t>
    </rPh>
    <rPh sb="77" eb="79">
      <t>ケイコウ</t>
    </rPh>
    <rPh sb="82" eb="84">
      <t>ショクジ</t>
    </rPh>
    <rPh sb="85" eb="87">
      <t>セッシュ</t>
    </rPh>
    <rPh sb="88" eb="89">
      <t>スス</t>
    </rPh>
    <rPh sb="155" eb="156">
      <t>オヨ</t>
    </rPh>
    <rPh sb="157" eb="159">
      <t>ゲンゴ</t>
    </rPh>
    <rPh sb="159" eb="161">
      <t>チョウカク</t>
    </rPh>
    <rPh sb="161" eb="162">
      <t>シ</t>
    </rPh>
    <rPh sb="162" eb="163">
      <t>マタ</t>
    </rPh>
    <rPh sb="164" eb="166">
      <t>カンゴ</t>
    </rPh>
    <rPh sb="166" eb="168">
      <t>ショクイン</t>
    </rPh>
    <rPh sb="171" eb="173">
      <t>シエン</t>
    </rPh>
    <phoneticPr fontId="27"/>
  </si>
  <si>
    <t>当該計画が作成され、入所者又はその家族に説明し、同意を得られた日から起算して180日以内の期間に限り、算定している。（180日を超えた期間であっても経口による食事摂取が一部可能で、医師が経口による食事摂取のための栄養管理が必要と認めた場合を除く）</t>
    <phoneticPr fontId="27"/>
  </si>
  <si>
    <t>上記括弧書きの要件に該当する場合については、医師の指示を概ね２週間毎に受けている。</t>
    <rPh sb="0" eb="2">
      <t>ジョウキ</t>
    </rPh>
    <rPh sb="2" eb="4">
      <t>カッコ</t>
    </rPh>
    <rPh sb="4" eb="5">
      <t>カ</t>
    </rPh>
    <rPh sb="7" eb="9">
      <t>ヨウケン</t>
    </rPh>
    <rPh sb="10" eb="12">
      <t>ガイトウ</t>
    </rPh>
    <rPh sb="14" eb="16">
      <t>バアイ</t>
    </rPh>
    <rPh sb="22" eb="24">
      <t>イシ</t>
    </rPh>
    <rPh sb="25" eb="27">
      <t>シジ</t>
    </rPh>
    <rPh sb="28" eb="29">
      <t>オオム</t>
    </rPh>
    <rPh sb="31" eb="33">
      <t>シュウカン</t>
    </rPh>
    <rPh sb="33" eb="34">
      <t>ゴト</t>
    </rPh>
    <rPh sb="35" eb="36">
      <t>ウ</t>
    </rPh>
    <phoneticPr fontId="27"/>
  </si>
  <si>
    <t>経口からの食事が可能となり、経管栄養を終了した以降は算定していない。</t>
    <rPh sb="0" eb="2">
      <t>ケイコウ</t>
    </rPh>
    <rPh sb="5" eb="7">
      <t>ショクジ</t>
    </rPh>
    <rPh sb="8" eb="10">
      <t>カノウ</t>
    </rPh>
    <rPh sb="14" eb="15">
      <t>ケイ</t>
    </rPh>
    <rPh sb="15" eb="16">
      <t>カン</t>
    </rPh>
    <rPh sb="16" eb="18">
      <t>エイヨウ</t>
    </rPh>
    <rPh sb="19" eb="21">
      <t>シュウリョウ</t>
    </rPh>
    <rPh sb="23" eb="25">
      <t>イコウ</t>
    </rPh>
    <rPh sb="26" eb="28">
      <t>サンテイ</t>
    </rPh>
    <phoneticPr fontId="27"/>
  </si>
  <si>
    <t>経口移行加算を180日にわたり算定した後、経口摂取に移行できなかった場合に、期間を空けて再度経口摂取に移行するために栄養管理を実施した場合は算定していない。</t>
    <rPh sb="0" eb="2">
      <t>ケイコウ</t>
    </rPh>
    <rPh sb="2" eb="4">
      <t>イコウ</t>
    </rPh>
    <rPh sb="4" eb="6">
      <t>カサン</t>
    </rPh>
    <rPh sb="10" eb="11">
      <t>ニチ</t>
    </rPh>
    <rPh sb="15" eb="17">
      <t>サンテイ</t>
    </rPh>
    <rPh sb="19" eb="20">
      <t>ノチ</t>
    </rPh>
    <rPh sb="21" eb="23">
      <t>ケイコウ</t>
    </rPh>
    <rPh sb="23" eb="25">
      <t>セッシュ</t>
    </rPh>
    <rPh sb="26" eb="28">
      <t>イコウ</t>
    </rPh>
    <rPh sb="34" eb="36">
      <t>バアイ</t>
    </rPh>
    <phoneticPr fontId="27"/>
  </si>
  <si>
    <t>別に厚生労働大臣が定める栄養管理の基準（平12告21）を満たさない場合の減算に該当していない。</t>
    <rPh sb="12" eb="14">
      <t>エイヨウ</t>
    </rPh>
    <rPh sb="14" eb="16">
      <t>カンリ</t>
    </rPh>
    <rPh sb="17" eb="19">
      <t>キジュン</t>
    </rPh>
    <rPh sb="20" eb="21">
      <t>ヒラ</t>
    </rPh>
    <rPh sb="23" eb="24">
      <t>コク</t>
    </rPh>
    <rPh sb="28" eb="29">
      <t>ミ</t>
    </rPh>
    <rPh sb="33" eb="35">
      <t>バアイ</t>
    </rPh>
    <rPh sb="36" eb="38">
      <t>ゲンサン</t>
    </rPh>
    <rPh sb="39" eb="41">
      <t>ガイトウ</t>
    </rPh>
    <phoneticPr fontId="27"/>
  </si>
  <si>
    <t>医師又は歯科医師の指示に基づき、医師、歯科医師、管理栄養士、看護師、言語聴覚士、介護支援専門員その他の職種の者が共同して、入所者の栄養管理をするための食事の観察及び会議等を行い、入所者ごとに経口による継続的な食事の摂取を進めるための経口維持計画を作成し、当該計画に従い、医師又は歯科医師の指示を受けた管理栄養士又は栄養士が、栄養管理を行っている。</t>
    <rPh sb="2" eb="3">
      <t>マタ</t>
    </rPh>
    <rPh sb="4" eb="6">
      <t>シカ</t>
    </rPh>
    <rPh sb="6" eb="8">
      <t>イシ</t>
    </rPh>
    <rPh sb="19" eb="23">
      <t>シカイシ</t>
    </rPh>
    <rPh sb="34" eb="36">
      <t>ゲンゴ</t>
    </rPh>
    <rPh sb="36" eb="38">
      <t>チョウカク</t>
    </rPh>
    <rPh sb="38" eb="39">
      <t>シ</t>
    </rPh>
    <rPh sb="61" eb="64">
      <t>ニュウショシャ</t>
    </rPh>
    <rPh sb="65" eb="67">
      <t>エイヨウ</t>
    </rPh>
    <rPh sb="67" eb="69">
      <t>カンリ</t>
    </rPh>
    <rPh sb="75" eb="77">
      <t>ショクジ</t>
    </rPh>
    <rPh sb="78" eb="80">
      <t>カンサツ</t>
    </rPh>
    <rPh sb="80" eb="81">
      <t>オヨ</t>
    </rPh>
    <rPh sb="82" eb="84">
      <t>カイギ</t>
    </rPh>
    <rPh sb="84" eb="85">
      <t>トウ</t>
    </rPh>
    <rPh sb="86" eb="87">
      <t>オコナ</t>
    </rPh>
    <rPh sb="95" eb="97">
      <t>ケイコウ</t>
    </rPh>
    <rPh sb="100" eb="103">
      <t>ケイゾクテキ</t>
    </rPh>
    <rPh sb="104" eb="106">
      <t>ショクジ</t>
    </rPh>
    <rPh sb="107" eb="109">
      <t>セッシュ</t>
    </rPh>
    <rPh sb="110" eb="111">
      <t>スス</t>
    </rPh>
    <rPh sb="137" eb="138">
      <t>マタ</t>
    </rPh>
    <rPh sb="139" eb="141">
      <t>シカ</t>
    </rPh>
    <rPh sb="141" eb="143">
      <t>イシ</t>
    </rPh>
    <rPh sb="162" eb="164">
      <t>エイヨウ</t>
    </rPh>
    <phoneticPr fontId="27"/>
  </si>
  <si>
    <t>経口維持計画に従い歯科医師が上記の指示を行っている場合は、当該管理栄養士等は医師の指導を受けている。</t>
    <rPh sb="0" eb="2">
      <t>ケイコウ</t>
    </rPh>
    <rPh sb="2" eb="4">
      <t>イジ</t>
    </rPh>
    <rPh sb="4" eb="6">
      <t>ケイカク</t>
    </rPh>
    <rPh sb="7" eb="8">
      <t>シタガ</t>
    </rPh>
    <rPh sb="9" eb="11">
      <t>シカ</t>
    </rPh>
    <rPh sb="11" eb="13">
      <t>イシ</t>
    </rPh>
    <rPh sb="14" eb="16">
      <t>ジョウキ</t>
    </rPh>
    <rPh sb="17" eb="19">
      <t>シジ</t>
    </rPh>
    <rPh sb="20" eb="21">
      <t>オコナ</t>
    </rPh>
    <rPh sb="25" eb="27">
      <t>バアイ</t>
    </rPh>
    <rPh sb="29" eb="31">
      <t>トウガイ</t>
    </rPh>
    <rPh sb="31" eb="33">
      <t>カンリ</t>
    </rPh>
    <rPh sb="33" eb="36">
      <t>エイヨウシ</t>
    </rPh>
    <rPh sb="36" eb="37">
      <t>トウ</t>
    </rPh>
    <rPh sb="38" eb="40">
      <t>イシ</t>
    </rPh>
    <rPh sb="41" eb="43">
      <t>シドウ</t>
    </rPh>
    <rPh sb="44" eb="45">
      <t>ウ</t>
    </rPh>
    <phoneticPr fontId="27"/>
  </si>
  <si>
    <t>現に経口により食事を摂取する者であって、著しい摂食機能障害を有し水飲みテスト、造影撮影又は内視鏡検査等により誤嚥が認められるものを対象としている。</t>
    <rPh sb="0" eb="1">
      <t>ゲン</t>
    </rPh>
    <rPh sb="32" eb="34">
      <t>ミズノ</t>
    </rPh>
    <rPh sb="50" eb="51">
      <t>トウ</t>
    </rPh>
    <phoneticPr fontId="27"/>
  </si>
  <si>
    <r>
      <t>（※経口維持加算Ⅱのみ）</t>
    </r>
    <r>
      <rPr>
        <strike/>
        <sz val="10"/>
        <rFont val="ＭＳ 明朝"/>
        <family val="1"/>
        <charset val="128"/>
      </rPr>
      <t xml:space="preserve">
</t>
    </r>
    <r>
      <rPr>
        <sz val="10"/>
        <rFont val="ＭＳ 明朝"/>
        <family val="1"/>
        <charset val="128"/>
      </rPr>
      <t>入所者の経口による継続的な食事の摂取を支援するための食事の観察及び会議等に、医師、歯科医師、歯科衛生士又は言語聴覚士が加わっている。</t>
    </r>
    <rPh sb="2" eb="4">
      <t>ケイコウ</t>
    </rPh>
    <rPh sb="4" eb="6">
      <t>イジ</t>
    </rPh>
    <rPh sb="6" eb="8">
      <t>カサン</t>
    </rPh>
    <rPh sb="13" eb="16">
      <t>ニュウショシャ</t>
    </rPh>
    <rPh sb="17" eb="19">
      <t>ケイコウ</t>
    </rPh>
    <rPh sb="22" eb="24">
      <t>ケイゾク</t>
    </rPh>
    <rPh sb="24" eb="25">
      <t>テキ</t>
    </rPh>
    <rPh sb="26" eb="28">
      <t>ショクジ</t>
    </rPh>
    <rPh sb="29" eb="31">
      <t>セッシュ</t>
    </rPh>
    <rPh sb="32" eb="34">
      <t>シエン</t>
    </rPh>
    <rPh sb="39" eb="41">
      <t>ショクジ</t>
    </rPh>
    <rPh sb="42" eb="44">
      <t>カンサツ</t>
    </rPh>
    <rPh sb="44" eb="45">
      <t>オヨ</t>
    </rPh>
    <rPh sb="46" eb="48">
      <t>カイギ</t>
    </rPh>
    <rPh sb="48" eb="49">
      <t>トウ</t>
    </rPh>
    <rPh sb="51" eb="53">
      <t>イシ</t>
    </rPh>
    <rPh sb="54" eb="56">
      <t>シカ</t>
    </rPh>
    <rPh sb="56" eb="58">
      <t>イシ</t>
    </rPh>
    <rPh sb="59" eb="61">
      <t>シカ</t>
    </rPh>
    <rPh sb="61" eb="64">
      <t>エイセイシ</t>
    </rPh>
    <rPh sb="64" eb="65">
      <t>マタ</t>
    </rPh>
    <rPh sb="66" eb="68">
      <t>ゲンゴ</t>
    </rPh>
    <rPh sb="68" eb="70">
      <t>チョウカク</t>
    </rPh>
    <rPh sb="70" eb="71">
      <t>シ</t>
    </rPh>
    <rPh sb="72" eb="73">
      <t>クワ</t>
    </rPh>
    <phoneticPr fontId="27"/>
  </si>
  <si>
    <t>（※経口維持加算Ⅱのみ）
経口維持加算（Ⅰ）を算定している。</t>
    <rPh sb="2" eb="4">
      <t>ケイコウ</t>
    </rPh>
    <rPh sb="4" eb="6">
      <t>イジ</t>
    </rPh>
    <rPh sb="6" eb="8">
      <t>カサン</t>
    </rPh>
    <rPh sb="13" eb="15">
      <t>ケイコウ</t>
    </rPh>
    <rPh sb="15" eb="17">
      <t>イジ</t>
    </rPh>
    <rPh sb="17" eb="19">
      <t>カサン</t>
    </rPh>
    <rPh sb="23" eb="25">
      <t>サンテイ</t>
    </rPh>
    <phoneticPr fontId="27"/>
  </si>
  <si>
    <t>別に厚生労働大臣が定める栄養管理の基準（平12告21）を満たさない場合の減算に該当していない。</t>
    <rPh sb="0" eb="1">
      <t>ベツ</t>
    </rPh>
    <phoneticPr fontId="27"/>
  </si>
  <si>
    <t>経口移行加算を算定していない。</t>
    <rPh sb="0" eb="2">
      <t>ケイコウ</t>
    </rPh>
    <rPh sb="2" eb="4">
      <t>イコウ</t>
    </rPh>
    <rPh sb="4" eb="6">
      <t>カサン</t>
    </rPh>
    <rPh sb="7" eb="9">
      <t>サンテイ</t>
    </rPh>
    <phoneticPr fontId="27"/>
  </si>
  <si>
    <t>歯科医師の指示を受けて入所者に対して口腔衛生の管理を行う歯科衛生士は、口腔に関する問題点、歯科医師からの指示内容の要点、歯科衛生士が実施した口腔衛生の管理の内容、入所者に係る口腔清掃等について介護職員への助言及び指導の内容及びその他必要と思われる事項に係る記録（口腔衛生管理加算に係る実施計画書）を作成し、施設に提出している。</t>
    <rPh sb="0" eb="4">
      <t>シカイシ</t>
    </rPh>
    <rPh sb="5" eb="7">
      <t>シジ</t>
    </rPh>
    <rPh sb="8" eb="9">
      <t>ウ</t>
    </rPh>
    <rPh sb="11" eb="14">
      <t>ニュウショシャ</t>
    </rPh>
    <rPh sb="15" eb="16">
      <t>タイ</t>
    </rPh>
    <rPh sb="18" eb="20">
      <t>コウクウ</t>
    </rPh>
    <rPh sb="20" eb="22">
      <t>エイセイ</t>
    </rPh>
    <rPh sb="23" eb="25">
      <t>カンリ</t>
    </rPh>
    <rPh sb="26" eb="27">
      <t>オコナ</t>
    </rPh>
    <rPh sb="28" eb="30">
      <t>シカ</t>
    </rPh>
    <rPh sb="30" eb="33">
      <t>エイセイシ</t>
    </rPh>
    <rPh sb="35" eb="37">
      <t>コウクウ</t>
    </rPh>
    <rPh sb="38" eb="39">
      <t>カン</t>
    </rPh>
    <rPh sb="41" eb="43">
      <t>モンダイ</t>
    </rPh>
    <rPh sb="43" eb="44">
      <t>テン</t>
    </rPh>
    <rPh sb="45" eb="47">
      <t>シカ</t>
    </rPh>
    <rPh sb="47" eb="49">
      <t>イシ</t>
    </rPh>
    <rPh sb="52" eb="54">
      <t>シジ</t>
    </rPh>
    <rPh sb="54" eb="56">
      <t>ナイヨウ</t>
    </rPh>
    <rPh sb="57" eb="59">
      <t>ヨウテン</t>
    </rPh>
    <rPh sb="131" eb="133">
      <t>コウクウ</t>
    </rPh>
    <rPh sb="133" eb="135">
      <t>エイセイ</t>
    </rPh>
    <rPh sb="135" eb="137">
      <t>カンリ</t>
    </rPh>
    <rPh sb="137" eb="139">
      <t>カサン</t>
    </rPh>
    <rPh sb="140" eb="141">
      <t>カカ</t>
    </rPh>
    <rPh sb="142" eb="144">
      <t>ジッシ</t>
    </rPh>
    <rPh sb="144" eb="147">
      <t>ケイカクショ</t>
    </rPh>
    <rPh sb="153" eb="155">
      <t>シセツ</t>
    </rPh>
    <rPh sb="156" eb="158">
      <t>テイシュツ</t>
    </rPh>
    <phoneticPr fontId="27"/>
  </si>
  <si>
    <t>施設は口腔衛生管理加算に係る実施計画書を保管するとともに、必要に応じてその写しを当該入所者に対して提供している。</t>
    <rPh sb="0" eb="2">
      <t>シセツ</t>
    </rPh>
    <rPh sb="3" eb="5">
      <t>コウクウ</t>
    </rPh>
    <rPh sb="5" eb="7">
      <t>エイセイ</t>
    </rPh>
    <rPh sb="7" eb="9">
      <t>カンリ</t>
    </rPh>
    <rPh sb="9" eb="11">
      <t>カサン</t>
    </rPh>
    <rPh sb="12" eb="13">
      <t>カカ</t>
    </rPh>
    <rPh sb="14" eb="16">
      <t>ジッシ</t>
    </rPh>
    <rPh sb="16" eb="19">
      <t>ケイカクショ</t>
    </rPh>
    <rPh sb="20" eb="22">
      <t>ホカン</t>
    </rPh>
    <rPh sb="29" eb="31">
      <t>ヒツヨウ</t>
    </rPh>
    <rPh sb="32" eb="33">
      <t>オウ</t>
    </rPh>
    <rPh sb="37" eb="38">
      <t>ウツ</t>
    </rPh>
    <rPh sb="40" eb="42">
      <t>トウガイ</t>
    </rPh>
    <rPh sb="42" eb="45">
      <t>ニュウショシャ</t>
    </rPh>
    <rPh sb="46" eb="47">
      <t>タイ</t>
    </rPh>
    <rPh sb="49" eb="51">
      <t>テイキョウ</t>
    </rPh>
    <phoneticPr fontId="27"/>
  </si>
  <si>
    <t>口腔衛生管理加算に係るサービスを実施する同一月内に医療保険による訪問歯科衛生指導の実施の有無を入所者又は家族等に確認するとともに、当該サービスについて説明し、その提供に関する同意を得た上で行っている。</t>
    <rPh sb="0" eb="2">
      <t>コウクウ</t>
    </rPh>
    <rPh sb="2" eb="4">
      <t>エイセイ</t>
    </rPh>
    <rPh sb="4" eb="6">
      <t>カンリ</t>
    </rPh>
    <rPh sb="6" eb="8">
      <t>カサン</t>
    </rPh>
    <rPh sb="9" eb="10">
      <t>カカ</t>
    </rPh>
    <rPh sb="16" eb="18">
      <t>ジッシ</t>
    </rPh>
    <rPh sb="20" eb="22">
      <t>ドウイツ</t>
    </rPh>
    <rPh sb="22" eb="23">
      <t>ツキ</t>
    </rPh>
    <rPh sb="23" eb="24">
      <t>ナイ</t>
    </rPh>
    <rPh sb="25" eb="27">
      <t>イリョウ</t>
    </rPh>
    <rPh sb="27" eb="29">
      <t>ホケン</t>
    </rPh>
    <rPh sb="32" eb="34">
      <t>ホウモン</t>
    </rPh>
    <rPh sb="34" eb="36">
      <t>シカ</t>
    </rPh>
    <rPh sb="36" eb="38">
      <t>エイセイ</t>
    </rPh>
    <rPh sb="38" eb="40">
      <t>シドウ</t>
    </rPh>
    <rPh sb="41" eb="43">
      <t>ジッシ</t>
    </rPh>
    <rPh sb="44" eb="46">
      <t>ウム</t>
    </rPh>
    <rPh sb="47" eb="50">
      <t>ニュウショシャ</t>
    </rPh>
    <rPh sb="50" eb="51">
      <t>マタ</t>
    </rPh>
    <rPh sb="52" eb="54">
      <t>カゾク</t>
    </rPh>
    <rPh sb="54" eb="55">
      <t>トウ</t>
    </rPh>
    <rPh sb="56" eb="58">
      <t>カクニン</t>
    </rPh>
    <rPh sb="65" eb="67">
      <t>トウガイ</t>
    </rPh>
    <rPh sb="75" eb="77">
      <t>セツメイ</t>
    </rPh>
    <rPh sb="81" eb="83">
      <t>テイキョウ</t>
    </rPh>
    <rPh sb="84" eb="85">
      <t>カン</t>
    </rPh>
    <rPh sb="87" eb="89">
      <t>ドウイ</t>
    </rPh>
    <rPh sb="90" eb="91">
      <t>エ</t>
    </rPh>
    <rPh sb="92" eb="93">
      <t>ウエ</t>
    </rPh>
    <rPh sb="94" eb="95">
      <t>オコナ</t>
    </rPh>
    <phoneticPr fontId="27"/>
  </si>
  <si>
    <t xml:space="preserve"> 問４</t>
  </si>
  <si>
    <t>歯科衛生士が、入所者に係る口腔清掃等に関し、介護職員からの相談等に応じ対応している。</t>
    <rPh sb="0" eb="2">
      <t>シカ</t>
    </rPh>
    <rPh sb="2" eb="5">
      <t>エイセイシ</t>
    </rPh>
    <rPh sb="7" eb="10">
      <t>ニュウショシャ</t>
    </rPh>
    <rPh sb="11" eb="12">
      <t>カカ</t>
    </rPh>
    <rPh sb="13" eb="15">
      <t>コウクウ</t>
    </rPh>
    <rPh sb="15" eb="17">
      <t>セイソウ</t>
    </rPh>
    <rPh sb="17" eb="18">
      <t>トウ</t>
    </rPh>
    <rPh sb="19" eb="20">
      <t>カン</t>
    </rPh>
    <rPh sb="22" eb="24">
      <t>カイゴ</t>
    </rPh>
    <rPh sb="24" eb="26">
      <t>ショクイン</t>
    </rPh>
    <rPh sb="29" eb="31">
      <t>ソウダン</t>
    </rPh>
    <rPh sb="31" eb="32">
      <t>トウ</t>
    </rPh>
    <rPh sb="33" eb="34">
      <t>オウ</t>
    </rPh>
    <rPh sb="35" eb="37">
      <t>タイオウ</t>
    </rPh>
    <phoneticPr fontId="27"/>
  </si>
  <si>
    <t xml:space="preserve"> 問５</t>
  </si>
  <si>
    <t>（口腔衛生管理加算Ⅱのみ）
厚生労働省への情報の提出は、ＬＩＦＥを用いて行っている。</t>
    <rPh sb="1" eb="3">
      <t>コウクウ</t>
    </rPh>
    <rPh sb="3" eb="5">
      <t>エイセイ</t>
    </rPh>
    <rPh sb="5" eb="7">
      <t>カンリ</t>
    </rPh>
    <rPh sb="7" eb="9">
      <t>カサン</t>
    </rPh>
    <rPh sb="14" eb="16">
      <t>コウセイ</t>
    </rPh>
    <rPh sb="16" eb="19">
      <t>ロウドウショウ</t>
    </rPh>
    <rPh sb="21" eb="23">
      <t>ジョウホウ</t>
    </rPh>
    <rPh sb="24" eb="26">
      <t>テイシュツ</t>
    </rPh>
    <rPh sb="33" eb="34">
      <t>モチ</t>
    </rPh>
    <rPh sb="36" eb="37">
      <t>オコナ</t>
    </rPh>
    <phoneticPr fontId="27"/>
  </si>
  <si>
    <t xml:space="preserve"> 問７</t>
  </si>
  <si>
    <t>疾病治療の直接手段として、医師の発行する食事せんに基づき提供された適切な栄養量及び内容を有する糖尿病食、腎臓病食、肝臓病食、胃潰瘍食、貧血食、膵臓病食、脂質異常症食、痛風食及び特別な場合の検査食を提供している。</t>
    <rPh sb="0" eb="2">
      <t>シッペイ</t>
    </rPh>
    <rPh sb="2" eb="4">
      <t>チリョウ</t>
    </rPh>
    <rPh sb="5" eb="7">
      <t>チョクセツ</t>
    </rPh>
    <rPh sb="7" eb="9">
      <t>シュダン</t>
    </rPh>
    <rPh sb="13" eb="15">
      <t>イシ</t>
    </rPh>
    <rPh sb="16" eb="18">
      <t>ハッコウ</t>
    </rPh>
    <rPh sb="20" eb="22">
      <t>ショクジ</t>
    </rPh>
    <rPh sb="25" eb="26">
      <t>モト</t>
    </rPh>
    <rPh sb="28" eb="30">
      <t>テイキョウ</t>
    </rPh>
    <rPh sb="33" eb="35">
      <t>テキセツ</t>
    </rPh>
    <rPh sb="36" eb="38">
      <t>エイヨウ</t>
    </rPh>
    <rPh sb="38" eb="39">
      <t>リョウ</t>
    </rPh>
    <rPh sb="39" eb="40">
      <t>オヨ</t>
    </rPh>
    <rPh sb="41" eb="43">
      <t>ナイヨウ</t>
    </rPh>
    <rPh sb="44" eb="45">
      <t>ユウ</t>
    </rPh>
    <rPh sb="47" eb="49">
      <t>トウニョウ</t>
    </rPh>
    <phoneticPr fontId="27"/>
  </si>
  <si>
    <t>食事の提供が管理栄養士又は栄養士によって管理され、入所（利用）者の年齢、心身の状況によって適切な栄養量及び内容の食事の提供が行われている。</t>
    <rPh sb="0" eb="2">
      <t>ショクジ</t>
    </rPh>
    <rPh sb="3" eb="5">
      <t>テイキョウ</t>
    </rPh>
    <rPh sb="6" eb="8">
      <t>カンリ</t>
    </rPh>
    <rPh sb="8" eb="11">
      <t>エイヨウシ</t>
    </rPh>
    <rPh sb="11" eb="12">
      <t>マタ</t>
    </rPh>
    <rPh sb="13" eb="16">
      <t>エイヨウシ</t>
    </rPh>
    <rPh sb="20" eb="22">
      <t>カンリ</t>
    </rPh>
    <rPh sb="28" eb="30">
      <t>リヨウ</t>
    </rPh>
    <phoneticPr fontId="27"/>
  </si>
  <si>
    <t>療養食の献立表を作成している。</t>
    <rPh sb="0" eb="2">
      <t>リョウヨウ</t>
    </rPh>
    <rPh sb="2" eb="3">
      <t>ショク</t>
    </rPh>
    <rPh sb="4" eb="6">
      <t>コンダテ</t>
    </rPh>
    <rPh sb="6" eb="7">
      <t>ヒョウ</t>
    </rPh>
    <rPh sb="8" eb="10">
      <t>サクセイ</t>
    </rPh>
    <phoneticPr fontId="27"/>
  </si>
  <si>
    <t>食事せんについては、主治の医師（＝配置医師）が交付している。</t>
    <rPh sb="0" eb="2">
      <t>ショクジ</t>
    </rPh>
    <rPh sb="10" eb="12">
      <t>シュジ</t>
    </rPh>
    <rPh sb="13" eb="15">
      <t>イシ</t>
    </rPh>
    <rPh sb="17" eb="19">
      <t>ハイチ</t>
    </rPh>
    <rPh sb="19" eb="21">
      <t>イシ</t>
    </rPh>
    <rPh sb="23" eb="25">
      <t>コウフ</t>
    </rPh>
    <phoneticPr fontId="27"/>
  </si>
  <si>
    <t>１日３食を限度として算定している。</t>
    <rPh sb="1" eb="2">
      <t>ニチ</t>
    </rPh>
    <rPh sb="3" eb="4">
      <t>ショク</t>
    </rPh>
    <rPh sb="5" eb="7">
      <t>ゲンド</t>
    </rPh>
    <rPh sb="10" eb="12">
      <t>サンテイ</t>
    </rPh>
    <phoneticPr fontId="27"/>
  </si>
  <si>
    <t>別に厚生労働大臣が定める利用者等の数の基準及び看護職員等の員数の基準並びに通所介護費等の算定方法（平12告
27）十二に定める入所定員超過・人員基準欠如に該当していない。</t>
    <phoneticPr fontId="27"/>
  </si>
  <si>
    <t>看護体制加算Ⅱを算定している。</t>
    <rPh sb="0" eb="2">
      <t>カンゴ</t>
    </rPh>
    <rPh sb="2" eb="4">
      <t>タイセイ</t>
    </rPh>
    <rPh sb="4" eb="6">
      <t>カサン</t>
    </rPh>
    <rPh sb="8" eb="10">
      <t>サンテイ</t>
    </rPh>
    <phoneticPr fontId="27"/>
  </si>
  <si>
    <t>施設が診療を依頼した時間、配置医師が診療を行った時間、内容について記録を行っている。</t>
    <rPh sb="0" eb="2">
      <t>シセツ</t>
    </rPh>
    <rPh sb="3" eb="5">
      <t>シンリョウ</t>
    </rPh>
    <rPh sb="6" eb="8">
      <t>イライ</t>
    </rPh>
    <rPh sb="10" eb="12">
      <t>ジカン</t>
    </rPh>
    <rPh sb="13" eb="15">
      <t>ハイチ</t>
    </rPh>
    <rPh sb="15" eb="17">
      <t>イシ</t>
    </rPh>
    <rPh sb="18" eb="20">
      <t>シンリョウ</t>
    </rPh>
    <rPh sb="21" eb="22">
      <t>オコナ</t>
    </rPh>
    <rPh sb="24" eb="26">
      <t>ジカン</t>
    </rPh>
    <rPh sb="27" eb="29">
      <t>ナイヨウ</t>
    </rPh>
    <rPh sb="33" eb="35">
      <t>キロク</t>
    </rPh>
    <rPh sb="36" eb="37">
      <t>オコナ</t>
    </rPh>
    <phoneticPr fontId="27"/>
  </si>
  <si>
    <t>医師が定期的かつ計画的に診療を行う場合には算定していない。</t>
    <rPh sb="0" eb="2">
      <t>イシ</t>
    </rPh>
    <rPh sb="3" eb="6">
      <t>テイキテキ</t>
    </rPh>
    <rPh sb="8" eb="11">
      <t>ケイカクテキ</t>
    </rPh>
    <rPh sb="12" eb="14">
      <t>シンリョウ</t>
    </rPh>
    <rPh sb="15" eb="16">
      <t>オコナ</t>
    </rPh>
    <rPh sb="17" eb="19">
      <t>バアイ</t>
    </rPh>
    <rPh sb="21" eb="23">
      <t>サンテイ</t>
    </rPh>
    <phoneticPr fontId="27"/>
  </si>
  <si>
    <t>常勤の看護師を１名以上配置し、施設の看護職員により、又は病院、診療所若しくは訪問看護ステーションの看護職員との連携により、24時間の連絡体制を確保している。</t>
    <rPh sb="0" eb="2">
      <t>ジョウキン</t>
    </rPh>
    <rPh sb="3" eb="5">
      <t>カンゴ</t>
    </rPh>
    <rPh sb="5" eb="6">
      <t>シ</t>
    </rPh>
    <rPh sb="8" eb="9">
      <t>メイ</t>
    </rPh>
    <rPh sb="9" eb="11">
      <t>イジョウ</t>
    </rPh>
    <rPh sb="11" eb="13">
      <t>ハイチ</t>
    </rPh>
    <rPh sb="15" eb="17">
      <t>シセツ</t>
    </rPh>
    <rPh sb="18" eb="20">
      <t>カンゴ</t>
    </rPh>
    <rPh sb="20" eb="22">
      <t>ショクイン</t>
    </rPh>
    <rPh sb="26" eb="27">
      <t>マタ</t>
    </rPh>
    <rPh sb="28" eb="30">
      <t>ビョウイン</t>
    </rPh>
    <rPh sb="31" eb="34">
      <t>シンリョウショ</t>
    </rPh>
    <rPh sb="34" eb="35">
      <t>モ</t>
    </rPh>
    <rPh sb="38" eb="40">
      <t>ホウモン</t>
    </rPh>
    <rPh sb="40" eb="42">
      <t>カンゴ</t>
    </rPh>
    <rPh sb="49" eb="51">
      <t>カンゴ</t>
    </rPh>
    <rPh sb="51" eb="53">
      <t>ショクイン</t>
    </rPh>
    <rPh sb="55" eb="57">
      <t>レンケイ</t>
    </rPh>
    <rPh sb="66" eb="68">
      <t>レンラク</t>
    </rPh>
    <rPh sb="68" eb="70">
      <t>タイセイ</t>
    </rPh>
    <rPh sb="71" eb="73">
      <t>カクホ</t>
    </rPh>
    <phoneticPr fontId="27"/>
  </si>
  <si>
    <t>管理者を中心として、生活相談員、介護職員、看護職員、介護支援専門員等による協議の上、「看取りに関する指針」を定め、入所の際に、入所者又はその家族等に説明し、同意を得ている。</t>
    <rPh sb="0" eb="3">
      <t>カンリシャ</t>
    </rPh>
    <rPh sb="4" eb="6">
      <t>チュウシン</t>
    </rPh>
    <rPh sb="10" eb="12">
      <t>セイカツ</t>
    </rPh>
    <rPh sb="12" eb="15">
      <t>ソウダンイン</t>
    </rPh>
    <rPh sb="16" eb="18">
      <t>カイゴ</t>
    </rPh>
    <rPh sb="18" eb="20">
      <t>ショクイン</t>
    </rPh>
    <rPh sb="21" eb="23">
      <t>カンゴ</t>
    </rPh>
    <rPh sb="23" eb="25">
      <t>ショクイン</t>
    </rPh>
    <rPh sb="26" eb="28">
      <t>カイゴ</t>
    </rPh>
    <rPh sb="28" eb="30">
      <t>シエン</t>
    </rPh>
    <rPh sb="30" eb="33">
      <t>センモンイン</t>
    </rPh>
    <rPh sb="33" eb="34">
      <t>トウ</t>
    </rPh>
    <rPh sb="37" eb="39">
      <t>キョウギ</t>
    </rPh>
    <rPh sb="40" eb="41">
      <t>ウエ</t>
    </rPh>
    <rPh sb="43" eb="45">
      <t>ミト</t>
    </rPh>
    <rPh sb="47" eb="48">
      <t>カン</t>
    </rPh>
    <rPh sb="50" eb="52">
      <t>シシン</t>
    </rPh>
    <rPh sb="54" eb="55">
      <t>サダ</t>
    </rPh>
    <rPh sb="57" eb="59">
      <t>ニュウショ</t>
    </rPh>
    <rPh sb="60" eb="61">
      <t>サイ</t>
    </rPh>
    <rPh sb="63" eb="66">
      <t>ニュウショシャ</t>
    </rPh>
    <rPh sb="66" eb="67">
      <t>マタ</t>
    </rPh>
    <rPh sb="70" eb="72">
      <t>カゾク</t>
    </rPh>
    <rPh sb="72" eb="73">
      <t>トウ</t>
    </rPh>
    <rPh sb="74" eb="76">
      <t>セツメイ</t>
    </rPh>
    <rPh sb="78" eb="80">
      <t>ドウイ</t>
    </rPh>
    <rPh sb="81" eb="82">
      <t>エ</t>
    </rPh>
    <phoneticPr fontId="27"/>
  </si>
  <si>
    <t>医師、看護職員、生活相談員、介護職員、管理栄養士、介護支援専門員その他の職種の者による協議のうえ、施設における看取りの実績等を踏まえ、適宜、看取りに関する指針の見直しを行っている。</t>
    <rPh sb="0" eb="2">
      <t>イシ</t>
    </rPh>
    <rPh sb="3" eb="5">
      <t>カンゴ</t>
    </rPh>
    <rPh sb="5" eb="7">
      <t>ショクイン</t>
    </rPh>
    <rPh sb="8" eb="13">
      <t>セイカツソウダンイン</t>
    </rPh>
    <rPh sb="14" eb="16">
      <t>カイゴ</t>
    </rPh>
    <rPh sb="16" eb="18">
      <t>ショクイン</t>
    </rPh>
    <rPh sb="19" eb="24">
      <t>カンリエイヨウシ</t>
    </rPh>
    <rPh sb="25" eb="27">
      <t>カイゴ</t>
    </rPh>
    <rPh sb="27" eb="29">
      <t>シエン</t>
    </rPh>
    <rPh sb="29" eb="32">
      <t>センモンイン</t>
    </rPh>
    <rPh sb="34" eb="35">
      <t>ホカ</t>
    </rPh>
    <rPh sb="36" eb="38">
      <t>ショクシュ</t>
    </rPh>
    <rPh sb="39" eb="40">
      <t>モノ</t>
    </rPh>
    <rPh sb="43" eb="45">
      <t>キョウギ</t>
    </rPh>
    <rPh sb="49" eb="51">
      <t>シセツ</t>
    </rPh>
    <rPh sb="55" eb="57">
      <t>ミト</t>
    </rPh>
    <rPh sb="59" eb="62">
      <t>ジッセキトウ</t>
    </rPh>
    <rPh sb="63" eb="64">
      <t>フ</t>
    </rPh>
    <rPh sb="67" eb="69">
      <t>テキギ</t>
    </rPh>
    <rPh sb="70" eb="72">
      <t>ミト</t>
    </rPh>
    <rPh sb="74" eb="75">
      <t>カン</t>
    </rPh>
    <rPh sb="77" eb="79">
      <t>シシン</t>
    </rPh>
    <rPh sb="80" eb="82">
      <t>ミナオ</t>
    </rPh>
    <rPh sb="84" eb="85">
      <t>オコナ</t>
    </rPh>
    <phoneticPr fontId="27"/>
  </si>
  <si>
    <t>看取りを行う際に個室又は静養室の利用が可能となるよう配慮している。</t>
    <rPh sb="0" eb="2">
      <t>ミト</t>
    </rPh>
    <rPh sb="4" eb="5">
      <t>オコナ</t>
    </rPh>
    <rPh sb="6" eb="7">
      <t>サイ</t>
    </rPh>
    <rPh sb="8" eb="10">
      <t>コシツ</t>
    </rPh>
    <rPh sb="10" eb="11">
      <t>マタ</t>
    </rPh>
    <rPh sb="12" eb="15">
      <t>セイヨウシツ</t>
    </rPh>
    <rPh sb="16" eb="18">
      <t>リヨウ</t>
    </rPh>
    <rPh sb="19" eb="21">
      <t>カノウ</t>
    </rPh>
    <rPh sb="26" eb="28">
      <t>ハイリョ</t>
    </rPh>
    <phoneticPr fontId="27"/>
  </si>
  <si>
    <t>当該加算の対象者は、医師が一般に認められている医学的知見に基づき回復の見込みがないと診断した者である。</t>
    <rPh sb="0" eb="2">
      <t>トウガイ</t>
    </rPh>
    <rPh sb="2" eb="4">
      <t>カサン</t>
    </rPh>
    <rPh sb="5" eb="8">
      <t>タイショウシャ</t>
    </rPh>
    <rPh sb="10" eb="12">
      <t>イシ</t>
    </rPh>
    <rPh sb="13" eb="15">
      <t>イッパン</t>
    </rPh>
    <rPh sb="16" eb="17">
      <t>ミト</t>
    </rPh>
    <rPh sb="23" eb="26">
      <t>イガクテキ</t>
    </rPh>
    <rPh sb="26" eb="28">
      <t>チケン</t>
    </rPh>
    <rPh sb="29" eb="30">
      <t>モト</t>
    </rPh>
    <rPh sb="32" eb="34">
      <t>カイフク</t>
    </rPh>
    <rPh sb="35" eb="37">
      <t>ミコ</t>
    </rPh>
    <rPh sb="42" eb="44">
      <t>シンダン</t>
    </rPh>
    <phoneticPr fontId="27"/>
  </si>
  <si>
    <t>入所者又はその家族等の同意を得て、入所者の介護に係る計画が作成されている。</t>
    <rPh sb="0" eb="3">
      <t>ニュウショシャ</t>
    </rPh>
    <rPh sb="3" eb="4">
      <t>マタ</t>
    </rPh>
    <rPh sb="7" eb="9">
      <t>カゾク</t>
    </rPh>
    <rPh sb="9" eb="10">
      <t>トウ</t>
    </rPh>
    <rPh sb="11" eb="13">
      <t>ドウイ</t>
    </rPh>
    <rPh sb="14" eb="15">
      <t>エ</t>
    </rPh>
    <rPh sb="17" eb="19">
      <t>ニュウショ</t>
    </rPh>
    <rPh sb="19" eb="20">
      <t>シャ</t>
    </rPh>
    <rPh sb="21" eb="23">
      <t>カイゴ</t>
    </rPh>
    <rPh sb="24" eb="25">
      <t>カカ</t>
    </rPh>
    <rPh sb="26" eb="28">
      <t>ケイカク</t>
    </rPh>
    <rPh sb="29" eb="31">
      <t>サクセイ</t>
    </rPh>
    <phoneticPr fontId="27"/>
  </si>
  <si>
    <t>医師、看護職員、生活相談員、介護職員、管理栄養士、介護支援専門員等が共同して、入所者の状態又は家族の求め等に応じ随時説明を行い、同意を得て、介護を行っている。</t>
    <rPh sb="0" eb="2">
      <t>イシ</t>
    </rPh>
    <rPh sb="3" eb="5">
      <t>カンゴ</t>
    </rPh>
    <rPh sb="5" eb="7">
      <t>ショクイン</t>
    </rPh>
    <rPh sb="8" eb="10">
      <t>セイカツ</t>
    </rPh>
    <rPh sb="10" eb="13">
      <t>ソウダンイン</t>
    </rPh>
    <rPh sb="14" eb="16">
      <t>カイゴ</t>
    </rPh>
    <rPh sb="16" eb="18">
      <t>ショクイン</t>
    </rPh>
    <rPh sb="19" eb="21">
      <t>カンリ</t>
    </rPh>
    <rPh sb="21" eb="24">
      <t>エイヨウシ</t>
    </rPh>
    <rPh sb="25" eb="27">
      <t>カイゴ</t>
    </rPh>
    <rPh sb="27" eb="29">
      <t>シエン</t>
    </rPh>
    <rPh sb="29" eb="32">
      <t>センモンイン</t>
    </rPh>
    <rPh sb="32" eb="33">
      <t>トウ</t>
    </rPh>
    <rPh sb="34" eb="36">
      <t>キョウドウ</t>
    </rPh>
    <rPh sb="39" eb="42">
      <t>ニュウショシャ</t>
    </rPh>
    <rPh sb="43" eb="45">
      <t>ジョウタイ</t>
    </rPh>
    <rPh sb="45" eb="46">
      <t>マタ</t>
    </rPh>
    <rPh sb="47" eb="49">
      <t>カゾク</t>
    </rPh>
    <rPh sb="50" eb="51">
      <t>モト</t>
    </rPh>
    <rPh sb="52" eb="53">
      <t>トウ</t>
    </rPh>
    <rPh sb="54" eb="55">
      <t>オウ</t>
    </rPh>
    <rPh sb="56" eb="58">
      <t>ズイジ</t>
    </rPh>
    <rPh sb="58" eb="60">
      <t>セツメイ</t>
    </rPh>
    <rPh sb="61" eb="62">
      <t>オコナ</t>
    </rPh>
    <rPh sb="64" eb="66">
      <t>ドウイ</t>
    </rPh>
    <rPh sb="67" eb="68">
      <t>エ</t>
    </rPh>
    <rPh sb="70" eb="72">
      <t>カイゴ</t>
    </rPh>
    <rPh sb="73" eb="74">
      <t>オコナ</t>
    </rPh>
    <phoneticPr fontId="27"/>
  </si>
  <si>
    <t>死亡日を含めて45日を上限に算定している。</t>
    <rPh sb="0" eb="3">
      <t>シボウビ</t>
    </rPh>
    <rPh sb="4" eb="5">
      <t>フク</t>
    </rPh>
    <rPh sb="9" eb="10">
      <t>ニチ</t>
    </rPh>
    <rPh sb="11" eb="13">
      <t>ジョウゲン</t>
    </rPh>
    <rPh sb="14" eb="16">
      <t>サンテイ</t>
    </rPh>
    <phoneticPr fontId="27"/>
  </si>
  <si>
    <t>退所した日の翌日から死亡日までの間は算定していない。</t>
    <rPh sb="0" eb="2">
      <t>タイショ</t>
    </rPh>
    <rPh sb="4" eb="5">
      <t>ヒ</t>
    </rPh>
    <rPh sb="6" eb="8">
      <t>ヨクジツ</t>
    </rPh>
    <rPh sb="10" eb="13">
      <t>シボウビ</t>
    </rPh>
    <rPh sb="16" eb="17">
      <t>アイダ</t>
    </rPh>
    <rPh sb="18" eb="20">
      <t>サンテイ</t>
    </rPh>
    <phoneticPr fontId="27"/>
  </si>
  <si>
    <t>（看取り介護加算Ⅱ）
　入所者の死亡場所が施設内であった場合に限り算定している。</t>
    <rPh sb="1" eb="3">
      <t>ミト</t>
    </rPh>
    <rPh sb="4" eb="6">
      <t>カイゴ</t>
    </rPh>
    <rPh sb="6" eb="8">
      <t>カサン</t>
    </rPh>
    <rPh sb="12" eb="15">
      <t>ニュウショシャ</t>
    </rPh>
    <rPh sb="16" eb="18">
      <t>シボウ</t>
    </rPh>
    <rPh sb="18" eb="20">
      <t>バショ</t>
    </rPh>
    <rPh sb="21" eb="23">
      <t>シセツ</t>
    </rPh>
    <rPh sb="23" eb="24">
      <t>ナイ</t>
    </rPh>
    <rPh sb="28" eb="30">
      <t>バアイ</t>
    </rPh>
    <rPh sb="31" eb="32">
      <t>カギ</t>
    </rPh>
    <rPh sb="33" eb="35">
      <t>サンテイ</t>
    </rPh>
    <phoneticPr fontId="27"/>
  </si>
  <si>
    <t>（看取り介護加算Ⅱ）
　複数名の配置医師を置いているもしくは配置医師と協力医療機関の医師が連携し、施設の求めに応じ24時間対応できる体制を確保している。</t>
    <rPh sb="1" eb="3">
      <t>ミト</t>
    </rPh>
    <rPh sb="4" eb="6">
      <t>カイゴ</t>
    </rPh>
    <rPh sb="6" eb="8">
      <t>カサン</t>
    </rPh>
    <rPh sb="12" eb="14">
      <t>フクスウ</t>
    </rPh>
    <rPh sb="14" eb="15">
      <t>メイ</t>
    </rPh>
    <rPh sb="16" eb="18">
      <t>ハイチ</t>
    </rPh>
    <rPh sb="18" eb="20">
      <t>イシ</t>
    </rPh>
    <rPh sb="21" eb="22">
      <t>オ</t>
    </rPh>
    <rPh sb="30" eb="32">
      <t>ハイチ</t>
    </rPh>
    <rPh sb="32" eb="34">
      <t>イシ</t>
    </rPh>
    <rPh sb="35" eb="37">
      <t>キョウリョク</t>
    </rPh>
    <rPh sb="37" eb="39">
      <t>イリョウ</t>
    </rPh>
    <rPh sb="39" eb="41">
      <t>キカン</t>
    </rPh>
    <rPh sb="42" eb="44">
      <t>イシ</t>
    </rPh>
    <rPh sb="45" eb="47">
      <t>レンケイ</t>
    </rPh>
    <rPh sb="49" eb="51">
      <t>シセツ</t>
    </rPh>
    <rPh sb="52" eb="53">
      <t>モト</t>
    </rPh>
    <rPh sb="55" eb="56">
      <t>オウ</t>
    </rPh>
    <rPh sb="61" eb="63">
      <t>タイオウ</t>
    </rPh>
    <rPh sb="66" eb="68">
      <t>タイセイ</t>
    </rPh>
    <rPh sb="69" eb="71">
      <t>カクホ</t>
    </rPh>
    <phoneticPr fontId="27"/>
  </si>
  <si>
    <t>（看取り介護加算Ⅱ）
　問13の内容について県に届け出ている。</t>
    <rPh sb="1" eb="3">
      <t>ミト</t>
    </rPh>
    <rPh sb="4" eb="6">
      <t>カイゴ</t>
    </rPh>
    <rPh sb="6" eb="8">
      <t>カサン</t>
    </rPh>
    <rPh sb="16" eb="18">
      <t>ナイヨウ</t>
    </rPh>
    <rPh sb="22" eb="23">
      <t>ケン</t>
    </rPh>
    <rPh sb="24" eb="25">
      <t>トド</t>
    </rPh>
    <rPh sb="26" eb="27">
      <t>デ</t>
    </rPh>
    <phoneticPr fontId="27"/>
  </si>
  <si>
    <t>算定日が属する月の前６月間において当該施設から退所した者の総数のうち、当該期間内に退所し在宅において介護を受けることとなった者の占める割合が２割を超えている。</t>
    <rPh sb="0" eb="2">
      <t>サンテイ</t>
    </rPh>
    <rPh sb="2" eb="3">
      <t>ビ</t>
    </rPh>
    <rPh sb="4" eb="5">
      <t>ゾク</t>
    </rPh>
    <rPh sb="7" eb="8">
      <t>ツキ</t>
    </rPh>
    <rPh sb="9" eb="10">
      <t>ゼン</t>
    </rPh>
    <rPh sb="11" eb="13">
      <t>ツキカン</t>
    </rPh>
    <rPh sb="17" eb="19">
      <t>トウガイ</t>
    </rPh>
    <rPh sb="19" eb="21">
      <t>シセツ</t>
    </rPh>
    <rPh sb="23" eb="25">
      <t>タイショ</t>
    </rPh>
    <rPh sb="27" eb="28">
      <t>モノ</t>
    </rPh>
    <rPh sb="29" eb="31">
      <t>ソウスウ</t>
    </rPh>
    <rPh sb="35" eb="37">
      <t>トウガイ</t>
    </rPh>
    <phoneticPr fontId="27"/>
  </si>
  <si>
    <t>退所者の退所した日から30日以内に居宅を訪問し、又は指定居宅介護支援事業者から情報提供を受けることにより、当該退所者の在宅における生活が１月以上継続する見込みであることを確認し記録している。</t>
    <rPh sb="0" eb="2">
      <t>タイショ</t>
    </rPh>
    <rPh sb="2" eb="3">
      <t>シャ</t>
    </rPh>
    <rPh sb="4" eb="6">
      <t>タイショ</t>
    </rPh>
    <rPh sb="8" eb="9">
      <t>ヒ</t>
    </rPh>
    <rPh sb="13" eb="14">
      <t>ニチ</t>
    </rPh>
    <rPh sb="14" eb="16">
      <t>イナイ</t>
    </rPh>
    <rPh sb="17" eb="19">
      <t>キョタク</t>
    </rPh>
    <rPh sb="20" eb="22">
      <t>ホウモン</t>
    </rPh>
    <rPh sb="24" eb="25">
      <t>マタ</t>
    </rPh>
    <rPh sb="26" eb="28">
      <t>シテイ</t>
    </rPh>
    <rPh sb="28" eb="30">
      <t>キョタク</t>
    </rPh>
    <rPh sb="30" eb="32">
      <t>カイゴ</t>
    </rPh>
    <rPh sb="32" eb="34">
      <t>シエン</t>
    </rPh>
    <rPh sb="34" eb="37">
      <t>ジギョウシャ</t>
    </rPh>
    <phoneticPr fontId="27"/>
  </si>
  <si>
    <t>退所後の居宅サービスその他保健医療サービス又は福祉サービスについて相談援助を行っている。食事、入浴、健康管理等在宅における生活等に関する相談援助を行っている。</t>
    <rPh sb="0" eb="2">
      <t>タイショ</t>
    </rPh>
    <rPh sb="2" eb="3">
      <t>ゴ</t>
    </rPh>
    <rPh sb="4" eb="6">
      <t>キョタク</t>
    </rPh>
    <rPh sb="12" eb="13">
      <t>タ</t>
    </rPh>
    <rPh sb="13" eb="15">
      <t>ホケン</t>
    </rPh>
    <rPh sb="15" eb="17">
      <t>イリョウ</t>
    </rPh>
    <rPh sb="21" eb="22">
      <t>マタ</t>
    </rPh>
    <rPh sb="23" eb="25">
      <t>フクシ</t>
    </rPh>
    <rPh sb="33" eb="35">
      <t>ソウダン</t>
    </rPh>
    <rPh sb="35" eb="37">
      <t>エンジョ</t>
    </rPh>
    <phoneticPr fontId="27"/>
  </si>
  <si>
    <t>加算の要件に該当することを毎月判定しており、また、その判定の根拠となった資料については、各施設内で保管している。</t>
    <rPh sb="0" eb="2">
      <t>カサン</t>
    </rPh>
    <rPh sb="3" eb="5">
      <t>ヨウケン</t>
    </rPh>
    <rPh sb="6" eb="8">
      <t>ガイトウ</t>
    </rPh>
    <rPh sb="13" eb="15">
      <t>マイツキ</t>
    </rPh>
    <rPh sb="15" eb="17">
      <t>ハンテイ</t>
    </rPh>
    <rPh sb="27" eb="29">
      <t>ハンテイ</t>
    </rPh>
    <rPh sb="30" eb="32">
      <t>コンキョ</t>
    </rPh>
    <rPh sb="36" eb="38">
      <t>シリョウ</t>
    </rPh>
    <rPh sb="44" eb="45">
      <t>カク</t>
    </rPh>
    <rPh sb="45" eb="47">
      <t>シセツ</t>
    </rPh>
    <rPh sb="47" eb="48">
      <t>ナイ</t>
    </rPh>
    <rPh sb="49" eb="51">
      <t>ホカン</t>
    </rPh>
    <phoneticPr fontId="27"/>
  </si>
  <si>
    <t>在宅生活を継続する観点から、複数人があらかじめ在宅期間及び入所期間（入所期間が３月を超えるときは、３月を限度）を定めて、当該施設の居室を計画的に利用している。</t>
    <rPh sb="0" eb="2">
      <t>ザイタク</t>
    </rPh>
    <rPh sb="2" eb="4">
      <t>セイカツ</t>
    </rPh>
    <rPh sb="5" eb="7">
      <t>ケイゾク</t>
    </rPh>
    <rPh sb="9" eb="11">
      <t>カンテン</t>
    </rPh>
    <rPh sb="14" eb="16">
      <t>フクスウ</t>
    </rPh>
    <rPh sb="16" eb="17">
      <t>ニン</t>
    </rPh>
    <rPh sb="23" eb="25">
      <t>ザイタク</t>
    </rPh>
    <rPh sb="25" eb="27">
      <t>キカン</t>
    </rPh>
    <rPh sb="27" eb="28">
      <t>オヨ</t>
    </rPh>
    <rPh sb="29" eb="31">
      <t>ニュウショ</t>
    </rPh>
    <rPh sb="31" eb="33">
      <t>キカン</t>
    </rPh>
    <rPh sb="34" eb="36">
      <t>ニュウショ</t>
    </rPh>
    <rPh sb="36" eb="38">
      <t>キカン</t>
    </rPh>
    <rPh sb="40" eb="41">
      <t>ツキ</t>
    </rPh>
    <rPh sb="42" eb="43">
      <t>コ</t>
    </rPh>
    <rPh sb="50" eb="51">
      <t>ツキ</t>
    </rPh>
    <rPh sb="52" eb="54">
      <t>ゲンド</t>
    </rPh>
    <rPh sb="56" eb="57">
      <t>サダ</t>
    </rPh>
    <rPh sb="65" eb="67">
      <t>キョシツ</t>
    </rPh>
    <phoneticPr fontId="27"/>
  </si>
  <si>
    <t>在宅での生活期間中の介護支援専門員と施設の介護支援専門員との間で情報の交換を十分に行い、双方の合意の上、介護に関する目標及び方針を定め、入所者又はその家族等に対して当該目標及び方針の内容を説明し、同意を得ている。</t>
    <rPh sb="0" eb="2">
      <t>ザイタク</t>
    </rPh>
    <rPh sb="4" eb="6">
      <t>セイカツ</t>
    </rPh>
    <rPh sb="6" eb="9">
      <t>キカンチュウ</t>
    </rPh>
    <rPh sb="10" eb="12">
      <t>カイゴ</t>
    </rPh>
    <rPh sb="12" eb="14">
      <t>シエン</t>
    </rPh>
    <rPh sb="14" eb="17">
      <t>センモンイン</t>
    </rPh>
    <rPh sb="18" eb="20">
      <t>シセツ</t>
    </rPh>
    <rPh sb="21" eb="23">
      <t>カイゴ</t>
    </rPh>
    <rPh sb="23" eb="25">
      <t>シエン</t>
    </rPh>
    <rPh sb="25" eb="28">
      <t>センモンイン</t>
    </rPh>
    <rPh sb="30" eb="31">
      <t>アイダ</t>
    </rPh>
    <rPh sb="32" eb="34">
      <t>ジョウホウ</t>
    </rPh>
    <phoneticPr fontId="27"/>
  </si>
  <si>
    <t>看護体制加算(Ⅱ)又は(Ⅳ)を算定している。</t>
    <rPh sb="0" eb="2">
      <t>カンゴ</t>
    </rPh>
    <rPh sb="2" eb="4">
      <t>タイセイ</t>
    </rPh>
    <rPh sb="4" eb="6">
      <t>カサン</t>
    </rPh>
    <rPh sb="9" eb="10">
      <t>マタ</t>
    </rPh>
    <rPh sb="15" eb="17">
      <t>サンテイ</t>
    </rPh>
    <phoneticPr fontId="27"/>
  </si>
  <si>
    <t>利用者の急変の予測や早期発見等のため、看護職員による定期的な巡視を行っている。</t>
    <rPh sb="0" eb="3">
      <t>リヨウシャ</t>
    </rPh>
    <rPh sb="4" eb="6">
      <t>キュウヘン</t>
    </rPh>
    <rPh sb="7" eb="9">
      <t>ヨソク</t>
    </rPh>
    <rPh sb="10" eb="12">
      <t>ソウキ</t>
    </rPh>
    <rPh sb="12" eb="14">
      <t>ハッケン</t>
    </rPh>
    <rPh sb="14" eb="15">
      <t>トウ</t>
    </rPh>
    <rPh sb="19" eb="21">
      <t>カンゴ</t>
    </rPh>
    <rPh sb="21" eb="23">
      <t>ショクイン</t>
    </rPh>
    <rPh sb="26" eb="29">
      <t>テイキテキ</t>
    </rPh>
    <rPh sb="30" eb="32">
      <t>ジュンシ</t>
    </rPh>
    <rPh sb="33" eb="34">
      <t>オコナ</t>
    </rPh>
    <phoneticPr fontId="27"/>
  </si>
  <si>
    <t>主治の医師と連絡が取れない等の場合に備えて、あらかじめ協力医療機関を定め、緊急やむを得ない場合の対応に係る取り決めを行っている。</t>
    <rPh sb="0" eb="1">
      <t>シュ</t>
    </rPh>
    <rPh sb="1" eb="2">
      <t>ジ</t>
    </rPh>
    <rPh sb="3" eb="5">
      <t>イシ</t>
    </rPh>
    <rPh sb="6" eb="8">
      <t>レンラク</t>
    </rPh>
    <rPh sb="9" eb="10">
      <t>ト</t>
    </rPh>
    <rPh sb="13" eb="14">
      <t>トウ</t>
    </rPh>
    <rPh sb="15" eb="17">
      <t>バアイ</t>
    </rPh>
    <rPh sb="18" eb="19">
      <t>ソナ</t>
    </rPh>
    <rPh sb="27" eb="29">
      <t>キョウリョク</t>
    </rPh>
    <rPh sb="29" eb="31">
      <t>イリョウ</t>
    </rPh>
    <rPh sb="31" eb="33">
      <t>キカン</t>
    </rPh>
    <rPh sb="34" eb="35">
      <t>サダ</t>
    </rPh>
    <rPh sb="37" eb="39">
      <t>キンキュウ</t>
    </rPh>
    <rPh sb="42" eb="43">
      <t>エ</t>
    </rPh>
    <rPh sb="45" eb="47">
      <t>バアイ</t>
    </rPh>
    <rPh sb="48" eb="50">
      <t>タイオウ</t>
    </rPh>
    <rPh sb="51" eb="52">
      <t>カカ</t>
    </rPh>
    <rPh sb="53" eb="54">
      <t>ト</t>
    </rPh>
    <rPh sb="55" eb="56">
      <t>キ</t>
    </rPh>
    <rPh sb="58" eb="59">
      <t>オコナ</t>
    </rPh>
    <phoneticPr fontId="27"/>
  </si>
  <si>
    <t>急変時の医療提供の方針について、利用者から合意を得ている。</t>
  </si>
  <si>
    <t>在宅中重度者受入加算を算定していない。</t>
    <rPh sb="0" eb="2">
      <t>ザイタク</t>
    </rPh>
    <rPh sb="2" eb="3">
      <t>チュウ</t>
    </rPh>
    <rPh sb="3" eb="5">
      <t>ジュウド</t>
    </rPh>
    <rPh sb="5" eb="6">
      <t>シャ</t>
    </rPh>
    <rPh sb="6" eb="8">
      <t>ウケイレ</t>
    </rPh>
    <rPh sb="8" eb="10">
      <t>カサン</t>
    </rPh>
    <rPh sb="11" eb="13">
      <t>サンテイ</t>
    </rPh>
    <phoneticPr fontId="27"/>
  </si>
  <si>
    <t>利用者の状態や家族等の事情により、指定居宅介護支援事業所の介護支援専門員が、緊急に指定短期入所生活介護を受けることが必要であると認めており、かつ、居宅サービス計画において当該日に利用することが計画されていない者に対して算定している。</t>
    <rPh sb="0" eb="3">
      <t>リヨウシャ</t>
    </rPh>
    <rPh sb="4" eb="6">
      <t>ジョウタイ</t>
    </rPh>
    <rPh sb="7" eb="9">
      <t>カゾク</t>
    </rPh>
    <rPh sb="9" eb="10">
      <t>トウ</t>
    </rPh>
    <rPh sb="11" eb="13">
      <t>ジジョウ</t>
    </rPh>
    <rPh sb="17" eb="19">
      <t>シテイ</t>
    </rPh>
    <rPh sb="19" eb="21">
      <t>キョタク</t>
    </rPh>
    <rPh sb="21" eb="23">
      <t>カイゴ</t>
    </rPh>
    <rPh sb="23" eb="25">
      <t>シエン</t>
    </rPh>
    <rPh sb="25" eb="27">
      <t>ジギョウ</t>
    </rPh>
    <rPh sb="27" eb="28">
      <t>ショ</t>
    </rPh>
    <rPh sb="29" eb="31">
      <t>カイゴ</t>
    </rPh>
    <rPh sb="31" eb="33">
      <t>シエン</t>
    </rPh>
    <rPh sb="33" eb="36">
      <t>センモンイン</t>
    </rPh>
    <rPh sb="38" eb="40">
      <t>キンキュウ</t>
    </rPh>
    <rPh sb="41" eb="43">
      <t>シテイ</t>
    </rPh>
    <rPh sb="43" eb="45">
      <t>タンキ</t>
    </rPh>
    <rPh sb="45" eb="47">
      <t>ニュウショ</t>
    </rPh>
    <rPh sb="47" eb="49">
      <t>セイカツ</t>
    </rPh>
    <rPh sb="49" eb="51">
      <t>カイゴ</t>
    </rPh>
    <rPh sb="52" eb="53">
      <t>ウ</t>
    </rPh>
    <rPh sb="58" eb="60">
      <t>ヒツヨウ</t>
    </rPh>
    <rPh sb="64" eb="65">
      <t>ミト</t>
    </rPh>
    <rPh sb="73" eb="75">
      <t>キョタク</t>
    </rPh>
    <rPh sb="79" eb="81">
      <t>ケイカク</t>
    </rPh>
    <rPh sb="85" eb="87">
      <t>トウガイ</t>
    </rPh>
    <rPh sb="87" eb="88">
      <t>ヒ</t>
    </rPh>
    <rPh sb="89" eb="91">
      <t>リヨウ</t>
    </rPh>
    <rPh sb="96" eb="98">
      <t>ケイカク</t>
    </rPh>
    <rPh sb="104" eb="105">
      <t>モノ</t>
    </rPh>
    <rPh sb="106" eb="107">
      <t>タイ</t>
    </rPh>
    <rPh sb="109" eb="111">
      <t>サンテイ</t>
    </rPh>
    <phoneticPr fontId="27"/>
  </si>
  <si>
    <t>当該指定短期入所生活介護を行った日から起算して７日間を限度として算定している。（利用者の日常生活上の世話を行う家族の疾病等やむを得ない事情がある場合には14日を限度として算定している。）</t>
    <rPh sb="0" eb="2">
      <t>トウガイ</t>
    </rPh>
    <rPh sb="2" eb="4">
      <t>シテイ</t>
    </rPh>
    <rPh sb="4" eb="6">
      <t>タンキ</t>
    </rPh>
    <rPh sb="6" eb="8">
      <t>ニュウショ</t>
    </rPh>
    <rPh sb="8" eb="10">
      <t>セイカツ</t>
    </rPh>
    <rPh sb="10" eb="12">
      <t>カイゴ</t>
    </rPh>
    <rPh sb="13" eb="14">
      <t>オコナ</t>
    </rPh>
    <rPh sb="16" eb="17">
      <t>ヒ</t>
    </rPh>
    <rPh sb="19" eb="21">
      <t>キサン</t>
    </rPh>
    <rPh sb="24" eb="26">
      <t>ニチカン</t>
    </rPh>
    <rPh sb="27" eb="29">
      <t>ゲンド</t>
    </rPh>
    <rPh sb="32" eb="34">
      <t>サンテイ</t>
    </rPh>
    <rPh sb="40" eb="43">
      <t>リヨウシャ</t>
    </rPh>
    <rPh sb="44" eb="46">
      <t>ニチジョウ</t>
    </rPh>
    <rPh sb="46" eb="48">
      <t>セイカツ</t>
    </rPh>
    <rPh sb="48" eb="49">
      <t>ジョウ</t>
    </rPh>
    <rPh sb="50" eb="52">
      <t>セワ</t>
    </rPh>
    <rPh sb="53" eb="54">
      <t>オコナ</t>
    </rPh>
    <rPh sb="55" eb="57">
      <t>カゾク</t>
    </rPh>
    <rPh sb="58" eb="61">
      <t>シッペイトウ</t>
    </rPh>
    <rPh sb="64" eb="65">
      <t>エ</t>
    </rPh>
    <rPh sb="67" eb="69">
      <t>ジジョウ</t>
    </rPh>
    <rPh sb="72" eb="74">
      <t>バアイ</t>
    </rPh>
    <rPh sb="78" eb="79">
      <t>ニチ</t>
    </rPh>
    <rPh sb="80" eb="82">
      <t>ゲンド</t>
    </rPh>
    <rPh sb="85" eb="87">
      <t>サンテイ</t>
    </rPh>
    <phoneticPr fontId="27"/>
  </si>
  <si>
    <t>緊急利用した者に関する利用の理由、期間、緊急受入れ後の対応などの事項を記録している。</t>
    <rPh sb="0" eb="2">
      <t>キンキュウ</t>
    </rPh>
    <rPh sb="2" eb="4">
      <t>リヨウ</t>
    </rPh>
    <rPh sb="6" eb="7">
      <t>モノ</t>
    </rPh>
    <rPh sb="8" eb="9">
      <t>カン</t>
    </rPh>
    <rPh sb="11" eb="13">
      <t>リヨウ</t>
    </rPh>
    <rPh sb="14" eb="16">
      <t>リユウ</t>
    </rPh>
    <rPh sb="17" eb="19">
      <t>キカン</t>
    </rPh>
    <rPh sb="20" eb="22">
      <t>キンキュウ</t>
    </rPh>
    <rPh sb="22" eb="24">
      <t>ウケイ</t>
    </rPh>
    <rPh sb="25" eb="26">
      <t>ゴ</t>
    </rPh>
    <rPh sb="27" eb="29">
      <t>タイオウ</t>
    </rPh>
    <rPh sb="32" eb="34">
      <t>ジコウ</t>
    </rPh>
    <rPh sb="35" eb="37">
      <t>キロク</t>
    </rPh>
    <phoneticPr fontId="27"/>
  </si>
  <si>
    <t>認知症行動・心理状況緊急対応加算を算定していない。</t>
    <rPh sb="0" eb="2">
      <t>ニンチ</t>
    </rPh>
    <rPh sb="2" eb="3">
      <t>ショウ</t>
    </rPh>
    <rPh sb="3" eb="5">
      <t>コウドウ</t>
    </rPh>
    <rPh sb="6" eb="8">
      <t>シンリ</t>
    </rPh>
    <rPh sb="8" eb="10">
      <t>ジョウキョウ</t>
    </rPh>
    <rPh sb="10" eb="12">
      <t>キンキュウ</t>
    </rPh>
    <rPh sb="12" eb="14">
      <t>タイオウ</t>
    </rPh>
    <rPh sb="14" eb="16">
      <t>カサン</t>
    </rPh>
    <rPh sb="17" eb="19">
      <t>サンテイ</t>
    </rPh>
    <phoneticPr fontId="27"/>
  </si>
  <si>
    <t>居宅において訪問看護の提供を受けていた利用者が指定短期入所生活介護を利用する場合に、当該利用者の利用していた訪問看護事業所から派遣された看護職員に当該利用者の健康上の管理を行わせている。</t>
    <rPh sb="0" eb="2">
      <t>キョタク</t>
    </rPh>
    <rPh sb="6" eb="8">
      <t>ホウモン</t>
    </rPh>
    <rPh sb="8" eb="10">
      <t>カンゴ</t>
    </rPh>
    <rPh sb="11" eb="13">
      <t>テイキョウ</t>
    </rPh>
    <rPh sb="14" eb="15">
      <t>ウ</t>
    </rPh>
    <rPh sb="19" eb="22">
      <t>リヨウシャ</t>
    </rPh>
    <rPh sb="23" eb="25">
      <t>シテイ</t>
    </rPh>
    <rPh sb="25" eb="27">
      <t>タンキ</t>
    </rPh>
    <rPh sb="27" eb="29">
      <t>ニュウショ</t>
    </rPh>
    <rPh sb="29" eb="31">
      <t>セイカツ</t>
    </rPh>
    <rPh sb="31" eb="33">
      <t>カイゴ</t>
    </rPh>
    <rPh sb="34" eb="36">
      <t>リヨウ</t>
    </rPh>
    <rPh sb="38" eb="40">
      <t>バアイ</t>
    </rPh>
    <rPh sb="42" eb="44">
      <t>トウガイ</t>
    </rPh>
    <rPh sb="44" eb="47">
      <t>リヨウシャ</t>
    </rPh>
    <rPh sb="48" eb="50">
      <t>リヨウ</t>
    </rPh>
    <rPh sb="54" eb="56">
      <t>ホウモン</t>
    </rPh>
    <rPh sb="56" eb="58">
      <t>カンゴ</t>
    </rPh>
    <rPh sb="58" eb="61">
      <t>ジギョウショ</t>
    </rPh>
    <rPh sb="63" eb="65">
      <t>ハケン</t>
    </rPh>
    <rPh sb="68" eb="70">
      <t>カンゴ</t>
    </rPh>
    <rPh sb="70" eb="72">
      <t>ショクイン</t>
    </rPh>
    <rPh sb="73" eb="75">
      <t>トウガイ</t>
    </rPh>
    <rPh sb="75" eb="78">
      <t>リヨウシャ</t>
    </rPh>
    <rPh sb="79" eb="82">
      <t>ケンコウジョウ</t>
    </rPh>
    <rPh sb="83" eb="85">
      <t>カンリ</t>
    </rPh>
    <rPh sb="86" eb="87">
      <t>オコナ</t>
    </rPh>
    <phoneticPr fontId="27"/>
  </si>
  <si>
    <t>この場合の健康上の管理等に関する医師の指示は、配置医師が行っている。</t>
    <rPh sb="2" eb="4">
      <t>バアイ</t>
    </rPh>
    <rPh sb="5" eb="8">
      <t>ケンコウジョウ</t>
    </rPh>
    <rPh sb="9" eb="11">
      <t>カンリ</t>
    </rPh>
    <rPh sb="11" eb="12">
      <t>トウ</t>
    </rPh>
    <rPh sb="13" eb="14">
      <t>カン</t>
    </rPh>
    <rPh sb="16" eb="18">
      <t>イシ</t>
    </rPh>
    <rPh sb="19" eb="21">
      <t>シジ</t>
    </rPh>
    <rPh sb="23" eb="25">
      <t>ハイチ</t>
    </rPh>
    <rPh sb="25" eb="27">
      <t>イシ</t>
    </rPh>
    <rPh sb="28" eb="29">
      <t>オコナ</t>
    </rPh>
    <phoneticPr fontId="27"/>
  </si>
  <si>
    <t>当該利用者に関する必要な情報を主治医、訪問看護事業所、サービス担当者会議、居宅介護支援事業所等を通じてあらかじめ入手し、適切なサービスを行うよう努めている。</t>
    <rPh sb="0" eb="2">
      <t>トウガイ</t>
    </rPh>
    <rPh sb="2" eb="5">
      <t>リヨウシャ</t>
    </rPh>
    <rPh sb="6" eb="7">
      <t>カン</t>
    </rPh>
    <rPh sb="9" eb="11">
      <t>ヒツヨウ</t>
    </rPh>
    <rPh sb="12" eb="14">
      <t>ジョウホウ</t>
    </rPh>
    <rPh sb="15" eb="18">
      <t>シュジイ</t>
    </rPh>
    <rPh sb="19" eb="21">
      <t>ホウモン</t>
    </rPh>
    <rPh sb="21" eb="23">
      <t>カンゴ</t>
    </rPh>
    <rPh sb="23" eb="26">
      <t>ジギョウショ</t>
    </rPh>
    <rPh sb="31" eb="34">
      <t>タントウシャ</t>
    </rPh>
    <rPh sb="34" eb="36">
      <t>カイギ</t>
    </rPh>
    <rPh sb="37" eb="39">
      <t>キョタク</t>
    </rPh>
    <rPh sb="39" eb="41">
      <t>カイゴ</t>
    </rPh>
    <rPh sb="41" eb="43">
      <t>シエン</t>
    </rPh>
    <rPh sb="43" eb="46">
      <t>ジギョウショ</t>
    </rPh>
    <rPh sb="46" eb="47">
      <t>トウ</t>
    </rPh>
    <rPh sb="48" eb="49">
      <t>ツウ</t>
    </rPh>
    <rPh sb="56" eb="58">
      <t>ニュウシュ</t>
    </rPh>
    <rPh sb="60" eb="62">
      <t>テキセツ</t>
    </rPh>
    <rPh sb="68" eb="69">
      <t>オコナ</t>
    </rPh>
    <rPh sb="72" eb="73">
      <t>ツト</t>
    </rPh>
    <phoneticPr fontId="27"/>
  </si>
  <si>
    <t>当該加算に係る業務について訪問看護事業所と委託契約を締結し、利用者の健康上の管理等の実施に必要な費用を訪問看護事業所に支払っている。</t>
    <rPh sb="0" eb="2">
      <t>トウガイ</t>
    </rPh>
    <rPh sb="2" eb="4">
      <t>カサン</t>
    </rPh>
    <rPh sb="5" eb="6">
      <t>カカ</t>
    </rPh>
    <rPh sb="7" eb="9">
      <t>ギョウム</t>
    </rPh>
    <rPh sb="13" eb="15">
      <t>ホウモン</t>
    </rPh>
    <rPh sb="15" eb="17">
      <t>カンゴ</t>
    </rPh>
    <rPh sb="17" eb="20">
      <t>ジギョウショ</t>
    </rPh>
    <rPh sb="21" eb="23">
      <t>イタク</t>
    </rPh>
    <rPh sb="23" eb="25">
      <t>ケイヤク</t>
    </rPh>
    <rPh sb="26" eb="28">
      <t>テイケツ</t>
    </rPh>
    <rPh sb="30" eb="33">
      <t>リヨウシャ</t>
    </rPh>
    <rPh sb="34" eb="37">
      <t>ケンコウジョウ</t>
    </rPh>
    <rPh sb="38" eb="41">
      <t>カンリトウ</t>
    </rPh>
    <rPh sb="42" eb="44">
      <t>ジッシ</t>
    </rPh>
    <rPh sb="45" eb="47">
      <t>ヒツヨウ</t>
    </rPh>
    <rPh sb="48" eb="50">
      <t>ヒヨウ</t>
    </rPh>
    <rPh sb="51" eb="53">
      <t>ホウモン</t>
    </rPh>
    <rPh sb="53" eb="55">
      <t>カンゴ</t>
    </rPh>
    <rPh sb="55" eb="58">
      <t>ジギョウショ</t>
    </rPh>
    <rPh sb="59" eb="61">
      <t>シハラ</t>
    </rPh>
    <phoneticPr fontId="27"/>
  </si>
  <si>
    <t>健康上の管理等の実施上必要な衛生材料、医薬品等の費用を事業所側が負担している。</t>
    <rPh sb="0" eb="3">
      <t>ケンコウジョウ</t>
    </rPh>
    <rPh sb="4" eb="7">
      <t>カンリトウ</t>
    </rPh>
    <rPh sb="8" eb="10">
      <t>ジッシ</t>
    </rPh>
    <rPh sb="10" eb="11">
      <t>ウエ</t>
    </rPh>
    <rPh sb="11" eb="13">
      <t>ヒツヨウ</t>
    </rPh>
    <rPh sb="14" eb="16">
      <t>エイセイ</t>
    </rPh>
    <rPh sb="16" eb="18">
      <t>ザイリョウ</t>
    </rPh>
    <rPh sb="19" eb="23">
      <t>イヤクヒントウ</t>
    </rPh>
    <rPh sb="24" eb="26">
      <t>ヒヨウ</t>
    </rPh>
    <rPh sb="27" eb="30">
      <t>ジギョウショ</t>
    </rPh>
    <rPh sb="30" eb="31">
      <t>ガワ</t>
    </rPh>
    <rPh sb="32" eb="34">
      <t>フタン</t>
    </rPh>
    <phoneticPr fontId="27"/>
  </si>
  <si>
    <t>利用者の心身の状態、家族等の事情等からみて送迎を行うことが必要と認められる利用者に対して、その居宅と短期入所生活介護事業所との間の送迎を行っている。また事業所間を直接移動した場合には算定していない。</t>
    <rPh sb="0" eb="3">
      <t>リヨウシャ</t>
    </rPh>
    <rPh sb="4" eb="6">
      <t>シンシン</t>
    </rPh>
    <rPh sb="7" eb="9">
      <t>ジョウタイ</t>
    </rPh>
    <rPh sb="10" eb="12">
      <t>カゾク</t>
    </rPh>
    <rPh sb="12" eb="13">
      <t>トウ</t>
    </rPh>
    <rPh sb="14" eb="17">
      <t>ジジョウトウ</t>
    </rPh>
    <rPh sb="21" eb="23">
      <t>ソウゲイ</t>
    </rPh>
    <rPh sb="24" eb="25">
      <t>オコナ</t>
    </rPh>
    <rPh sb="29" eb="31">
      <t>ヒツヨウ</t>
    </rPh>
    <rPh sb="32" eb="33">
      <t>ミト</t>
    </rPh>
    <phoneticPr fontId="27"/>
  </si>
  <si>
    <t>利用者の心身の状況等に応じて個別に送迎を実施しており、事業所が画一的に時刻やルート等を定めて通所サービスの送迎車等に乗車させていない。</t>
    <rPh sb="0" eb="3">
      <t>リヨウシャ</t>
    </rPh>
    <rPh sb="4" eb="6">
      <t>シンシン</t>
    </rPh>
    <rPh sb="7" eb="10">
      <t>ジョウキョウトウ</t>
    </rPh>
    <rPh sb="11" eb="12">
      <t>オウ</t>
    </rPh>
    <rPh sb="14" eb="16">
      <t>コベツ</t>
    </rPh>
    <rPh sb="17" eb="19">
      <t>ソウゲイ</t>
    </rPh>
    <rPh sb="20" eb="22">
      <t>ジッシ</t>
    </rPh>
    <rPh sb="27" eb="29">
      <t>ジギョウ</t>
    </rPh>
    <rPh sb="29" eb="30">
      <t>ショ</t>
    </rPh>
    <rPh sb="31" eb="34">
      <t>カクイツテキ</t>
    </rPh>
    <rPh sb="35" eb="37">
      <t>ジコク</t>
    </rPh>
    <rPh sb="53" eb="55">
      <t>ソウゲイ</t>
    </rPh>
    <rPh sb="55" eb="56">
      <t>グルマ</t>
    </rPh>
    <rPh sb="56" eb="57">
      <t>ナド</t>
    </rPh>
    <phoneticPr fontId="27"/>
  </si>
  <si>
    <t>医師が入所者ごとに、施設入所時に自立支援に係る医学的評価を行い、その後少なくとも６月に１回医学的評価の見直しを行うとともに、その医学的評価の結果等の情報を厚生労働省に提出し、自立支援の促進に当たって、当該情報その他自立支援の適切かつ有効な促進のために必要な情報を活用している。</t>
    <phoneticPr fontId="27"/>
  </si>
  <si>
    <t>問１の医学的評価の結果、自立支援の促進が必要であるとされた入所者ごとに、医師、看護職員、介護職員、介護支援専門員、その他の職種の者が共同して、自立支援に係る支援計画を策定し、支援計画に従ったケアを実施している。</t>
    <phoneticPr fontId="27"/>
  </si>
  <si>
    <t>問１の医学的評価に基づき、少なくとも３月に１回、入所者ごとに支援計画を見直している。</t>
    <rPh sb="3" eb="6">
      <t>イガクテキ</t>
    </rPh>
    <rPh sb="6" eb="8">
      <t>ヒョウカ</t>
    </rPh>
    <rPh sb="9" eb="10">
      <t>モト</t>
    </rPh>
    <rPh sb="13" eb="14">
      <t>スク</t>
    </rPh>
    <rPh sb="19" eb="20">
      <t>ガツ</t>
    </rPh>
    <rPh sb="22" eb="23">
      <t>カイ</t>
    </rPh>
    <rPh sb="24" eb="27">
      <t>ニュウショシャ</t>
    </rPh>
    <rPh sb="30" eb="32">
      <t>シエン</t>
    </rPh>
    <rPh sb="32" eb="34">
      <t>ケイカク</t>
    </rPh>
    <rPh sb="35" eb="37">
      <t>ミナオ</t>
    </rPh>
    <phoneticPr fontId="27"/>
  </si>
  <si>
    <t>医師が自立支援に係る支援計画の策定等に参加している。</t>
    <rPh sb="0" eb="2">
      <t>イシ</t>
    </rPh>
    <rPh sb="3" eb="5">
      <t>ジリツ</t>
    </rPh>
    <rPh sb="5" eb="7">
      <t>シエン</t>
    </rPh>
    <rPh sb="8" eb="9">
      <t>カカワ</t>
    </rPh>
    <rPh sb="10" eb="12">
      <t>シエン</t>
    </rPh>
    <rPh sb="12" eb="14">
      <t>ケイカク</t>
    </rPh>
    <rPh sb="15" eb="17">
      <t>サクテイ</t>
    </rPh>
    <rPh sb="17" eb="18">
      <t>トウ</t>
    </rPh>
    <rPh sb="19" eb="21">
      <t>サンカ</t>
    </rPh>
    <phoneticPr fontId="27"/>
  </si>
  <si>
    <t>（ＡＤＬ維持等加算Ⅰ）
　入所者ごとのＡＤＬ値、栄養状態、口腔機能、認知症の状況その他の入所者の心身の状況等に係る基本的な情報を、厚生労働省に提出している。</t>
    <phoneticPr fontId="27"/>
  </si>
  <si>
    <t>（ＡＤＬ維持等加算Ⅰ）
　必要に応じて施設サービス計画を見直すなど、サービスの提供に当たって、問１に規定する情報その他サービスを適切かつ有効に提供するために必要な情報を活用している。</t>
    <rPh sb="13" eb="15">
      <t>ヒツヨウ</t>
    </rPh>
    <rPh sb="16" eb="17">
      <t>オウ</t>
    </rPh>
    <rPh sb="19" eb="21">
      <t>シセツ</t>
    </rPh>
    <rPh sb="25" eb="27">
      <t>ケイカク</t>
    </rPh>
    <rPh sb="28" eb="30">
      <t>ミナオ</t>
    </rPh>
    <rPh sb="39" eb="41">
      <t>テイキョウ</t>
    </rPh>
    <rPh sb="42" eb="43">
      <t>ア</t>
    </rPh>
    <rPh sb="50" eb="52">
      <t>キテイ</t>
    </rPh>
    <rPh sb="54" eb="56">
      <t>ジョウホウ</t>
    </rPh>
    <rPh sb="58" eb="59">
      <t>タ</t>
    </rPh>
    <rPh sb="64" eb="66">
      <t>テキセツ</t>
    </rPh>
    <rPh sb="68" eb="70">
      <t>ユウコウ</t>
    </rPh>
    <rPh sb="71" eb="73">
      <t>テイキョウ</t>
    </rPh>
    <rPh sb="78" eb="80">
      <t>ヒツヨウ</t>
    </rPh>
    <rPh sb="81" eb="83">
      <t>ジョウホウ</t>
    </rPh>
    <rPh sb="84" eb="86">
      <t>カツヨウ</t>
    </rPh>
    <phoneticPr fontId="27"/>
  </si>
  <si>
    <t>（ＡＤＬ維持等加算Ⅱのみ）
問１に規定する情報に加えて、入所者ごとの疾病の状況等の情報を、厚生労働省に提出している。</t>
    <phoneticPr fontId="27"/>
  </si>
  <si>
    <t>（ＡＤＬ維持等加算Ⅱのみ）
必要に応じて施設サービス計画を見直すなど、サービスの提供に当たって、問１に規定する情報、問１に規定するその他サービスを適切かつ有効に提供するために必要な情報を活用している。</t>
    <phoneticPr fontId="27"/>
  </si>
  <si>
    <t>次の「介護老人福祉施設基準第35条第１項に掲げる基準」に適合している。
　ア 事故が発生した場合の対応、次に規定する報告の方法等が記載された事故発生の防止のための指針
　　 を整備している。
　イ 事故が発生した場合又は事故の発生に至る危険性がある事態が生じた場合に、当該事実が報告さ
     れ、その分析を通じた改善策を従業者に周知徹底する体制を整備している。
　ウ 事故発生の防止のための委員会（テレビ電話装置等を活用して行うことができるものとする。）
　　　及び従業者に対する研修を定期的に行っている。
　エ 上記ア～ウに掲げる措置を適切に実施するための担当者を置いている。</t>
    <rPh sb="0" eb="1">
      <t>ツギ</t>
    </rPh>
    <rPh sb="3" eb="5">
      <t>カイゴ</t>
    </rPh>
    <rPh sb="5" eb="11">
      <t>ロウジンフクシシセツ</t>
    </rPh>
    <rPh sb="11" eb="13">
      <t>キジュン</t>
    </rPh>
    <rPh sb="13" eb="14">
      <t>ダイ</t>
    </rPh>
    <rPh sb="16" eb="17">
      <t>ジョウ</t>
    </rPh>
    <rPh sb="17" eb="18">
      <t>ダイ</t>
    </rPh>
    <rPh sb="19" eb="20">
      <t>コウ</t>
    </rPh>
    <rPh sb="21" eb="22">
      <t>カカ</t>
    </rPh>
    <rPh sb="24" eb="26">
      <t>キジュン</t>
    </rPh>
    <rPh sb="28" eb="30">
      <t>テキゴウ</t>
    </rPh>
    <phoneticPr fontId="27"/>
  </si>
  <si>
    <t>上記エに規定する担当者が安全対策に係る外部における研修を受けている。</t>
    <rPh sb="0" eb="2">
      <t>ジョウキ</t>
    </rPh>
    <rPh sb="4" eb="6">
      <t>キテイ</t>
    </rPh>
    <rPh sb="8" eb="11">
      <t>タントウシャ</t>
    </rPh>
    <rPh sb="12" eb="14">
      <t>アンゼン</t>
    </rPh>
    <rPh sb="14" eb="16">
      <t>タイサク</t>
    </rPh>
    <rPh sb="17" eb="18">
      <t>カカワ</t>
    </rPh>
    <rPh sb="19" eb="21">
      <t>ガイブ</t>
    </rPh>
    <rPh sb="25" eb="27">
      <t>ケンシュウ</t>
    </rPh>
    <rPh sb="28" eb="29">
      <t>ウ</t>
    </rPh>
    <phoneticPr fontId="27"/>
  </si>
  <si>
    <t>施設内に安全管理部門を設置し、組織的に安全対策を実施する体制が整備されている。</t>
    <rPh sb="0" eb="2">
      <t>シセツ</t>
    </rPh>
    <rPh sb="2" eb="3">
      <t>ナイ</t>
    </rPh>
    <rPh sb="4" eb="6">
      <t>アンゼン</t>
    </rPh>
    <rPh sb="6" eb="8">
      <t>カンリ</t>
    </rPh>
    <rPh sb="8" eb="10">
      <t>ブモン</t>
    </rPh>
    <rPh sb="11" eb="13">
      <t>セッチ</t>
    </rPh>
    <rPh sb="15" eb="18">
      <t>ソシキテキ</t>
    </rPh>
    <rPh sb="19" eb="21">
      <t>アンゼン</t>
    </rPh>
    <rPh sb="21" eb="23">
      <t>タイサク</t>
    </rPh>
    <rPh sb="24" eb="26">
      <t>ジッシ</t>
    </rPh>
    <rPh sb="28" eb="30">
      <t>タイセイ</t>
    </rPh>
    <rPh sb="31" eb="33">
      <t>セイビ</t>
    </rPh>
    <phoneticPr fontId="27"/>
  </si>
  <si>
    <t>（１）介護職員の総数のうち、介護福祉士の占める割合が100分の80以上ですか。</t>
  </si>
  <si>
    <t xml:space="preserve">①施設の介護職員の総数のうち、介護福祉士の占める割合が、前年度（３月を除く）の月平均で、
　100分の80以上である。 </t>
    <rPh sb="28" eb="31">
      <t>ゼンネンド</t>
    </rPh>
    <rPh sb="33" eb="34">
      <t>ガツ</t>
    </rPh>
    <rPh sb="35" eb="36">
      <t>ノゾ</t>
    </rPh>
    <phoneticPr fontId="27"/>
  </si>
  <si>
    <t>４月</t>
    <rPh sb="1" eb="2">
      <t>ガツ</t>
    </rPh>
    <phoneticPr fontId="3"/>
  </si>
  <si>
    <t>５月</t>
    <rPh sb="1" eb="2">
      <t>ガツ</t>
    </rPh>
    <phoneticPr fontId="3"/>
  </si>
  <si>
    <t>６月</t>
  </si>
  <si>
    <t>７月</t>
  </si>
  <si>
    <t>８月</t>
  </si>
  <si>
    <t>９月</t>
    <phoneticPr fontId="3"/>
  </si>
  <si>
    <t>10月</t>
    <phoneticPr fontId="27"/>
  </si>
  <si>
    <t>11月</t>
    <phoneticPr fontId="27"/>
  </si>
  <si>
    <t>12月</t>
    <phoneticPr fontId="27"/>
  </si>
  <si>
    <t>１月</t>
  </si>
  <si>
    <t>２月</t>
  </si>
  <si>
    <t>合計a</t>
    <rPh sb="0" eb="2">
      <t>ゴウケイ</t>
    </rPh>
    <phoneticPr fontId="3"/>
  </si>
  <si>
    <t>月平均
a÷b</t>
    <rPh sb="0" eb="1">
      <t>ツキ</t>
    </rPh>
    <rPh sb="1" eb="3">
      <t>ヘイキン</t>
    </rPh>
    <phoneticPr fontId="3"/>
  </si>
  <si>
    <t>常勤換算後の　　　介護職員の員数</t>
    <rPh sb="0" eb="2">
      <t>ジョウキン</t>
    </rPh>
    <rPh sb="2" eb="4">
      <t>カンザン</t>
    </rPh>
    <rPh sb="4" eb="5">
      <t>ゴ</t>
    </rPh>
    <rPh sb="9" eb="11">
      <t>カイゴ</t>
    </rPh>
    <rPh sb="11" eb="13">
      <t>ショクイン</t>
    </rPh>
    <rPh sb="14" eb="16">
      <t>インスウ</t>
    </rPh>
    <phoneticPr fontId="3"/>
  </si>
  <si>
    <t>（ｃ）</t>
    <phoneticPr fontId="3"/>
  </si>
  <si>
    <t>常勤換算後の　　　介護福祉士の員数</t>
    <rPh sb="0" eb="2">
      <t>ジョウキン</t>
    </rPh>
    <rPh sb="2" eb="4">
      <t>カンザン</t>
    </rPh>
    <rPh sb="4" eb="5">
      <t>ゴ</t>
    </rPh>
    <rPh sb="9" eb="11">
      <t>カイゴ</t>
    </rPh>
    <rPh sb="11" eb="14">
      <t>フクシシ</t>
    </rPh>
    <rPh sb="15" eb="17">
      <t>インスウ</t>
    </rPh>
    <phoneticPr fontId="3"/>
  </si>
  <si>
    <t>（ｄ）</t>
    <phoneticPr fontId="3"/>
  </si>
  <si>
    <r>
      <t>　　　　　　　　　　　　　　　・ｄがｃに占める割合　（ｄ÷ｃ×100）＝</t>
    </r>
    <r>
      <rPr>
        <u/>
        <sz val="10"/>
        <rFont val="ＭＳ Ｐ明朝"/>
        <family val="1"/>
        <charset val="128"/>
      </rPr>
      <t>　　　　　　</t>
    </r>
    <r>
      <rPr>
        <sz val="10"/>
        <rFont val="ＭＳ Ｐ明朝"/>
        <family val="1"/>
        <charset val="128"/>
      </rPr>
      <t>％</t>
    </r>
    <phoneticPr fontId="27"/>
  </si>
  <si>
    <t xml:space="preserve">②施設の介護職員の総数のうち、介護福祉士の占める割合が、加算算定月の前３月の平均で、100分の80以上である。 </t>
  </si>
  <si>
    <r>
      <t>介護職員総数（前３月平均）</t>
    </r>
    <r>
      <rPr>
        <u/>
        <sz val="10"/>
        <rFont val="ＭＳ Ｐ明朝"/>
        <family val="1"/>
        <charset val="128"/>
      </rPr>
      <t>　　　　　</t>
    </r>
    <r>
      <rPr>
        <sz val="10"/>
        <rFont val="ＭＳ Ｐ明朝"/>
        <family val="1"/>
        <charset val="128"/>
      </rPr>
      <t>名　　介護福祉士員数（前３月平均）</t>
    </r>
    <r>
      <rPr>
        <u/>
        <sz val="10"/>
        <rFont val="ＭＳ Ｐ明朝"/>
        <family val="1"/>
        <charset val="128"/>
      </rPr>
      <t>　　　　　</t>
    </r>
    <r>
      <rPr>
        <sz val="10"/>
        <rFont val="ＭＳ Ｐ明朝"/>
        <family val="1"/>
        <charset val="128"/>
      </rPr>
      <t>　　割合</t>
    </r>
    <r>
      <rPr>
        <u/>
        <sz val="10"/>
        <rFont val="ＭＳ Ｐ明朝"/>
        <family val="1"/>
        <charset val="128"/>
      </rPr>
      <t>　　　　</t>
    </r>
    <r>
      <rPr>
        <sz val="10"/>
        <rFont val="ＭＳ Ｐ明朝"/>
        <family val="1"/>
        <charset val="128"/>
      </rPr>
      <t>　（％）</t>
    </r>
    <rPh sb="7" eb="8">
      <t>マエ</t>
    </rPh>
    <rPh sb="9" eb="10">
      <t>ツキ</t>
    </rPh>
    <rPh sb="29" eb="30">
      <t>マエ</t>
    </rPh>
    <phoneticPr fontId="27"/>
  </si>
  <si>
    <r>
      <t>加算算定月前３月の介護職員の常勤換算後の員数　　 　○月</t>
    </r>
    <r>
      <rPr>
        <u/>
        <sz val="10"/>
        <rFont val="ＭＳ Ｐ明朝"/>
        <family val="1"/>
        <charset val="128"/>
      </rPr>
      <t>　　　　　　</t>
    </r>
    <r>
      <rPr>
        <sz val="10"/>
        <rFont val="ＭＳ Ｐ明朝"/>
        <family val="1"/>
        <charset val="128"/>
      </rPr>
      <t>　　○月</t>
    </r>
    <r>
      <rPr>
        <u/>
        <sz val="10"/>
        <rFont val="ＭＳ Ｐ明朝"/>
        <family val="1"/>
        <charset val="128"/>
      </rPr>
      <t>　　　　　</t>
    </r>
    <r>
      <rPr>
        <sz val="10"/>
        <rFont val="ＭＳ Ｐ明朝"/>
        <family val="1"/>
        <charset val="128"/>
      </rPr>
      <t>　　○月</t>
    </r>
    <r>
      <rPr>
        <u/>
        <sz val="10"/>
        <rFont val="ＭＳ Ｐ明朝"/>
        <family val="1"/>
        <charset val="128"/>
      </rPr>
      <t>　　　　　 _</t>
    </r>
    <rPh sb="0" eb="2">
      <t>カサン</t>
    </rPh>
    <rPh sb="2" eb="4">
      <t>サンテイ</t>
    </rPh>
    <rPh sb="4" eb="5">
      <t>ツキ</t>
    </rPh>
    <rPh sb="5" eb="6">
      <t>マエ</t>
    </rPh>
    <rPh sb="7" eb="8">
      <t>ツキ</t>
    </rPh>
    <rPh sb="27" eb="28">
      <t>ガツ</t>
    </rPh>
    <rPh sb="37" eb="38">
      <t>ガツ</t>
    </rPh>
    <rPh sb="46" eb="47">
      <t>ガツ</t>
    </rPh>
    <phoneticPr fontId="27"/>
  </si>
  <si>
    <r>
      <t>加算算定月前３月の介護福祉士の常勤換算後の員数　　○月</t>
    </r>
    <r>
      <rPr>
        <u/>
        <sz val="10"/>
        <rFont val="ＭＳ Ｐ明朝"/>
        <family val="1"/>
        <charset val="128"/>
      </rPr>
      <t>　　　　　　</t>
    </r>
    <r>
      <rPr>
        <sz val="10"/>
        <rFont val="ＭＳ Ｐ明朝"/>
        <family val="1"/>
        <charset val="128"/>
      </rPr>
      <t>　　○月</t>
    </r>
    <r>
      <rPr>
        <u/>
        <sz val="10"/>
        <rFont val="ＭＳ Ｐ明朝"/>
        <family val="1"/>
        <charset val="128"/>
      </rPr>
      <t>　　　　　</t>
    </r>
    <r>
      <rPr>
        <sz val="10"/>
        <rFont val="ＭＳ Ｐ明朝"/>
        <family val="1"/>
        <charset val="128"/>
      </rPr>
      <t>　　○月</t>
    </r>
    <r>
      <rPr>
        <u/>
        <sz val="10"/>
        <rFont val="ＭＳ Ｐ明朝"/>
        <family val="1"/>
        <charset val="128"/>
      </rPr>
      <t>　　　　　 _</t>
    </r>
    <rPh sb="0" eb="2">
      <t>カサン</t>
    </rPh>
    <rPh sb="2" eb="4">
      <t>サンテイ</t>
    </rPh>
    <rPh sb="4" eb="5">
      <t>ツキ</t>
    </rPh>
    <rPh sb="5" eb="6">
      <t>マエ</t>
    </rPh>
    <phoneticPr fontId="27"/>
  </si>
  <si>
    <t>（２）介護職員の総数のうち、勤続年数10年以上の介護福祉士の占める割合が100分の35以上ですか。</t>
  </si>
  <si>
    <t xml:space="preserve">①施設の介護職員の総数のうち、勤続年数10年以上の介護福祉士の占める割合が、前年度（３月を除く）の月平均で、100分の35以上である。 </t>
    <rPh sb="38" eb="41">
      <t>ゼンネンド</t>
    </rPh>
    <rPh sb="43" eb="44">
      <t>ガツ</t>
    </rPh>
    <rPh sb="45" eb="46">
      <t>ノゾ</t>
    </rPh>
    <phoneticPr fontId="27"/>
  </si>
  <si>
    <t>常勤換算後の　　　勤続年数10年以上の介護福祉士の員数</t>
    <rPh sb="0" eb="2">
      <t>ジョウキン</t>
    </rPh>
    <rPh sb="2" eb="4">
      <t>カンザン</t>
    </rPh>
    <rPh sb="4" eb="5">
      <t>ゴ</t>
    </rPh>
    <rPh sb="19" eb="21">
      <t>カイゴ</t>
    </rPh>
    <rPh sb="21" eb="24">
      <t>フクシシ</t>
    </rPh>
    <rPh sb="25" eb="27">
      <t>インスウ</t>
    </rPh>
    <phoneticPr fontId="3"/>
  </si>
  <si>
    <t xml:space="preserve">②施設の介護職員の総数のうち、勤続年数10年以上の介護福祉士の占める割合が、加算算定月の前３月の平均で、100分の35以上である。 </t>
  </si>
  <si>
    <r>
      <t>介護職員総数（前３月平均）</t>
    </r>
    <r>
      <rPr>
        <u/>
        <sz val="10"/>
        <rFont val="ＭＳ Ｐ明朝"/>
        <family val="1"/>
        <charset val="128"/>
      </rPr>
      <t>　　　　　</t>
    </r>
    <r>
      <rPr>
        <sz val="10"/>
        <rFont val="ＭＳ Ｐ明朝"/>
        <family val="1"/>
        <charset val="128"/>
      </rPr>
      <t>名　　介護福祉士員数（前３月平均）</t>
    </r>
    <r>
      <rPr>
        <u/>
        <sz val="10"/>
        <rFont val="ＭＳ Ｐ明朝"/>
        <family val="1"/>
        <charset val="128"/>
      </rPr>
      <t>　　　　　</t>
    </r>
    <r>
      <rPr>
        <sz val="10"/>
        <rFont val="ＭＳ Ｐ明朝"/>
        <family val="1"/>
        <charset val="128"/>
      </rPr>
      <t>人　　割合</t>
    </r>
    <r>
      <rPr>
        <u/>
        <sz val="10"/>
        <rFont val="ＭＳ Ｐ明朝"/>
        <family val="1"/>
        <charset val="128"/>
      </rPr>
      <t>　　　　</t>
    </r>
    <r>
      <rPr>
        <sz val="10"/>
        <rFont val="ＭＳ Ｐ明朝"/>
        <family val="1"/>
        <charset val="128"/>
      </rPr>
      <t>　（％）</t>
    </r>
    <rPh sb="7" eb="8">
      <t>マエ</t>
    </rPh>
    <rPh sb="9" eb="10">
      <t>ツキ</t>
    </rPh>
    <rPh sb="29" eb="30">
      <t>マエ</t>
    </rPh>
    <phoneticPr fontId="27"/>
  </si>
  <si>
    <r>
      <t>加算算定月前３月の介護職員の常勤換算後の員数　　 　○月</t>
    </r>
    <r>
      <rPr>
        <u/>
        <sz val="10"/>
        <rFont val="ＭＳ Ｐ明朝"/>
        <family val="1"/>
        <charset val="128"/>
      </rPr>
      <t>　　　　　　</t>
    </r>
    <r>
      <rPr>
        <sz val="10"/>
        <rFont val="ＭＳ Ｐ明朝"/>
        <family val="1"/>
        <charset val="128"/>
      </rPr>
      <t>_　　○月</t>
    </r>
    <r>
      <rPr>
        <u/>
        <sz val="10"/>
        <rFont val="ＭＳ Ｐ明朝"/>
        <family val="1"/>
        <charset val="128"/>
      </rPr>
      <t>　　　　　</t>
    </r>
    <r>
      <rPr>
        <sz val="10"/>
        <rFont val="ＭＳ Ｐ明朝"/>
        <family val="1"/>
        <charset val="128"/>
      </rPr>
      <t>_　　○月</t>
    </r>
    <r>
      <rPr>
        <u/>
        <sz val="10"/>
        <rFont val="ＭＳ Ｐ明朝"/>
        <family val="1"/>
        <charset val="128"/>
      </rPr>
      <t>　　　　　</t>
    </r>
    <r>
      <rPr>
        <sz val="10"/>
        <rFont val="ＭＳ Ｐ明朝"/>
        <family val="1"/>
        <charset val="128"/>
      </rPr>
      <t>_</t>
    </r>
    <rPh sb="0" eb="2">
      <t>カサン</t>
    </rPh>
    <rPh sb="2" eb="4">
      <t>サンテイ</t>
    </rPh>
    <rPh sb="4" eb="5">
      <t>ツキ</t>
    </rPh>
    <rPh sb="5" eb="6">
      <t>マエ</t>
    </rPh>
    <rPh sb="7" eb="8">
      <t>ツキ</t>
    </rPh>
    <rPh sb="27" eb="28">
      <t>ガツ</t>
    </rPh>
    <rPh sb="38" eb="39">
      <t>ガツ</t>
    </rPh>
    <rPh sb="48" eb="49">
      <t>ガツ</t>
    </rPh>
    <phoneticPr fontId="27"/>
  </si>
  <si>
    <r>
      <t>加算算定月前３月の勤続年数10年以上の介護福祉士の常勤換算後の員数　〇月</t>
    </r>
    <r>
      <rPr>
        <u/>
        <sz val="10"/>
        <rFont val="ＭＳ Ｐ明朝"/>
        <family val="1"/>
        <charset val="128"/>
      </rPr>
      <t xml:space="preserve">         _</t>
    </r>
    <r>
      <rPr>
        <sz val="10"/>
        <rFont val="ＭＳ Ｐ明朝"/>
        <family val="1"/>
        <charset val="128"/>
      </rPr>
      <t>　○月</t>
    </r>
    <r>
      <rPr>
        <u/>
        <sz val="10"/>
        <rFont val="ＭＳ Ｐ明朝"/>
        <family val="1"/>
        <charset val="128"/>
      </rPr>
      <t>　　　　　</t>
    </r>
    <r>
      <rPr>
        <sz val="10"/>
        <rFont val="ＭＳ Ｐ明朝"/>
        <family val="1"/>
        <charset val="128"/>
      </rPr>
      <t>_　　○月</t>
    </r>
    <r>
      <rPr>
        <u/>
        <sz val="10"/>
        <rFont val="ＭＳ Ｐ明朝"/>
        <family val="1"/>
        <charset val="128"/>
      </rPr>
      <t xml:space="preserve"> 　　    _</t>
    </r>
    <rPh sb="0" eb="2">
      <t>カサン</t>
    </rPh>
    <rPh sb="2" eb="4">
      <t>サンテイ</t>
    </rPh>
    <rPh sb="4" eb="5">
      <t>ツキ</t>
    </rPh>
    <rPh sb="5" eb="6">
      <t>マエ</t>
    </rPh>
    <phoneticPr fontId="27"/>
  </si>
  <si>
    <t>提供するサービスの質の向上に資する取組を実施していますか。（短期入所生活介護事業所には当該要件はありません。）</t>
    <phoneticPr fontId="67"/>
  </si>
  <si>
    <t>①施設の介護職員の総数のうち、介護福祉士の占める割合が、前年度（３月を除く）の月平均で100分の60以上である。</t>
    <rPh sb="28" eb="31">
      <t>ゼンネンド</t>
    </rPh>
    <rPh sb="39" eb="42">
      <t>ツキヘイキン</t>
    </rPh>
    <phoneticPr fontId="27"/>
  </si>
  <si>
    <t>常勤換算後の介護福祉士の員数</t>
    <rPh sb="0" eb="2">
      <t>ジョウキン</t>
    </rPh>
    <rPh sb="2" eb="4">
      <t>カンザン</t>
    </rPh>
    <rPh sb="4" eb="5">
      <t>ゴ</t>
    </rPh>
    <rPh sb="6" eb="8">
      <t>カイゴ</t>
    </rPh>
    <rPh sb="8" eb="11">
      <t>フクシシ</t>
    </rPh>
    <rPh sb="12" eb="14">
      <t>インスウ</t>
    </rPh>
    <phoneticPr fontId="3"/>
  </si>
  <si>
    <t>　　　　　　　　　　　　　　　　　・ｄがｃに占める割合　（ｄ÷ｃ×100）＝　　　　　　％</t>
  </si>
  <si>
    <t>②施設の介護職員の総数のうち、介護福祉士の占める割合が、加算算定月の前３月の平均で100分の60以上である。</t>
  </si>
  <si>
    <r>
      <t>看護・介護職員総数（前３月平均）</t>
    </r>
    <r>
      <rPr>
        <u/>
        <sz val="10"/>
        <rFont val="ＭＳ Ｐ明朝"/>
        <family val="1"/>
        <charset val="128"/>
      </rPr>
      <t>　　　　　</t>
    </r>
    <r>
      <rPr>
        <sz val="10"/>
        <rFont val="ＭＳ Ｐ明朝"/>
        <family val="1"/>
        <charset val="128"/>
      </rPr>
      <t>人　常勤職員員数（前３月平均）</t>
    </r>
    <r>
      <rPr>
        <u/>
        <sz val="10"/>
        <rFont val="ＭＳ Ｐ明朝"/>
        <family val="1"/>
        <charset val="128"/>
      </rPr>
      <t>　　　　</t>
    </r>
    <r>
      <rPr>
        <sz val="10"/>
        <rFont val="ＭＳ Ｐ明朝"/>
        <family val="1"/>
        <charset val="128"/>
      </rPr>
      <t>　　割合</t>
    </r>
    <r>
      <rPr>
        <u/>
        <sz val="10"/>
        <rFont val="ＭＳ Ｐ明朝"/>
        <family val="1"/>
        <charset val="128"/>
      </rPr>
      <t>　　　　　</t>
    </r>
    <r>
      <rPr>
        <sz val="10"/>
        <rFont val="ＭＳ Ｐ明朝"/>
        <family val="1"/>
        <charset val="128"/>
      </rPr>
      <t>（％）</t>
    </r>
    <rPh sb="0" eb="2">
      <t>カンゴ</t>
    </rPh>
    <rPh sb="3" eb="5">
      <t>カイゴ</t>
    </rPh>
    <rPh sb="5" eb="7">
      <t>ショクイン</t>
    </rPh>
    <rPh sb="7" eb="9">
      <t>ソウスウ</t>
    </rPh>
    <rPh sb="10" eb="11">
      <t>マエ</t>
    </rPh>
    <rPh sb="12" eb="13">
      <t>ガツ</t>
    </rPh>
    <rPh sb="13" eb="15">
      <t>ヘイキン</t>
    </rPh>
    <rPh sb="21" eb="22">
      <t>ニン</t>
    </rPh>
    <rPh sb="23" eb="25">
      <t>ジョウキン</t>
    </rPh>
    <rPh sb="25" eb="27">
      <t>ショクイン</t>
    </rPh>
    <rPh sb="27" eb="29">
      <t>インスウ</t>
    </rPh>
    <rPh sb="30" eb="31">
      <t>マエ</t>
    </rPh>
    <rPh sb="32" eb="33">
      <t>ツキ</t>
    </rPh>
    <rPh sb="33" eb="35">
      <t>ヘイキン</t>
    </rPh>
    <rPh sb="42" eb="44">
      <t>ワリアイ</t>
    </rPh>
    <phoneticPr fontId="3"/>
  </si>
  <si>
    <r>
      <t>加算算定月前３月の介護職員の常勤換算後の員数　　○月</t>
    </r>
    <r>
      <rPr>
        <u/>
        <sz val="10"/>
        <rFont val="ＭＳ Ｐ明朝"/>
        <family val="1"/>
        <charset val="128"/>
      </rPr>
      <t>　　　　　</t>
    </r>
    <r>
      <rPr>
        <sz val="10"/>
        <rFont val="ＭＳ Ｐ明朝"/>
        <family val="1"/>
        <charset val="128"/>
      </rPr>
      <t>　　○月</t>
    </r>
    <r>
      <rPr>
        <u/>
        <sz val="10"/>
        <rFont val="ＭＳ Ｐ明朝"/>
        <family val="1"/>
        <charset val="128"/>
      </rPr>
      <t>　　　　　</t>
    </r>
    <r>
      <rPr>
        <sz val="10"/>
        <rFont val="ＭＳ Ｐ明朝"/>
        <family val="1"/>
        <charset val="128"/>
      </rPr>
      <t>　　○月</t>
    </r>
    <r>
      <rPr>
        <u/>
        <sz val="10"/>
        <rFont val="ＭＳ Ｐ明朝"/>
        <family val="1"/>
        <charset val="128"/>
      </rPr>
      <t>　　　　　＿</t>
    </r>
    <rPh sb="0" eb="2">
      <t>カサン</t>
    </rPh>
    <rPh sb="2" eb="4">
      <t>サンテイ</t>
    </rPh>
    <rPh sb="4" eb="5">
      <t>ツキ</t>
    </rPh>
    <rPh sb="5" eb="6">
      <t>マエ</t>
    </rPh>
    <rPh sb="7" eb="8">
      <t>ツキ</t>
    </rPh>
    <rPh sb="9" eb="11">
      <t>カイゴ</t>
    </rPh>
    <rPh sb="11" eb="13">
      <t>ショクイン</t>
    </rPh>
    <rPh sb="14" eb="16">
      <t>ジョウキン</t>
    </rPh>
    <rPh sb="16" eb="18">
      <t>カンサン</t>
    </rPh>
    <rPh sb="18" eb="19">
      <t>ゴ</t>
    </rPh>
    <rPh sb="20" eb="22">
      <t>インスウ</t>
    </rPh>
    <rPh sb="25" eb="26">
      <t>ガツ</t>
    </rPh>
    <rPh sb="34" eb="35">
      <t>ガツ</t>
    </rPh>
    <rPh sb="43" eb="44">
      <t>ツキ</t>
    </rPh>
    <phoneticPr fontId="3"/>
  </si>
  <si>
    <r>
      <t>加算算定月前３月の介護福祉士の常勤換算後の員数　　　　 　○月</t>
    </r>
    <r>
      <rPr>
        <u/>
        <sz val="10"/>
        <rFont val="ＭＳ Ｐ明朝"/>
        <family val="1"/>
        <charset val="128"/>
      </rPr>
      <t>　　　　　</t>
    </r>
    <r>
      <rPr>
        <sz val="10"/>
        <rFont val="ＭＳ Ｐ明朝"/>
        <family val="1"/>
        <charset val="128"/>
      </rPr>
      <t>　　 ○月</t>
    </r>
    <r>
      <rPr>
        <u/>
        <sz val="10"/>
        <rFont val="ＭＳ Ｐ明朝"/>
        <family val="1"/>
        <charset val="128"/>
      </rPr>
      <t>　　　　　</t>
    </r>
    <r>
      <rPr>
        <sz val="10"/>
        <rFont val="ＭＳ Ｐ明朝"/>
        <family val="1"/>
        <charset val="128"/>
      </rPr>
      <t>　　○月</t>
    </r>
    <r>
      <rPr>
        <u/>
        <sz val="10"/>
        <rFont val="ＭＳ Ｐ明朝"/>
        <family val="1"/>
        <charset val="128"/>
      </rPr>
      <t>　　　　　＿</t>
    </r>
    <r>
      <rPr>
        <sz val="10"/>
        <rFont val="ＭＳ Ｐ明朝"/>
        <family val="1"/>
        <charset val="128"/>
      </rPr>
      <t>　</t>
    </r>
    <rPh sb="0" eb="2">
      <t>カサン</t>
    </rPh>
    <rPh sb="2" eb="4">
      <t>サンテイ</t>
    </rPh>
    <rPh sb="4" eb="5">
      <t>ツキ</t>
    </rPh>
    <rPh sb="5" eb="6">
      <t>マエ</t>
    </rPh>
    <rPh sb="7" eb="8">
      <t>ツキ</t>
    </rPh>
    <rPh sb="9" eb="11">
      <t>カイゴ</t>
    </rPh>
    <rPh sb="11" eb="13">
      <t>フクシ</t>
    </rPh>
    <rPh sb="13" eb="14">
      <t>シ</t>
    </rPh>
    <rPh sb="15" eb="17">
      <t>ジョウキン</t>
    </rPh>
    <rPh sb="17" eb="19">
      <t>カンサン</t>
    </rPh>
    <rPh sb="19" eb="20">
      <t>ゴ</t>
    </rPh>
    <rPh sb="21" eb="23">
      <t>インスウ</t>
    </rPh>
    <phoneticPr fontId="3"/>
  </si>
  <si>
    <t>（１）介護職員の総数のうち、介護福祉士の占める割合が100分の50以上ですか。</t>
  </si>
  <si>
    <t xml:space="preserve">①施設の介護職員の総数のうち、介護福祉士の占める割合が、前年度（３月を除く）の月平均で、100分の50以上である。 </t>
    <rPh sb="28" eb="31">
      <t>ゼンネンド</t>
    </rPh>
    <rPh sb="33" eb="34">
      <t>ガツ</t>
    </rPh>
    <rPh sb="35" eb="36">
      <t>ノゾ</t>
    </rPh>
    <phoneticPr fontId="27"/>
  </si>
  <si>
    <t xml:space="preserve">②施設の介護職員の総数のうち、介護福祉士の占める割合が、加算算定月の前３月の平均で、100分の50以上である。 </t>
  </si>
  <si>
    <r>
      <t>加算算定月前３月の介護職員の常勤換算後の員数　　 　○月</t>
    </r>
    <r>
      <rPr>
        <u/>
        <sz val="10"/>
        <rFont val="ＭＳ Ｐ明朝"/>
        <family val="1"/>
        <charset val="128"/>
      </rPr>
      <t>　　　　　　_</t>
    </r>
    <r>
      <rPr>
        <sz val="10"/>
        <rFont val="ＭＳ Ｐ明朝"/>
        <family val="1"/>
        <charset val="128"/>
      </rPr>
      <t>　　○月</t>
    </r>
    <r>
      <rPr>
        <u/>
        <sz val="10"/>
        <rFont val="ＭＳ Ｐ明朝"/>
        <family val="1"/>
        <charset val="128"/>
      </rPr>
      <t>　　　　　_</t>
    </r>
    <r>
      <rPr>
        <sz val="10"/>
        <rFont val="ＭＳ Ｐ明朝"/>
        <family val="1"/>
        <charset val="128"/>
      </rPr>
      <t>　　○月</t>
    </r>
    <r>
      <rPr>
        <u/>
        <sz val="10"/>
        <rFont val="ＭＳ Ｐ明朝"/>
        <family val="1"/>
        <charset val="128"/>
      </rPr>
      <t>　　　　　_</t>
    </r>
    <rPh sb="0" eb="2">
      <t>カサン</t>
    </rPh>
    <rPh sb="2" eb="4">
      <t>サンテイ</t>
    </rPh>
    <rPh sb="4" eb="5">
      <t>ツキ</t>
    </rPh>
    <rPh sb="5" eb="6">
      <t>マエ</t>
    </rPh>
    <rPh sb="7" eb="8">
      <t>ツキ</t>
    </rPh>
    <rPh sb="27" eb="28">
      <t>ガツ</t>
    </rPh>
    <rPh sb="38" eb="39">
      <t>ガツ</t>
    </rPh>
    <rPh sb="48" eb="49">
      <t>ガツ</t>
    </rPh>
    <phoneticPr fontId="27"/>
  </si>
  <si>
    <r>
      <t>加算算定月前３月の介護福祉士の常勤換算後の員数　　○月</t>
    </r>
    <r>
      <rPr>
        <u/>
        <sz val="10"/>
        <rFont val="ＭＳ Ｐ明朝"/>
        <family val="1"/>
        <charset val="128"/>
      </rPr>
      <t>　　　　　　_</t>
    </r>
    <r>
      <rPr>
        <sz val="10"/>
        <rFont val="ＭＳ Ｐ明朝"/>
        <family val="1"/>
        <charset val="128"/>
      </rPr>
      <t>　　○月</t>
    </r>
    <r>
      <rPr>
        <u/>
        <sz val="10"/>
        <rFont val="ＭＳ Ｐ明朝"/>
        <family val="1"/>
        <charset val="128"/>
      </rPr>
      <t>　　　　　_</t>
    </r>
    <r>
      <rPr>
        <sz val="10"/>
        <rFont val="ＭＳ Ｐ明朝"/>
        <family val="1"/>
        <charset val="128"/>
      </rPr>
      <t>　　○月</t>
    </r>
    <r>
      <rPr>
        <u/>
        <sz val="10"/>
        <rFont val="ＭＳ Ｐ明朝"/>
        <family val="1"/>
        <charset val="128"/>
      </rPr>
      <t>　　　　　</t>
    </r>
    <r>
      <rPr>
        <sz val="10"/>
        <rFont val="ＭＳ Ｐ明朝"/>
        <family val="1"/>
        <charset val="128"/>
      </rPr>
      <t>_</t>
    </r>
    <rPh sb="0" eb="2">
      <t>カサン</t>
    </rPh>
    <rPh sb="2" eb="4">
      <t>サンテイ</t>
    </rPh>
    <rPh sb="4" eb="5">
      <t>ツキ</t>
    </rPh>
    <rPh sb="5" eb="6">
      <t>マエ</t>
    </rPh>
    <phoneticPr fontId="27"/>
  </si>
  <si>
    <t>（２）看護・介護職員の総数のうち、常勤職員の占める割合が100分の75以上ですか。</t>
    <phoneticPr fontId="27"/>
  </si>
  <si>
    <t xml:space="preserve">①施設の看護・介護職員の総数のうち、常勤職員の占める割合が、前年度（３月を除く）の月平均で、100分の75以上である。 </t>
    <rPh sb="30" eb="33">
      <t>ゼンネンド</t>
    </rPh>
    <rPh sb="35" eb="36">
      <t>ガツ</t>
    </rPh>
    <rPh sb="37" eb="38">
      <t>ノゾ</t>
    </rPh>
    <phoneticPr fontId="27"/>
  </si>
  <si>
    <t>常勤換算後の　　　看護・介護職員の員数</t>
    <rPh sb="0" eb="2">
      <t>ジョウキン</t>
    </rPh>
    <rPh sb="2" eb="4">
      <t>カンザン</t>
    </rPh>
    <rPh sb="4" eb="5">
      <t>ゴ</t>
    </rPh>
    <rPh sb="9" eb="11">
      <t>カンゴ</t>
    </rPh>
    <rPh sb="12" eb="14">
      <t>カイゴ</t>
    </rPh>
    <rPh sb="14" eb="16">
      <t>ショクイン</t>
    </rPh>
    <rPh sb="17" eb="19">
      <t>インスウ</t>
    </rPh>
    <phoneticPr fontId="3"/>
  </si>
  <si>
    <t>常勤換算後の　　　常勤職員の員数</t>
    <rPh sb="0" eb="2">
      <t>ジョウキン</t>
    </rPh>
    <rPh sb="2" eb="4">
      <t>カンザン</t>
    </rPh>
    <rPh sb="4" eb="5">
      <t>ゴ</t>
    </rPh>
    <rPh sb="9" eb="11">
      <t>ジョウキン</t>
    </rPh>
    <rPh sb="11" eb="13">
      <t>ショクイン</t>
    </rPh>
    <rPh sb="14" eb="16">
      <t>インスウ</t>
    </rPh>
    <phoneticPr fontId="3"/>
  </si>
  <si>
    <t>　　　　　　　　　　　　　　　・ｄがｃに占める割合　（ｄ÷ｃ×100）＝　　　　　　％</t>
  </si>
  <si>
    <t xml:space="preserve">②施設の看護・介護職員の総数のうち、常勤職員の占める割合が、加算算定月の前３月の平均で、100分の75以上である。 </t>
    <phoneticPr fontId="27"/>
  </si>
  <si>
    <r>
      <t>加算算定月前３月の看護・介護職員の常勤換算後の員数　　 　○月</t>
    </r>
    <r>
      <rPr>
        <u/>
        <sz val="10"/>
        <rFont val="ＭＳ Ｐ明朝"/>
        <family val="1"/>
        <charset val="128"/>
      </rPr>
      <t>　　　　　　_</t>
    </r>
    <r>
      <rPr>
        <sz val="10"/>
        <rFont val="ＭＳ Ｐ明朝"/>
        <family val="1"/>
        <charset val="128"/>
      </rPr>
      <t>　　○月</t>
    </r>
    <r>
      <rPr>
        <u/>
        <sz val="10"/>
        <rFont val="ＭＳ Ｐ明朝"/>
        <family val="1"/>
        <charset val="128"/>
      </rPr>
      <t>　　　　　_</t>
    </r>
    <r>
      <rPr>
        <sz val="10"/>
        <rFont val="ＭＳ Ｐ明朝"/>
        <family val="1"/>
        <charset val="128"/>
      </rPr>
      <t>　　○月</t>
    </r>
    <r>
      <rPr>
        <u/>
        <sz val="10"/>
        <rFont val="ＭＳ Ｐ明朝"/>
        <family val="1"/>
        <charset val="128"/>
      </rPr>
      <t>　　　　　_</t>
    </r>
    <rPh sb="0" eb="2">
      <t>カサン</t>
    </rPh>
    <rPh sb="2" eb="4">
      <t>サンテイ</t>
    </rPh>
    <rPh sb="4" eb="5">
      <t>ツキ</t>
    </rPh>
    <rPh sb="5" eb="6">
      <t>マエ</t>
    </rPh>
    <rPh sb="7" eb="8">
      <t>ツキ</t>
    </rPh>
    <rPh sb="9" eb="11">
      <t>カンゴ</t>
    </rPh>
    <rPh sb="30" eb="31">
      <t>ガツ</t>
    </rPh>
    <rPh sb="41" eb="42">
      <t>ガツ</t>
    </rPh>
    <rPh sb="51" eb="52">
      <t>ガツ</t>
    </rPh>
    <phoneticPr fontId="27"/>
  </si>
  <si>
    <r>
      <t>加算算定月前３月の常勤職員の常勤換算後の員数　　○月</t>
    </r>
    <r>
      <rPr>
        <u/>
        <sz val="10"/>
        <rFont val="ＭＳ Ｐ明朝"/>
        <family val="1"/>
        <charset val="128"/>
      </rPr>
      <t>　　　　　_</t>
    </r>
    <r>
      <rPr>
        <sz val="10"/>
        <rFont val="ＭＳ Ｐ明朝"/>
        <family val="1"/>
        <charset val="128"/>
      </rPr>
      <t>　　○月</t>
    </r>
    <r>
      <rPr>
        <u/>
        <sz val="10"/>
        <rFont val="ＭＳ Ｐ明朝"/>
        <family val="1"/>
        <charset val="128"/>
      </rPr>
      <t>　　　　　</t>
    </r>
    <r>
      <rPr>
        <sz val="10"/>
        <rFont val="ＭＳ Ｐ明朝"/>
        <family val="1"/>
        <charset val="128"/>
      </rPr>
      <t>_　　○月</t>
    </r>
    <r>
      <rPr>
        <u/>
        <sz val="10"/>
        <rFont val="ＭＳ Ｐ明朝"/>
        <family val="1"/>
        <charset val="128"/>
      </rPr>
      <t>　　　　　</t>
    </r>
    <r>
      <rPr>
        <sz val="10"/>
        <rFont val="ＭＳ Ｐ明朝"/>
        <family val="1"/>
        <charset val="128"/>
      </rPr>
      <t>_</t>
    </r>
    <rPh sb="0" eb="2">
      <t>カサン</t>
    </rPh>
    <rPh sb="2" eb="4">
      <t>サンテイ</t>
    </rPh>
    <rPh sb="4" eb="5">
      <t>ツキ</t>
    </rPh>
    <rPh sb="5" eb="6">
      <t>マエ</t>
    </rPh>
    <rPh sb="9" eb="11">
      <t>ジョウキン</t>
    </rPh>
    <rPh sb="11" eb="13">
      <t>ショクイン</t>
    </rPh>
    <phoneticPr fontId="27"/>
  </si>
  <si>
    <t>（３）サービスを利用者に直接提供する職員の総数のうち、勤続年数７年以上の者の占める割合が100分の35以上ですか。</t>
  </si>
  <si>
    <t>①サービスを利用者に直接提供する職員（生活相談員、介護職員、看護職員又は機能訓練指導員）の総数のうち、勤続年数７年以上の者の占める割合が、前年度（３月を除く）の月平均で100分の35以上である。</t>
    <rPh sb="69" eb="72">
      <t>ゼンネンド</t>
    </rPh>
    <rPh sb="80" eb="81">
      <t>ツキ</t>
    </rPh>
    <phoneticPr fontId="27"/>
  </si>
  <si>
    <t>常勤換算後の直接提供職員の員数</t>
    <rPh sb="0" eb="2">
      <t>ジョウキン</t>
    </rPh>
    <rPh sb="2" eb="4">
      <t>カンサン</t>
    </rPh>
    <rPh sb="4" eb="5">
      <t>ゴ</t>
    </rPh>
    <rPh sb="6" eb="8">
      <t>チョクセツ</t>
    </rPh>
    <rPh sb="8" eb="10">
      <t>テイキョウ</t>
    </rPh>
    <rPh sb="10" eb="12">
      <t>ショクイン</t>
    </rPh>
    <rPh sb="13" eb="15">
      <t>インズウ</t>
    </rPh>
    <phoneticPr fontId="3"/>
  </si>
  <si>
    <t>常勤換算後の勤続年数７年以上の者の員数</t>
    <rPh sb="0" eb="2">
      <t>ジョウキン</t>
    </rPh>
    <rPh sb="2" eb="4">
      <t>カンサン</t>
    </rPh>
    <rPh sb="4" eb="5">
      <t>ゴ</t>
    </rPh>
    <rPh sb="6" eb="8">
      <t>キンゾク</t>
    </rPh>
    <rPh sb="8" eb="10">
      <t>ネンスウ</t>
    </rPh>
    <rPh sb="17" eb="19">
      <t>インズウ</t>
    </rPh>
    <phoneticPr fontId="3"/>
  </si>
  <si>
    <r>
      <t>　　　　　　　　　　　　　　　　・ｄがｃに占める割合　（ｄ÷ｃ×100）＝　</t>
    </r>
    <r>
      <rPr>
        <u/>
        <sz val="10"/>
        <rFont val="ＭＳ Ｐ明朝"/>
        <family val="1"/>
        <charset val="128"/>
      </rPr>
      <t>　　　　　</t>
    </r>
    <r>
      <rPr>
        <sz val="10"/>
        <rFont val="ＭＳ Ｐ明朝"/>
        <family val="1"/>
        <charset val="128"/>
      </rPr>
      <t>％</t>
    </r>
    <phoneticPr fontId="27"/>
  </si>
  <si>
    <t>②サービスを利用者に直接提供する職員（生活相談員、介護職員、看護職員又は機能訓練指導員）の総数のうち、勤続年数７年以上の者の占める割合が、加算算定月の前３月の平均で100分の35以上である。</t>
    <rPh sb="6" eb="9">
      <t>リヨウシャ</t>
    </rPh>
    <rPh sb="10" eb="12">
      <t>チョクセツ</t>
    </rPh>
    <rPh sb="12" eb="14">
      <t>テイキョウ</t>
    </rPh>
    <rPh sb="16" eb="18">
      <t>ショクイン</t>
    </rPh>
    <rPh sb="19" eb="21">
      <t>セイカツ</t>
    </rPh>
    <rPh sb="21" eb="24">
      <t>ソウダンイン</t>
    </rPh>
    <rPh sb="25" eb="27">
      <t>カイゴ</t>
    </rPh>
    <rPh sb="27" eb="29">
      <t>ショクイン</t>
    </rPh>
    <rPh sb="30" eb="32">
      <t>カンゴ</t>
    </rPh>
    <rPh sb="32" eb="34">
      <t>ショクイン</t>
    </rPh>
    <rPh sb="34" eb="35">
      <t>マタ</t>
    </rPh>
    <rPh sb="36" eb="38">
      <t>キノウ</t>
    </rPh>
    <rPh sb="38" eb="40">
      <t>クンレン</t>
    </rPh>
    <rPh sb="40" eb="43">
      <t>シドウイン</t>
    </rPh>
    <rPh sb="45" eb="47">
      <t>ソウスウ</t>
    </rPh>
    <rPh sb="51" eb="53">
      <t>キンゾク</t>
    </rPh>
    <rPh sb="53" eb="55">
      <t>ネンスウ</t>
    </rPh>
    <rPh sb="56" eb="59">
      <t>ネンイジョウ</t>
    </rPh>
    <rPh sb="60" eb="61">
      <t>モノ</t>
    </rPh>
    <rPh sb="62" eb="63">
      <t>シ</t>
    </rPh>
    <rPh sb="65" eb="67">
      <t>ワリアイ</t>
    </rPh>
    <phoneticPr fontId="27"/>
  </si>
  <si>
    <r>
      <t>直接提供職員総数（前３月平均）</t>
    </r>
    <r>
      <rPr>
        <u/>
        <sz val="10"/>
        <rFont val="ＭＳ Ｐ明朝"/>
        <family val="1"/>
        <charset val="128"/>
      </rPr>
      <t>　　　　</t>
    </r>
    <r>
      <rPr>
        <sz val="10"/>
        <rFont val="ＭＳ Ｐ明朝"/>
        <family val="1"/>
        <charset val="128"/>
      </rPr>
      <t>名　勤続３年以上の員数（前３月平均）</t>
    </r>
    <r>
      <rPr>
        <u/>
        <sz val="10"/>
        <rFont val="ＭＳ Ｐ明朝"/>
        <family val="1"/>
        <charset val="128"/>
      </rPr>
      <t>　　　　</t>
    </r>
    <r>
      <rPr>
        <sz val="10"/>
        <rFont val="ＭＳ Ｐ明朝"/>
        <family val="1"/>
        <charset val="128"/>
      </rPr>
      <t>人　割合</t>
    </r>
    <r>
      <rPr>
        <u/>
        <sz val="10"/>
        <rFont val="ＭＳ Ｐ明朝"/>
        <family val="1"/>
        <charset val="128"/>
      </rPr>
      <t>　　　　</t>
    </r>
    <r>
      <rPr>
        <sz val="10"/>
        <rFont val="ＭＳ Ｐ明朝"/>
        <family val="1"/>
        <charset val="128"/>
      </rPr>
      <t>　（％）</t>
    </r>
    <rPh sb="0" eb="2">
      <t>チョクセツ</t>
    </rPh>
    <rPh sb="2" eb="4">
      <t>テイキョウ</t>
    </rPh>
    <rPh sb="4" eb="6">
      <t>ショクイン</t>
    </rPh>
    <rPh sb="6" eb="8">
      <t>ソウスウ</t>
    </rPh>
    <rPh sb="9" eb="10">
      <t>マエ</t>
    </rPh>
    <rPh sb="11" eb="12">
      <t>ツキ</t>
    </rPh>
    <rPh sb="12" eb="14">
      <t>ヘイキン</t>
    </rPh>
    <rPh sb="19" eb="20">
      <t>メイ</t>
    </rPh>
    <rPh sb="21" eb="23">
      <t>キンゾク</t>
    </rPh>
    <rPh sb="24" eb="27">
      <t>ネンイジョウ</t>
    </rPh>
    <rPh sb="28" eb="30">
      <t>インスウ</t>
    </rPh>
    <rPh sb="31" eb="32">
      <t>マエ</t>
    </rPh>
    <rPh sb="33" eb="34">
      <t>ツキ</t>
    </rPh>
    <rPh sb="34" eb="36">
      <t>ヘイキン</t>
    </rPh>
    <rPh sb="41" eb="42">
      <t>ニン</t>
    </rPh>
    <rPh sb="43" eb="45">
      <t>ワリアイ</t>
    </rPh>
    <phoneticPr fontId="3"/>
  </si>
  <si>
    <r>
      <t>加算算定月前３月の直接提供職員の常勤換算後の員数　　○月</t>
    </r>
    <r>
      <rPr>
        <u/>
        <sz val="10"/>
        <rFont val="ＭＳ Ｐ明朝"/>
        <family val="1"/>
        <charset val="128"/>
      </rPr>
      <t>　　　　　_</t>
    </r>
    <r>
      <rPr>
        <sz val="10"/>
        <rFont val="ＭＳ Ｐ明朝"/>
        <family val="1"/>
        <charset val="128"/>
      </rPr>
      <t>　　○月</t>
    </r>
    <r>
      <rPr>
        <u/>
        <sz val="10"/>
        <rFont val="ＭＳ Ｐ明朝"/>
        <family val="1"/>
        <charset val="128"/>
      </rPr>
      <t>　　　　　</t>
    </r>
    <r>
      <rPr>
        <sz val="10"/>
        <rFont val="ＭＳ Ｐ明朝"/>
        <family val="1"/>
        <charset val="128"/>
      </rPr>
      <t>_　　○月</t>
    </r>
    <r>
      <rPr>
        <u/>
        <sz val="10"/>
        <rFont val="ＭＳ Ｐ明朝"/>
        <family val="1"/>
        <charset val="128"/>
      </rPr>
      <t>　  　　　</t>
    </r>
    <r>
      <rPr>
        <sz val="10"/>
        <rFont val="ＭＳ Ｐ明朝"/>
        <family val="1"/>
        <charset val="128"/>
      </rPr>
      <t>_</t>
    </r>
    <rPh sb="0" eb="2">
      <t>カサン</t>
    </rPh>
    <rPh sb="2" eb="4">
      <t>サンテイ</t>
    </rPh>
    <rPh sb="4" eb="5">
      <t>ツキ</t>
    </rPh>
    <rPh sb="5" eb="6">
      <t>マエ</t>
    </rPh>
    <rPh sb="7" eb="8">
      <t>ツキ</t>
    </rPh>
    <rPh sb="9" eb="11">
      <t>チョクセツ</t>
    </rPh>
    <rPh sb="11" eb="13">
      <t>テイキョウ</t>
    </rPh>
    <rPh sb="13" eb="15">
      <t>ショクイン</t>
    </rPh>
    <rPh sb="16" eb="18">
      <t>ジョウキン</t>
    </rPh>
    <rPh sb="18" eb="20">
      <t>カンサン</t>
    </rPh>
    <rPh sb="20" eb="21">
      <t>ゴ</t>
    </rPh>
    <rPh sb="22" eb="24">
      <t>インスウ</t>
    </rPh>
    <rPh sb="27" eb="28">
      <t>ガツ</t>
    </rPh>
    <rPh sb="37" eb="38">
      <t>ガツ</t>
    </rPh>
    <rPh sb="47" eb="48">
      <t>ツキ</t>
    </rPh>
    <phoneticPr fontId="3"/>
  </si>
  <si>
    <r>
      <t>加算算定月前３月の勤続７年以上の常勤換算後の員数　 　○月</t>
    </r>
    <r>
      <rPr>
        <u/>
        <sz val="10"/>
        <rFont val="ＭＳ Ｐ明朝"/>
        <family val="1"/>
        <charset val="128"/>
      </rPr>
      <t>　　　　　</t>
    </r>
    <r>
      <rPr>
        <sz val="10"/>
        <rFont val="ＭＳ Ｐ明朝"/>
        <family val="1"/>
        <charset val="128"/>
      </rPr>
      <t>_　　○月</t>
    </r>
    <r>
      <rPr>
        <u/>
        <sz val="10"/>
        <rFont val="ＭＳ Ｐ明朝"/>
        <family val="1"/>
        <charset val="128"/>
      </rPr>
      <t>　　　　　</t>
    </r>
    <r>
      <rPr>
        <sz val="10"/>
        <rFont val="ＭＳ Ｐ明朝"/>
        <family val="1"/>
        <charset val="128"/>
      </rPr>
      <t>_　　○月</t>
    </r>
    <r>
      <rPr>
        <u/>
        <sz val="10"/>
        <rFont val="ＭＳ Ｐ明朝"/>
        <family val="1"/>
        <charset val="128"/>
      </rPr>
      <t>　　　　　</t>
    </r>
    <r>
      <rPr>
        <sz val="10"/>
        <rFont val="ＭＳ Ｐ明朝"/>
        <family val="1"/>
        <charset val="128"/>
      </rPr>
      <t>_</t>
    </r>
    <rPh sb="0" eb="2">
      <t>カサン</t>
    </rPh>
    <rPh sb="2" eb="4">
      <t>サンテイ</t>
    </rPh>
    <rPh sb="4" eb="5">
      <t>ツキ</t>
    </rPh>
    <rPh sb="5" eb="6">
      <t>マエ</t>
    </rPh>
    <rPh sb="7" eb="8">
      <t>ツキ</t>
    </rPh>
    <rPh sb="9" eb="11">
      <t>キンゾク</t>
    </rPh>
    <rPh sb="12" eb="13">
      <t>ネン</t>
    </rPh>
    <rPh sb="13" eb="15">
      <t>イジョウ</t>
    </rPh>
    <rPh sb="16" eb="18">
      <t>ジョウキン</t>
    </rPh>
    <rPh sb="18" eb="20">
      <t>カンサン</t>
    </rPh>
    <rPh sb="20" eb="21">
      <t>ゴ</t>
    </rPh>
    <rPh sb="22" eb="24">
      <t>インスウ</t>
    </rPh>
    <rPh sb="28" eb="29">
      <t>ガツ</t>
    </rPh>
    <rPh sb="38" eb="39">
      <t>ガツ</t>
    </rPh>
    <rPh sb="48" eb="49">
      <t>ガツ</t>
    </rPh>
    <phoneticPr fontId="3"/>
  </si>
  <si>
    <t>（サービス提供体制強化加算Ⅰ・Ⅱ・Ⅲ共通）
　別の告示に定める利用定員超過・人員基準欠如に該当していない。</t>
    <rPh sb="5" eb="7">
      <t>テイキョウ</t>
    </rPh>
    <rPh sb="7" eb="9">
      <t>タイセイ</t>
    </rPh>
    <rPh sb="9" eb="11">
      <t>キョウカ</t>
    </rPh>
    <rPh sb="11" eb="13">
      <t>カサン</t>
    </rPh>
    <rPh sb="18" eb="20">
      <t>キョウツウ</t>
    </rPh>
    <rPh sb="31" eb="33">
      <t>リヨウ</t>
    </rPh>
    <phoneticPr fontId="27"/>
  </si>
  <si>
    <t>（サービス提供体制強化加算Ⅰ・Ⅱ・Ⅲ共通）
　本体施設と併設のショートステイを兼務している職員については、勤務実態、利用者数、ベッド数等に基づき按分するなどの方法により当該職員の常勤換算数を本体施設とショートステイに割り振った上で、本体施設とショートステイそれぞれについて割合を算出し、加算の算定の可否を判断している。（ただし、大多数の職員が本体施設と併設ショートステイを均等に兼務しているような場合は、本体施設とショートステイで一体的に算出した職員の割合を、本体施設とショートステイの両方について用いても差し支えない。）</t>
    <rPh sb="5" eb="7">
      <t>テイキョウ</t>
    </rPh>
    <rPh sb="7" eb="9">
      <t>タイセイ</t>
    </rPh>
    <rPh sb="9" eb="11">
      <t>キョウカ</t>
    </rPh>
    <rPh sb="11" eb="13">
      <t>カサン</t>
    </rPh>
    <rPh sb="18" eb="20">
      <t>キョウツウ</t>
    </rPh>
    <rPh sb="23" eb="25">
      <t>ホンタイ</t>
    </rPh>
    <rPh sb="25" eb="27">
      <t>シセツ</t>
    </rPh>
    <rPh sb="28" eb="30">
      <t>ヘイセツ</t>
    </rPh>
    <rPh sb="39" eb="41">
      <t>ケンム</t>
    </rPh>
    <rPh sb="45" eb="47">
      <t>ショクイン</t>
    </rPh>
    <rPh sb="53" eb="55">
      <t>キンム</t>
    </rPh>
    <rPh sb="55" eb="57">
      <t>ジッタイ</t>
    </rPh>
    <rPh sb="58" eb="60">
      <t>リヨウ</t>
    </rPh>
    <rPh sb="60" eb="61">
      <t>シャ</t>
    </rPh>
    <rPh sb="61" eb="62">
      <t>スウ</t>
    </rPh>
    <rPh sb="66" eb="67">
      <t>スウ</t>
    </rPh>
    <rPh sb="67" eb="68">
      <t>トウ</t>
    </rPh>
    <rPh sb="69" eb="70">
      <t>モト</t>
    </rPh>
    <rPh sb="72" eb="74">
      <t>アンブン</t>
    </rPh>
    <rPh sb="79" eb="81">
      <t>ホウホウ</t>
    </rPh>
    <rPh sb="84" eb="86">
      <t>トウガイ</t>
    </rPh>
    <rPh sb="86" eb="88">
      <t>ショクイン</t>
    </rPh>
    <rPh sb="89" eb="91">
      <t>ジョウキン</t>
    </rPh>
    <rPh sb="91" eb="93">
      <t>カンサン</t>
    </rPh>
    <rPh sb="93" eb="94">
      <t>スウ</t>
    </rPh>
    <rPh sb="95" eb="97">
      <t>ホンタイ</t>
    </rPh>
    <rPh sb="97" eb="99">
      <t>シセツ</t>
    </rPh>
    <rPh sb="108" eb="109">
      <t>ワ</t>
    </rPh>
    <rPh sb="110" eb="111">
      <t>フ</t>
    </rPh>
    <rPh sb="113" eb="114">
      <t>ウエ</t>
    </rPh>
    <rPh sb="116" eb="118">
      <t>ホンタイ</t>
    </rPh>
    <rPh sb="118" eb="120">
      <t>シセツ</t>
    </rPh>
    <rPh sb="136" eb="138">
      <t>ワリアイ</t>
    </rPh>
    <rPh sb="139" eb="141">
      <t>サンシュツ</t>
    </rPh>
    <rPh sb="143" eb="145">
      <t>カサン</t>
    </rPh>
    <rPh sb="146" eb="148">
      <t>サンテイ</t>
    </rPh>
    <rPh sb="149" eb="150">
      <t>カ</t>
    </rPh>
    <rPh sb="150" eb="151">
      <t>ヒ</t>
    </rPh>
    <rPh sb="152" eb="154">
      <t>ハンダン</t>
    </rPh>
    <rPh sb="164" eb="167">
      <t>ダイタスウ</t>
    </rPh>
    <rPh sb="168" eb="170">
      <t>ショクイン</t>
    </rPh>
    <rPh sb="171" eb="173">
      <t>ホンタイ</t>
    </rPh>
    <rPh sb="173" eb="175">
      <t>シセツ</t>
    </rPh>
    <rPh sb="176" eb="178">
      <t>ヘイセツ</t>
    </rPh>
    <rPh sb="186" eb="188">
      <t>キントウ</t>
    </rPh>
    <rPh sb="189" eb="191">
      <t>ケンム</t>
    </rPh>
    <rPh sb="198" eb="200">
      <t>バアイ</t>
    </rPh>
    <rPh sb="202" eb="204">
      <t>ホンタイ</t>
    </rPh>
    <rPh sb="204" eb="206">
      <t>シセツ</t>
    </rPh>
    <rPh sb="215" eb="218">
      <t>イッタイテキ</t>
    </rPh>
    <rPh sb="219" eb="221">
      <t>サンシュツ</t>
    </rPh>
    <rPh sb="223" eb="225">
      <t>ショクイン</t>
    </rPh>
    <rPh sb="226" eb="228">
      <t>ワリアイ</t>
    </rPh>
    <rPh sb="230" eb="232">
      <t>ホンタイ</t>
    </rPh>
    <rPh sb="232" eb="234">
      <t>シセツ</t>
    </rPh>
    <rPh sb="243" eb="245">
      <t>リョウホウ</t>
    </rPh>
    <rPh sb="249" eb="250">
      <t>モチ</t>
    </rPh>
    <rPh sb="253" eb="254">
      <t>サ</t>
    </rPh>
    <rPh sb="255" eb="256">
      <t>ツカ</t>
    </rPh>
    <phoneticPr fontId="27"/>
  </si>
  <si>
    <t>（サービス提供体制強化加算Ⅰ・Ⅱ・Ⅲ共通）
　空床型の短期入所生活介護の場合は、本体施設が当該加算の要件を満たす場合に、同加算を算定している。</t>
    <rPh sb="5" eb="7">
      <t>テイキョウ</t>
    </rPh>
    <rPh sb="7" eb="9">
      <t>タイセイ</t>
    </rPh>
    <rPh sb="9" eb="11">
      <t>キョウカ</t>
    </rPh>
    <rPh sb="11" eb="13">
      <t>カサン</t>
    </rPh>
    <rPh sb="18" eb="20">
      <t>キョウツウ</t>
    </rPh>
    <rPh sb="23" eb="24">
      <t>クウ</t>
    </rPh>
    <rPh sb="24" eb="25">
      <t>ショウ</t>
    </rPh>
    <rPh sb="25" eb="26">
      <t>ガタ</t>
    </rPh>
    <rPh sb="27" eb="29">
      <t>タンキ</t>
    </rPh>
    <rPh sb="29" eb="31">
      <t>ニュウショ</t>
    </rPh>
    <rPh sb="31" eb="33">
      <t>セイカツ</t>
    </rPh>
    <rPh sb="33" eb="35">
      <t>カイゴ</t>
    </rPh>
    <rPh sb="36" eb="38">
      <t>バアイ</t>
    </rPh>
    <rPh sb="40" eb="42">
      <t>ホンタイ</t>
    </rPh>
    <rPh sb="42" eb="44">
      <t>シセツ</t>
    </rPh>
    <rPh sb="45" eb="47">
      <t>トウガイ</t>
    </rPh>
    <rPh sb="47" eb="49">
      <t>カサン</t>
    </rPh>
    <rPh sb="50" eb="52">
      <t>ヨウケン</t>
    </rPh>
    <rPh sb="53" eb="54">
      <t>ミ</t>
    </rPh>
    <rPh sb="56" eb="58">
      <t>バアイ</t>
    </rPh>
    <rPh sb="60" eb="61">
      <t>ドウ</t>
    </rPh>
    <rPh sb="61" eb="63">
      <t>カサン</t>
    </rPh>
    <rPh sb="64" eb="66">
      <t>サンテイ</t>
    </rPh>
    <phoneticPr fontId="27"/>
  </si>
  <si>
    <r>
      <t xml:space="preserve">● </t>
    </r>
    <r>
      <rPr>
        <b/>
        <sz val="12"/>
        <rFont val="ＭＳ ゴシック"/>
        <family val="3"/>
        <charset val="128"/>
      </rPr>
      <t>減　算　（減算すべき事実が生じていない場合は－を記載）</t>
    </r>
    <rPh sb="2" eb="3">
      <t>ゲン</t>
    </rPh>
    <rPh sb="4" eb="5">
      <t>サン</t>
    </rPh>
    <rPh sb="7" eb="9">
      <t>ゲンサン</t>
    </rPh>
    <rPh sb="12" eb="14">
      <t>ジジツ</t>
    </rPh>
    <rPh sb="15" eb="16">
      <t>ショウ</t>
    </rPh>
    <rPh sb="21" eb="23">
      <t>バアイ</t>
    </rPh>
    <rPh sb="26" eb="28">
      <t>キサイ</t>
    </rPh>
    <phoneticPr fontId="27"/>
  </si>
  <si>
    <t>月平均の入所者数が運営規程に定められている入所定員を超える場合、定員超過利用になった翌月から、定員超過利用が解消されるに至った月まで、すべての入所者等について基本単位数の70％で算定している。（やむを得ない措置等による定員の超過を除く）</t>
    <rPh sb="0" eb="3">
      <t>ツキヘイキン</t>
    </rPh>
    <rPh sb="4" eb="7">
      <t>ニュウショシャ</t>
    </rPh>
    <rPh sb="7" eb="8">
      <t>スウ</t>
    </rPh>
    <rPh sb="9" eb="11">
      <t>ウンエイ</t>
    </rPh>
    <rPh sb="11" eb="13">
      <t>キテイ</t>
    </rPh>
    <rPh sb="14" eb="15">
      <t>サダ</t>
    </rPh>
    <rPh sb="21" eb="23">
      <t>ニュウショ</t>
    </rPh>
    <rPh sb="23" eb="25">
      <t>テイイン</t>
    </rPh>
    <rPh sb="26" eb="27">
      <t>コ</t>
    </rPh>
    <rPh sb="29" eb="31">
      <t>バアイ</t>
    </rPh>
    <rPh sb="32" eb="34">
      <t>テイイン</t>
    </rPh>
    <rPh sb="34" eb="36">
      <t>チョウカ</t>
    </rPh>
    <phoneticPr fontId="27"/>
  </si>
  <si>
    <t>（看護・介護職員の人員欠如）
人員基準上必要とされる員数から一割を超えて減少した場合にはその翌月から人員基準欠如が解消されるに至った月まで、一割の範囲内で減少した場合にはその翌々月から人員基準欠如が解消されるに至った月まで、すべての入所者等について基本単位数の70％で算定している。</t>
    <rPh sb="1" eb="3">
      <t>カンゴ</t>
    </rPh>
    <rPh sb="4" eb="6">
      <t>カイゴ</t>
    </rPh>
    <rPh sb="6" eb="8">
      <t>ショクイン</t>
    </rPh>
    <rPh sb="9" eb="11">
      <t>ジンイン</t>
    </rPh>
    <rPh sb="11" eb="13">
      <t>ケツジョ</t>
    </rPh>
    <rPh sb="15" eb="17">
      <t>ジンイン</t>
    </rPh>
    <rPh sb="17" eb="19">
      <t>キジュン</t>
    </rPh>
    <rPh sb="19" eb="20">
      <t>ジョウ</t>
    </rPh>
    <rPh sb="20" eb="22">
      <t>ヒツヨウ</t>
    </rPh>
    <rPh sb="26" eb="28">
      <t>インズウ</t>
    </rPh>
    <rPh sb="30" eb="31">
      <t>イチ</t>
    </rPh>
    <rPh sb="31" eb="32">
      <t>ワリ</t>
    </rPh>
    <rPh sb="33" eb="34">
      <t>コ</t>
    </rPh>
    <rPh sb="36" eb="38">
      <t>ゲンショウ</t>
    </rPh>
    <rPh sb="40" eb="42">
      <t>バアイ</t>
    </rPh>
    <rPh sb="46" eb="47">
      <t>ヨク</t>
    </rPh>
    <rPh sb="47" eb="48">
      <t>ツキ</t>
    </rPh>
    <rPh sb="50" eb="52">
      <t>ジンイン</t>
    </rPh>
    <rPh sb="52" eb="54">
      <t>キジュン</t>
    </rPh>
    <rPh sb="54" eb="56">
      <t>ケツジョ</t>
    </rPh>
    <rPh sb="57" eb="59">
      <t>カイショウ</t>
    </rPh>
    <rPh sb="63" eb="64">
      <t>イタ</t>
    </rPh>
    <rPh sb="66" eb="67">
      <t>ツキ</t>
    </rPh>
    <rPh sb="70" eb="71">
      <t>イチ</t>
    </rPh>
    <rPh sb="71" eb="72">
      <t>ワリ</t>
    </rPh>
    <rPh sb="73" eb="76">
      <t>ハンイナイ</t>
    </rPh>
    <rPh sb="77" eb="79">
      <t>ゲンショウ</t>
    </rPh>
    <rPh sb="81" eb="83">
      <t>バアイ</t>
    </rPh>
    <rPh sb="87" eb="89">
      <t>ヨクヨク</t>
    </rPh>
    <rPh sb="89" eb="90">
      <t>ツキ</t>
    </rPh>
    <phoneticPr fontId="27"/>
  </si>
  <si>
    <t>（介護支援専門員の人員欠如）
人員基準上必要とされる員数から減少した場合にはその翌々月から人員基準欠如が解消されるに至った月まで、すべての入所者等について基本単位数の70％で算定している。</t>
    <rPh sb="1" eb="3">
      <t>カイゴ</t>
    </rPh>
    <rPh sb="3" eb="5">
      <t>シエン</t>
    </rPh>
    <rPh sb="5" eb="8">
      <t>センモンイン</t>
    </rPh>
    <rPh sb="9" eb="11">
      <t>ジンイン</t>
    </rPh>
    <rPh sb="11" eb="13">
      <t>ケツジョ</t>
    </rPh>
    <phoneticPr fontId="27"/>
  </si>
  <si>
    <t>夜勤時間帯において夜勤を行う介護職員・看護職員の数について、ある月（暦月）において基準に満たない事態が２日以上連続して発生するか、４日以上発生した場合、翌月のすべての入所者等について基本単位数の97％で算定している。</t>
    <rPh sb="0" eb="2">
      <t>ヤキン</t>
    </rPh>
    <rPh sb="2" eb="5">
      <t>ジカンタイ</t>
    </rPh>
    <rPh sb="9" eb="11">
      <t>ヤキン</t>
    </rPh>
    <rPh sb="12" eb="13">
      <t>オコナ</t>
    </rPh>
    <rPh sb="14" eb="16">
      <t>カイゴ</t>
    </rPh>
    <rPh sb="16" eb="18">
      <t>ショクイン</t>
    </rPh>
    <rPh sb="19" eb="21">
      <t>カンゴ</t>
    </rPh>
    <rPh sb="21" eb="23">
      <t>ショクイン</t>
    </rPh>
    <rPh sb="24" eb="25">
      <t>カズ</t>
    </rPh>
    <rPh sb="32" eb="33">
      <t>ツキ</t>
    </rPh>
    <rPh sb="34" eb="35">
      <t>レキ</t>
    </rPh>
    <rPh sb="35" eb="36">
      <t>ゲツ</t>
    </rPh>
    <rPh sb="41" eb="43">
      <t>キジュン</t>
    </rPh>
    <rPh sb="44" eb="45">
      <t>ミ</t>
    </rPh>
    <rPh sb="48" eb="50">
      <t>ジタイ</t>
    </rPh>
    <rPh sb="52" eb="53">
      <t>ニチ</t>
    </rPh>
    <rPh sb="53" eb="55">
      <t>イジョウ</t>
    </rPh>
    <rPh sb="55" eb="57">
      <t>レンゾク</t>
    </rPh>
    <phoneticPr fontId="27"/>
  </si>
  <si>
    <t>事業所名称</t>
  </si>
  <si>
    <t>(介護老人福祉施設、短期入所生活介護、介護予防短期入所生活介護）</t>
  </si>
  <si>
    <t>以下の「月平均入所（利用）者数」は、各月ごとの１日あたりの平均入所（利用）者数（当該月の全入所（利用）者の延数÷当該月の日数）を算出してください。</t>
    <rPh sb="7" eb="9">
      <t>ニュウショ</t>
    </rPh>
    <rPh sb="10" eb="12">
      <t>リヨウ</t>
    </rPh>
    <rPh sb="13" eb="14">
      <t>シャ</t>
    </rPh>
    <rPh sb="14" eb="15">
      <t>スウ</t>
    </rPh>
    <rPh sb="24" eb="25">
      <t>ニチ</t>
    </rPh>
    <rPh sb="29" eb="31">
      <t>ヘイキン</t>
    </rPh>
    <rPh sb="31" eb="33">
      <t>ニュウショ</t>
    </rPh>
    <rPh sb="34" eb="36">
      <t>リヨウ</t>
    </rPh>
    <rPh sb="37" eb="38">
      <t>シャ</t>
    </rPh>
    <rPh sb="38" eb="39">
      <t>スウ</t>
    </rPh>
    <rPh sb="40" eb="42">
      <t>トウガイ</t>
    </rPh>
    <rPh sb="42" eb="43">
      <t>ツキ</t>
    </rPh>
    <rPh sb="44" eb="45">
      <t>ゼン</t>
    </rPh>
    <rPh sb="45" eb="47">
      <t>ニュウショ</t>
    </rPh>
    <rPh sb="48" eb="50">
      <t>リヨウ</t>
    </rPh>
    <rPh sb="51" eb="52">
      <t>シャ</t>
    </rPh>
    <rPh sb="53" eb="54">
      <t>ノ</t>
    </rPh>
    <rPh sb="54" eb="55">
      <t>スウ</t>
    </rPh>
    <rPh sb="56" eb="58">
      <t>トウガイ</t>
    </rPh>
    <rPh sb="58" eb="59">
      <t>ツキ</t>
    </rPh>
    <rPh sb="60" eb="62">
      <t>ニッスウ</t>
    </rPh>
    <rPh sb="64" eb="66">
      <t>サンシュツ</t>
    </rPh>
    <phoneticPr fontId="75"/>
  </si>
  <si>
    <t>計（Ａ）については、計算期間中の１日あたりの平均入所者数（当該計算期間の全入所者の延数÷当該計算期間の日数）を算出してください。</t>
    <rPh sb="0" eb="1">
      <t>ケイ</t>
    </rPh>
    <rPh sb="10" eb="12">
      <t>ケイサン</t>
    </rPh>
    <rPh sb="12" eb="14">
      <t>キカン</t>
    </rPh>
    <rPh sb="14" eb="15">
      <t>チュウ</t>
    </rPh>
    <rPh sb="24" eb="26">
      <t>ニュウショ</t>
    </rPh>
    <rPh sb="29" eb="31">
      <t>トウガイ</t>
    </rPh>
    <rPh sb="31" eb="33">
      <t>ケイサン</t>
    </rPh>
    <rPh sb="33" eb="35">
      <t>キカン</t>
    </rPh>
    <rPh sb="37" eb="39">
      <t>ニュウショ</t>
    </rPh>
    <rPh sb="46" eb="48">
      <t>ケイサン</t>
    </rPh>
    <rPh sb="48" eb="50">
      <t>キカン</t>
    </rPh>
    <phoneticPr fontId="75"/>
  </si>
  <si>
    <t>計（Ｂ）については、計算期間中の１日あたりの平均利用者数（当該計算期間の全利用者の延数÷当該計算期間の日数）を算出してください。</t>
    <rPh sb="0" eb="1">
      <t>ケイ</t>
    </rPh>
    <rPh sb="10" eb="12">
      <t>ケイサン</t>
    </rPh>
    <rPh sb="12" eb="14">
      <t>キカン</t>
    </rPh>
    <rPh sb="14" eb="15">
      <t>チュウ</t>
    </rPh>
    <rPh sb="29" eb="31">
      <t>トウガイ</t>
    </rPh>
    <rPh sb="31" eb="33">
      <t>ケイサン</t>
    </rPh>
    <rPh sb="33" eb="35">
      <t>キカン</t>
    </rPh>
    <rPh sb="46" eb="48">
      <t>ケイサン</t>
    </rPh>
    <rPh sb="48" eb="50">
      <t>キカン</t>
    </rPh>
    <phoneticPr fontId="75"/>
  </si>
  <si>
    <t>ただし、退所日、入院又は外泊によりサービス費を算定しなかった日は除いてください。計算については、小数点第２位以下切上げです。</t>
    <rPh sb="4" eb="6">
      <t>タイショ</t>
    </rPh>
    <rPh sb="6" eb="7">
      <t>ビ</t>
    </rPh>
    <rPh sb="56" eb="58">
      <t>キリア</t>
    </rPh>
    <phoneticPr fontId="75"/>
  </si>
  <si>
    <t>月平均入所
（介護老人福祉施設）</t>
    <rPh sb="3" eb="5">
      <t>ニュウショ</t>
    </rPh>
    <rPh sb="7" eb="9">
      <t>カイゴ</t>
    </rPh>
    <rPh sb="9" eb="11">
      <t>ロウジン</t>
    </rPh>
    <rPh sb="11" eb="13">
      <t>フクシ</t>
    </rPh>
    <rPh sb="13" eb="15">
      <t>シセツ</t>
    </rPh>
    <phoneticPr fontId="75"/>
  </si>
  <si>
    <t>計（Ａ）</t>
    <rPh sb="0" eb="1">
      <t>ケイ</t>
    </rPh>
    <phoneticPr fontId="75"/>
  </si>
  <si>
    <t>４月</t>
  </si>
  <si>
    <t>５月</t>
  </si>
  <si>
    <t>９月</t>
  </si>
  <si>
    <t>10月</t>
    <phoneticPr fontId="75"/>
  </si>
  <si>
    <t>11月</t>
    <phoneticPr fontId="75"/>
  </si>
  <si>
    <t>12月</t>
  </si>
  <si>
    <t>３月</t>
  </si>
  <si>
    <t>Ｘ</t>
    <phoneticPr fontId="75"/>
  </si>
  <si>
    <t>×</t>
    <phoneticPr fontId="75"/>
  </si>
  <si>
    <t>定員×90％を記載→</t>
    <rPh sb="0" eb="2">
      <t>テイイン</t>
    </rPh>
    <rPh sb="7" eb="9">
      <t>キサイ</t>
    </rPh>
    <phoneticPr fontId="75"/>
  </si>
  <si>
    <r>
      <t>月平均利用者数
（短期入所生活介護、介護予防短期入所生活介護）　</t>
    </r>
    <r>
      <rPr>
        <sz val="10"/>
        <rFont val="ＭＳ Ｐゴシック"/>
        <family val="3"/>
        <charset val="128"/>
      </rPr>
      <t>　　　　　　　　　　　　　　　　　　　　　　　　　　　　　</t>
    </r>
    <rPh sb="9" eb="11">
      <t>タンキ</t>
    </rPh>
    <rPh sb="11" eb="13">
      <t>ニュウショ</t>
    </rPh>
    <rPh sb="13" eb="15">
      <t>セイカツ</t>
    </rPh>
    <rPh sb="15" eb="17">
      <t>カイゴ</t>
    </rPh>
    <rPh sb="18" eb="20">
      <t>カイゴ</t>
    </rPh>
    <rPh sb="20" eb="22">
      <t>ヨボウ</t>
    </rPh>
    <rPh sb="22" eb="24">
      <t>タンキ</t>
    </rPh>
    <rPh sb="24" eb="26">
      <t>ニュウショ</t>
    </rPh>
    <rPh sb="26" eb="28">
      <t>セイカツ</t>
    </rPh>
    <rPh sb="28" eb="30">
      <t>カイゴ</t>
    </rPh>
    <phoneticPr fontId="75"/>
  </si>
  <si>
    <t>計（Ｂ）</t>
    <rPh sb="0" eb="1">
      <t>ケイ</t>
    </rPh>
    <phoneticPr fontId="75"/>
  </si>
  <si>
    <r>
      <t>令和</t>
    </r>
    <r>
      <rPr>
        <sz val="11"/>
        <color rgb="FFFF0000"/>
        <rFont val="ＭＳ Ｐゴシック"/>
        <family val="3"/>
        <charset val="128"/>
      </rPr>
      <t>５</t>
    </r>
    <r>
      <rPr>
        <sz val="11"/>
        <rFont val="ＭＳ Ｐゴシック"/>
        <family val="3"/>
        <charset val="128"/>
      </rPr>
      <t>年</t>
    </r>
    <rPh sb="0" eb="2">
      <t>レイワ</t>
    </rPh>
    <rPh sb="3" eb="4">
      <t>ネン</t>
    </rPh>
    <phoneticPr fontId="75"/>
  </si>
  <si>
    <r>
      <t>令和</t>
    </r>
    <r>
      <rPr>
        <sz val="11"/>
        <color rgb="FFFF0000"/>
        <rFont val="ＭＳ Ｐゴシック"/>
        <family val="3"/>
        <charset val="128"/>
      </rPr>
      <t>６</t>
    </r>
    <r>
      <rPr>
        <sz val="11"/>
        <rFont val="ＭＳ Ｐゴシック"/>
        <family val="3"/>
        <charset val="128"/>
      </rPr>
      <t>年</t>
    </r>
    <rPh sb="0" eb="2">
      <t>レイワ</t>
    </rPh>
    <rPh sb="3" eb="4">
      <t>ネン</t>
    </rPh>
    <phoneticPr fontId="75"/>
  </si>
  <si>
    <r>
      <t>令和</t>
    </r>
    <r>
      <rPr>
        <sz val="9"/>
        <color rgb="FFFF0000"/>
        <rFont val="ＭＳ Ｐゴシック"/>
        <family val="3"/>
        <charset val="128"/>
      </rPr>
      <t>５</t>
    </r>
    <r>
      <rPr>
        <sz val="9"/>
        <rFont val="ＭＳ Ｐゴシック"/>
        <family val="3"/>
        <charset val="128"/>
      </rPr>
      <t>年４月１日より以前に指定を受けた事業所
（前年度を通して実績がある）
前年度の実績(４月～３月）を記載し、計算を行ってください。</t>
    </r>
    <rPh sb="0" eb="2">
      <t>レイワ</t>
    </rPh>
    <rPh sb="3" eb="4">
      <t>ネン</t>
    </rPh>
    <rPh sb="4" eb="5">
      <t>ヘイネン</t>
    </rPh>
    <rPh sb="5" eb="6">
      <t>ガツ</t>
    </rPh>
    <rPh sb="7" eb="8">
      <t>ニチ</t>
    </rPh>
    <rPh sb="10" eb="11">
      <t>イ</t>
    </rPh>
    <rPh sb="11" eb="12">
      <t>マエ</t>
    </rPh>
    <rPh sb="13" eb="15">
      <t>シテイ</t>
    </rPh>
    <rPh sb="16" eb="17">
      <t>ウ</t>
    </rPh>
    <rPh sb="19" eb="22">
      <t>ジギョウショ</t>
    </rPh>
    <rPh sb="24" eb="27">
      <t>ゼンネンド</t>
    </rPh>
    <rPh sb="28" eb="29">
      <t>トオ</t>
    </rPh>
    <rPh sb="31" eb="33">
      <t>ジッセキ</t>
    </rPh>
    <rPh sb="38" eb="41">
      <t>ゼンネンド</t>
    </rPh>
    <rPh sb="42" eb="44">
      <t>ジッセキ</t>
    </rPh>
    <rPh sb="46" eb="47">
      <t>ガツ</t>
    </rPh>
    <rPh sb="49" eb="50">
      <t>ガツ</t>
    </rPh>
    <rPh sb="52" eb="54">
      <t>キサイ</t>
    </rPh>
    <rPh sb="56" eb="58">
      <t>ケイサン</t>
    </rPh>
    <rPh sb="59" eb="60">
      <t>オコナ</t>
    </rPh>
    <phoneticPr fontId="75"/>
  </si>
  <si>
    <r>
      <t>令和</t>
    </r>
    <r>
      <rPr>
        <sz val="9"/>
        <color rgb="FFFF0000"/>
        <rFont val="ＭＳ Ｐゴシック"/>
        <family val="3"/>
        <charset val="128"/>
      </rPr>
      <t>５</t>
    </r>
    <r>
      <rPr>
        <sz val="9"/>
        <rFont val="ＭＳ Ｐゴシック"/>
        <family val="3"/>
        <charset val="128"/>
      </rPr>
      <t>年５月１日～令和</t>
    </r>
    <r>
      <rPr>
        <sz val="9"/>
        <color rgb="FFFF0000"/>
        <rFont val="ＭＳ Ｐゴシック"/>
        <family val="3"/>
        <charset val="128"/>
      </rPr>
      <t>６</t>
    </r>
    <r>
      <rPr>
        <sz val="9"/>
        <rFont val="ＭＳ Ｐゴシック"/>
        <family val="3"/>
        <charset val="128"/>
      </rPr>
      <t>年６月１日に指定を受けた事業所
（開設から１年以上の実績がある）
直近1年間（６月～５月）の実績を記載し、計算を行ってください。</t>
    </r>
    <rPh sb="0" eb="2">
      <t>レイワ</t>
    </rPh>
    <rPh sb="3" eb="4">
      <t>ネン</t>
    </rPh>
    <rPh sb="4" eb="5">
      <t>ガンネン</t>
    </rPh>
    <rPh sb="5" eb="6">
      <t>ガツ</t>
    </rPh>
    <rPh sb="7" eb="8">
      <t>ニチ</t>
    </rPh>
    <rPh sb="14" eb="15">
      <t>ガツ</t>
    </rPh>
    <rPh sb="16" eb="17">
      <t>ニチ</t>
    </rPh>
    <rPh sb="18" eb="20">
      <t>シテイ</t>
    </rPh>
    <rPh sb="21" eb="22">
      <t>ウ</t>
    </rPh>
    <rPh sb="24" eb="27">
      <t>ジギョウショ</t>
    </rPh>
    <rPh sb="29" eb="31">
      <t>カイセツ</t>
    </rPh>
    <rPh sb="34" eb="37">
      <t>ネンイジョウ</t>
    </rPh>
    <rPh sb="38" eb="40">
      <t>ジッセキ</t>
    </rPh>
    <rPh sb="45" eb="47">
      <t>チョッキン</t>
    </rPh>
    <rPh sb="48" eb="50">
      <t>ネンカン</t>
    </rPh>
    <rPh sb="52" eb="53">
      <t>ガツ</t>
    </rPh>
    <rPh sb="55" eb="56">
      <t>ガツ</t>
    </rPh>
    <rPh sb="58" eb="60">
      <t>ジッセキ</t>
    </rPh>
    <rPh sb="61" eb="63">
      <t>キサイ</t>
    </rPh>
    <rPh sb="65" eb="67">
      <t>ケイサン</t>
    </rPh>
    <rPh sb="68" eb="69">
      <t>オコナ</t>
    </rPh>
    <phoneticPr fontId="75"/>
  </si>
  <si>
    <r>
      <t>令和</t>
    </r>
    <r>
      <rPr>
        <sz val="9"/>
        <color rgb="FFFF0000"/>
        <rFont val="ＭＳ Ｐゴシック"/>
        <family val="3"/>
        <charset val="128"/>
      </rPr>
      <t>５</t>
    </r>
    <r>
      <rPr>
        <sz val="9"/>
        <rFont val="ＭＳ Ｐゴシック"/>
        <family val="3"/>
        <charset val="128"/>
      </rPr>
      <t>年７月１日～令和</t>
    </r>
    <r>
      <rPr>
        <sz val="9"/>
        <color rgb="FFFF0000"/>
        <rFont val="ＭＳ Ｐゴシック"/>
        <family val="3"/>
        <charset val="128"/>
      </rPr>
      <t>５</t>
    </r>
    <r>
      <rPr>
        <sz val="9"/>
        <rFont val="ＭＳ Ｐゴシック"/>
        <family val="3"/>
        <charset val="128"/>
      </rPr>
      <t>年12月１日に指定を受けた事業所（開設からの実績が６ヶ月以上12ヶ月未満の場合）
直近６ヶ月（12月～５月）の実績を記載し、計算を行ってください。</t>
    </r>
    <rPh sb="0" eb="2">
      <t>レイワ</t>
    </rPh>
    <rPh sb="3" eb="4">
      <t>ネン</t>
    </rPh>
    <rPh sb="5" eb="6">
      <t>ガツ</t>
    </rPh>
    <rPh sb="7" eb="8">
      <t>ニチ</t>
    </rPh>
    <rPh sb="9" eb="11">
      <t>レイワ</t>
    </rPh>
    <rPh sb="12" eb="13">
      <t>ネン</t>
    </rPh>
    <rPh sb="15" eb="16">
      <t>ガツ</t>
    </rPh>
    <rPh sb="17" eb="18">
      <t>ニチ</t>
    </rPh>
    <rPh sb="19" eb="21">
      <t>シテイ</t>
    </rPh>
    <rPh sb="22" eb="23">
      <t>ウ</t>
    </rPh>
    <rPh sb="25" eb="28">
      <t>ジギョウショ</t>
    </rPh>
    <rPh sb="29" eb="31">
      <t>カイセツ</t>
    </rPh>
    <rPh sb="34" eb="36">
      <t>ジッセキ</t>
    </rPh>
    <rPh sb="39" eb="40">
      <t>ゲツ</t>
    </rPh>
    <rPh sb="40" eb="42">
      <t>イジョウ</t>
    </rPh>
    <rPh sb="45" eb="46">
      <t>ゲツ</t>
    </rPh>
    <rPh sb="46" eb="48">
      <t>ミマン</t>
    </rPh>
    <rPh sb="49" eb="51">
      <t>バアイ</t>
    </rPh>
    <rPh sb="53" eb="55">
      <t>チョッキン</t>
    </rPh>
    <rPh sb="57" eb="58">
      <t>ゲツ</t>
    </rPh>
    <rPh sb="61" eb="62">
      <t>ガツ</t>
    </rPh>
    <rPh sb="64" eb="65">
      <t>ガツ</t>
    </rPh>
    <rPh sb="67" eb="69">
      <t>ジッセキ</t>
    </rPh>
    <rPh sb="70" eb="72">
      <t>キサイ</t>
    </rPh>
    <rPh sb="74" eb="76">
      <t>ケイサン</t>
    </rPh>
    <rPh sb="77" eb="78">
      <t>オコナ</t>
    </rPh>
    <phoneticPr fontId="75"/>
  </si>
  <si>
    <r>
      <t>令和</t>
    </r>
    <r>
      <rPr>
        <sz val="9"/>
        <color rgb="FFFF0000"/>
        <rFont val="ＭＳ Ｐゴシック"/>
        <family val="3"/>
        <charset val="128"/>
      </rPr>
      <t>６</t>
    </r>
    <r>
      <rPr>
        <sz val="9"/>
        <rFont val="ＭＳ Ｐゴシック"/>
        <family val="3"/>
        <charset val="128"/>
      </rPr>
      <t>年１月１日以降に指定を受けた事業所
（開設からの実績が６ヶ月未満の場合）
定員の９０％で計算を行ってください。</t>
    </r>
    <rPh sb="0" eb="2">
      <t>レイワ</t>
    </rPh>
    <rPh sb="3" eb="4">
      <t>ネン</t>
    </rPh>
    <rPh sb="5" eb="6">
      <t>ガツ</t>
    </rPh>
    <rPh sb="7" eb="8">
      <t>ニチ</t>
    </rPh>
    <rPh sb="8" eb="10">
      <t>イコウ</t>
    </rPh>
    <rPh sb="11" eb="13">
      <t>シテイ</t>
    </rPh>
    <rPh sb="14" eb="15">
      <t>ウ</t>
    </rPh>
    <rPh sb="17" eb="20">
      <t>ジギョウショ</t>
    </rPh>
    <rPh sb="22" eb="24">
      <t>カイセツ</t>
    </rPh>
    <rPh sb="27" eb="29">
      <t>ジッセキ</t>
    </rPh>
    <rPh sb="32" eb="33">
      <t>ゲツ</t>
    </rPh>
    <rPh sb="33" eb="35">
      <t>ミマン</t>
    </rPh>
    <rPh sb="36" eb="38">
      <t>バアイ</t>
    </rPh>
    <rPh sb="40" eb="42">
      <t>テイイン</t>
    </rPh>
    <rPh sb="47" eb="49">
      <t>ケイサン</t>
    </rPh>
    <rPh sb="50" eb="51">
      <t>オコナ</t>
    </rPh>
    <phoneticPr fontId="75"/>
  </si>
  <si>
    <r>
      <t>令和</t>
    </r>
    <r>
      <rPr>
        <sz val="9"/>
        <color rgb="FFFF0000"/>
        <rFont val="ＭＳ Ｐゴシック"/>
        <family val="3"/>
        <charset val="128"/>
      </rPr>
      <t>５</t>
    </r>
    <r>
      <rPr>
        <sz val="9"/>
        <rFont val="ＭＳ Ｐゴシック"/>
        <family val="3"/>
        <charset val="128"/>
      </rPr>
      <t>年５月１日～令和</t>
    </r>
    <r>
      <rPr>
        <sz val="9"/>
        <color rgb="FFFF0000"/>
        <rFont val="ＭＳ Ｐゴシック"/>
        <family val="3"/>
        <charset val="128"/>
      </rPr>
      <t>５</t>
    </r>
    <r>
      <rPr>
        <sz val="9"/>
        <rFont val="ＭＳ Ｐゴシック"/>
        <family val="3"/>
        <charset val="128"/>
      </rPr>
      <t>年６月１日に指定を受けた事業所
（開設から１年以上の実績がある）
直近1年間（６月～５月）の実績を記載し、計算を行ってください。</t>
    </r>
    <rPh sb="0" eb="2">
      <t>レイワ</t>
    </rPh>
    <rPh sb="3" eb="4">
      <t>ネン</t>
    </rPh>
    <rPh sb="4" eb="5">
      <t>ガンネン</t>
    </rPh>
    <rPh sb="5" eb="6">
      <t>ガツ</t>
    </rPh>
    <rPh sb="7" eb="8">
      <t>ニチ</t>
    </rPh>
    <rPh sb="14" eb="15">
      <t>ガツ</t>
    </rPh>
    <rPh sb="16" eb="17">
      <t>ニチ</t>
    </rPh>
    <rPh sb="18" eb="20">
      <t>シテイ</t>
    </rPh>
    <rPh sb="21" eb="22">
      <t>ウ</t>
    </rPh>
    <rPh sb="24" eb="27">
      <t>ジギョウショ</t>
    </rPh>
    <rPh sb="29" eb="31">
      <t>カイセツ</t>
    </rPh>
    <rPh sb="34" eb="37">
      <t>ネンイジョウ</t>
    </rPh>
    <rPh sb="38" eb="40">
      <t>ジッセキ</t>
    </rPh>
    <rPh sb="45" eb="47">
      <t>チョッキン</t>
    </rPh>
    <rPh sb="48" eb="50">
      <t>ネンカン</t>
    </rPh>
    <rPh sb="52" eb="53">
      <t>ガツ</t>
    </rPh>
    <rPh sb="55" eb="56">
      <t>ガツ</t>
    </rPh>
    <rPh sb="58" eb="60">
      <t>ジッセキ</t>
    </rPh>
    <rPh sb="61" eb="63">
      <t>キサイ</t>
    </rPh>
    <rPh sb="65" eb="67">
      <t>ケイサン</t>
    </rPh>
    <rPh sb="68" eb="69">
      <t>オコナ</t>
    </rPh>
    <phoneticPr fontId="75"/>
  </si>
  <si>
    <t>実績</t>
  </si>
  <si>
    <t>予定・実績</t>
  </si>
  <si>
    <t>（13）　認知症チームケア加算（介護老人福祉施設）</t>
    <phoneticPr fontId="27"/>
  </si>
  <si>
    <t>問１</t>
    <phoneticPr fontId="2"/>
  </si>
  <si>
    <t>協力医療機関との間で、入所者等の同意を得て、当該入所者等の病歴等の情報を共有する会議を定期的に開催している。</t>
    <phoneticPr fontId="27"/>
  </si>
  <si>
    <t>（高齢者施設等感染対策向上加算Ⅰ）
　感染症感染対策向上加算又は外来感染対策向上加算に係る届出を行った医療機関等が行う院内感染対策に関する研修又は訓練に一年に一回以上参加している。</t>
    <phoneticPr fontId="67"/>
  </si>
  <si>
    <t>（高齢者施設等感染対策向上加算Ⅱ）
　感染対策向上加算に係る届出を行った医療機関から、三年に一回以上、施設内で感染者が発生した場合の対応に係る実地指導を受けている。</t>
    <phoneticPr fontId="67"/>
  </si>
  <si>
    <t>(一)</t>
    <phoneticPr fontId="67"/>
  </si>
  <si>
    <t xml:space="preserve">　業務の効率化及び質の向上又は職員の負担の軽減に資する機器（以下「介護機器」という。）を活用する場合における利用者の安全及びケアの質の確保
</t>
    <phoneticPr fontId="67"/>
  </si>
  <si>
    <t>(二)</t>
    <rPh sb="1" eb="2">
      <t>２</t>
    </rPh>
    <phoneticPr fontId="67"/>
  </si>
  <si>
    <t>職員の負担の軽減及び勤務状況への配慮</t>
    <phoneticPr fontId="67"/>
  </si>
  <si>
    <t>(三)</t>
    <rPh sb="1" eb="2">
      <t>３</t>
    </rPh>
    <phoneticPr fontId="67"/>
  </si>
  <si>
    <t>介護機器の定期的な点検</t>
    <phoneticPr fontId="67"/>
  </si>
  <si>
    <t>(四)</t>
    <rPh sb="1" eb="2">
      <t>４</t>
    </rPh>
    <phoneticPr fontId="67"/>
  </si>
  <si>
    <t>業務の効率化及び質の向上並びに職員の負担軽減を図るための職員研修</t>
    <phoneticPr fontId="67"/>
  </si>
  <si>
    <t>問２</t>
    <rPh sb="0" eb="1">
      <t>トイ</t>
    </rPh>
    <phoneticPr fontId="67"/>
  </si>
  <si>
    <t>問３</t>
    <rPh sb="0" eb="1">
      <t>トイ</t>
    </rPh>
    <phoneticPr fontId="67"/>
  </si>
  <si>
    <t>問４</t>
    <rPh sb="0" eb="1">
      <t>トイ</t>
    </rPh>
    <phoneticPr fontId="67"/>
  </si>
  <si>
    <t>問５</t>
    <rPh sb="0" eb="1">
      <t>トイ</t>
    </rPh>
    <phoneticPr fontId="67"/>
  </si>
  <si>
    <t>問６</t>
    <rPh sb="0" eb="1">
      <t>トイ</t>
    </rPh>
    <phoneticPr fontId="67"/>
  </si>
  <si>
    <t>イ　介護職員等処遇改善加算（Ⅰ）</t>
    <rPh sb="2" eb="4">
      <t>カイゴ</t>
    </rPh>
    <rPh sb="4" eb="6">
      <t>ショクイン</t>
    </rPh>
    <rPh sb="6" eb="7">
      <t>トウ</t>
    </rPh>
    <rPh sb="7" eb="9">
      <t>ショグウ</t>
    </rPh>
    <rPh sb="9" eb="11">
      <t>カイゼン</t>
    </rPh>
    <rPh sb="11" eb="13">
      <t>カサン</t>
    </rPh>
    <phoneticPr fontId="27"/>
  </si>
  <si>
    <t>　介護職員その他の職員の賃金（退職手当を除く。）の改善（以下「賃金改善」という。）について、次に掲げる基準（一）及び（二）のいずれにも適合し、かつ、賃金改善に要する費用の見込額（賃金改善に伴う法定福利費等の事業主負担の増加分を含むことができる。以下同じ。）が介護職員等処遇改善加算の算定見込額以上となる賃金改善に関する計画を策定し、当該計画に基づき適切な措置を講じている。</t>
    <rPh sb="54" eb="55">
      <t>イチ</t>
    </rPh>
    <rPh sb="56" eb="57">
      <t>オヨ</t>
    </rPh>
    <rPh sb="59" eb="60">
      <t>２</t>
    </rPh>
    <phoneticPr fontId="67"/>
  </si>
  <si>
    <t>(一)　</t>
    <phoneticPr fontId="67"/>
  </si>
  <si>
    <t>仮に介護職員等処遇改善加算(Ⅳ)を算定した場合に算定することが見込まれる額の二分の一以上を基本給又は決まって毎月支払われる手当に充てている。</t>
    <phoneticPr fontId="67"/>
  </si>
  <si>
    <t>(二)</t>
    <phoneticPr fontId="67"/>
  </si>
  <si>
    <t>介護福祉士であって、経験及び技能を有する介護職員と認められる者（以下「経験・技能のある介護職員」という。）のうち一人は、賃金改善後の賃金の見込額が年額四百四十万円以上である。ただし、介護職員等処遇改善加算の算定見込額が少額であることその他の理由により、当該賃金改善が困難である場合はこの限りでない。</t>
    <phoneticPr fontId="67"/>
  </si>
  <si>
    <t xml:space="preserve">  問１の賃金改善に関する計画、当該計画に係る実施期間及び実施方法その他の当該事業所の職員の処遇改善の計画等を記載した介護職員等処遇改善計画書を作成し、全ての職員に周知し、指定権者に届け出ている。</t>
    <rPh sb="2" eb="3">
      <t>トイ</t>
    </rPh>
    <rPh sb="86" eb="88">
      <t>シテイ</t>
    </rPh>
    <rPh sb="88" eb="90">
      <t>ケンジャ</t>
    </rPh>
    <phoneticPr fontId="67"/>
  </si>
  <si>
    <t>　事業年度ごとに当該事業所の職員の処遇改善に関する実績を指定権者に報告している。</t>
    <rPh sb="28" eb="30">
      <t>シテイ</t>
    </rPh>
    <rPh sb="30" eb="32">
      <t>ケンジャ</t>
    </rPh>
    <phoneticPr fontId="67"/>
  </si>
  <si>
    <t>　算定日が属する月の前十二月間において、労働基準法、労働者災害補償保険法、最低賃金法、労働安全衛生法、雇用保険法その他の労働に関する法令に違反し、罰金以上の刑に処せられていない。</t>
    <phoneticPr fontId="67"/>
  </si>
  <si>
    <t>　労働保険料（労働保険の保険料の徴収等に関する法律第十条第二項に規定する労働保険料をいう。以下同じ。）の納付を適正に行っている。</t>
    <rPh sb="58" eb="59">
      <t>オコナ</t>
    </rPh>
    <phoneticPr fontId="67"/>
  </si>
  <si>
    <t>　次に掲げる基準（一）から（六）のいずれにも適合している。</t>
    <rPh sb="9" eb="10">
      <t>イチ</t>
    </rPh>
    <rPh sb="14" eb="15">
      <t>６</t>
    </rPh>
    <phoneticPr fontId="67"/>
  </si>
  <si>
    <t>　介護職員の任用の際における職責又は職務内容等の要件（介護職員の賃金に関するものを含む。）を定めている。</t>
    <phoneticPr fontId="67"/>
  </si>
  <si>
    <t>　(一)の要件について書面をもって作成し、全ての介護職員に周知している。</t>
    <phoneticPr fontId="67"/>
  </si>
  <si>
    <t>　介護職員の資質の向上の支援に関する計画を策定し、当該計画に係る研修の実施又は研修の機会を確保している。</t>
    <phoneticPr fontId="67"/>
  </si>
  <si>
    <t>　(三)について、全ての介護職員に周知している。</t>
    <phoneticPr fontId="67"/>
  </si>
  <si>
    <t>(五)</t>
    <rPh sb="1" eb="2">
      <t>５</t>
    </rPh>
    <phoneticPr fontId="67"/>
  </si>
  <si>
    <t>　介護職員の経験若しくは資格等に応じて昇給する仕組み又は一定の基準に基づき定期に昇給を判定する仕組みを設けている。</t>
    <phoneticPr fontId="67"/>
  </si>
  <si>
    <t>(六)</t>
    <rPh sb="1" eb="2">
      <t>６</t>
    </rPh>
    <phoneticPr fontId="67"/>
  </si>
  <si>
    <t>　(五)について書面をもって作成し、全ての介護職員に周知している。</t>
    <phoneticPr fontId="67"/>
  </si>
  <si>
    <t>　問２の届出に係る計画の期間中に実施する職員の処遇改善の内容（賃金改善に関するものを除く。）及び当該職員の処遇改善に要する費用の見込額を全ての職員に周知している。</t>
    <rPh sb="1" eb="2">
      <t>トイ</t>
    </rPh>
    <phoneticPr fontId="67"/>
  </si>
  <si>
    <t>　問８の処遇改善の内容等について、インターネットの利用その他の適切な方法により公表している。</t>
    <rPh sb="1" eb="2">
      <t>トイ</t>
    </rPh>
    <phoneticPr fontId="67"/>
  </si>
  <si>
    <t>問10</t>
    <phoneticPr fontId="27"/>
  </si>
  <si>
    <t>（介護老人福祉施設）日常生活継続支援加算(Ⅰ)若しくは（Ⅱ）又はサービス提供体制強化加算（Ⅰ）若しくは(Ⅱ)のいずれかを届け出ている。</t>
    <rPh sb="1" eb="3">
      <t>カイゴ</t>
    </rPh>
    <rPh sb="3" eb="5">
      <t>ロウジン</t>
    </rPh>
    <rPh sb="5" eb="7">
      <t>フクシ</t>
    </rPh>
    <rPh sb="7" eb="9">
      <t>シセツ</t>
    </rPh>
    <rPh sb="10" eb="12">
      <t>ニチジョウ</t>
    </rPh>
    <rPh sb="12" eb="14">
      <t>セイカツ</t>
    </rPh>
    <rPh sb="14" eb="16">
      <t>ケイゾク</t>
    </rPh>
    <rPh sb="16" eb="18">
      <t>シエン</t>
    </rPh>
    <rPh sb="18" eb="20">
      <t>カサン</t>
    </rPh>
    <rPh sb="23" eb="24">
      <t>モ</t>
    </rPh>
    <rPh sb="36" eb="38">
      <t>テイキョウ</t>
    </rPh>
    <rPh sb="38" eb="40">
      <t>タイセイ</t>
    </rPh>
    <rPh sb="40" eb="42">
      <t>キョウカ</t>
    </rPh>
    <rPh sb="42" eb="44">
      <t>カサン</t>
    </rPh>
    <rPh sb="47" eb="48">
      <t>モ</t>
    </rPh>
    <phoneticPr fontId="67"/>
  </si>
  <si>
    <t>（（介護予防）短期入所生活介護）次に掲げる基準（一）又は（二）のいずれかに適合している。</t>
    <rPh sb="2" eb="4">
      <t>カイゴ</t>
    </rPh>
    <rPh sb="4" eb="6">
      <t>ヨボウ</t>
    </rPh>
    <rPh sb="7" eb="9">
      <t>タンキ</t>
    </rPh>
    <rPh sb="9" eb="11">
      <t>ニュウショ</t>
    </rPh>
    <rPh sb="11" eb="13">
      <t>セイカツ</t>
    </rPh>
    <rPh sb="13" eb="15">
      <t>カイゴ</t>
    </rPh>
    <rPh sb="16" eb="17">
      <t>ツギ</t>
    </rPh>
    <rPh sb="18" eb="19">
      <t>カカ</t>
    </rPh>
    <rPh sb="21" eb="23">
      <t>キジュン</t>
    </rPh>
    <rPh sb="24" eb="25">
      <t>イチ</t>
    </rPh>
    <rPh sb="26" eb="27">
      <t>マタ</t>
    </rPh>
    <rPh sb="29" eb="30">
      <t>２</t>
    </rPh>
    <rPh sb="37" eb="39">
      <t>テキゴウ</t>
    </rPh>
    <phoneticPr fontId="67"/>
  </si>
  <si>
    <t>サービス提供体制強化加算（Ⅰ）又は（Ⅱ）のいずれかを届け出ている。</t>
    <phoneticPr fontId="67"/>
  </si>
  <si>
    <t>事業所が、特別養護老人ホームの併設事業所である場合にあっては、併設本体施設（病院及び診療所を除く）が、介護職員等処遇改善加算（Ⅰ）を届け出ている。</t>
    <rPh sb="0" eb="3">
      <t>ジギョウショ</t>
    </rPh>
    <rPh sb="5" eb="7">
      <t>トクベツ</t>
    </rPh>
    <rPh sb="7" eb="9">
      <t>ヨウゴ</t>
    </rPh>
    <rPh sb="9" eb="11">
      <t>ロウジン</t>
    </rPh>
    <rPh sb="15" eb="17">
      <t>ヘイセツ</t>
    </rPh>
    <rPh sb="17" eb="20">
      <t>ジギョウショ</t>
    </rPh>
    <rPh sb="23" eb="25">
      <t>バアイ</t>
    </rPh>
    <rPh sb="31" eb="33">
      <t>ヘイセツ</t>
    </rPh>
    <rPh sb="33" eb="35">
      <t>ホンタイ</t>
    </rPh>
    <rPh sb="35" eb="37">
      <t>シセツ</t>
    </rPh>
    <rPh sb="38" eb="40">
      <t>ビョウイン</t>
    </rPh>
    <rPh sb="40" eb="41">
      <t>オヨ</t>
    </rPh>
    <rPh sb="42" eb="45">
      <t>シンリョウジョ</t>
    </rPh>
    <rPh sb="46" eb="47">
      <t>ノゾ</t>
    </rPh>
    <rPh sb="51" eb="53">
      <t>カイゴ</t>
    </rPh>
    <rPh sb="53" eb="55">
      <t>ショクイン</t>
    </rPh>
    <rPh sb="55" eb="56">
      <t>トウ</t>
    </rPh>
    <rPh sb="56" eb="58">
      <t>ショグウ</t>
    </rPh>
    <rPh sb="58" eb="60">
      <t>カイゼン</t>
    </rPh>
    <rPh sb="60" eb="62">
      <t>カサン</t>
    </rPh>
    <rPh sb="66" eb="67">
      <t>トド</t>
    </rPh>
    <rPh sb="68" eb="69">
      <t>デ</t>
    </rPh>
    <phoneticPr fontId="67"/>
  </si>
  <si>
    <t>ロ　介護職員等処遇改善加算（Ⅱ）</t>
    <rPh sb="2" eb="4">
      <t>カイゴ</t>
    </rPh>
    <rPh sb="4" eb="6">
      <t>ショクイン</t>
    </rPh>
    <rPh sb="6" eb="7">
      <t>トウ</t>
    </rPh>
    <rPh sb="7" eb="9">
      <t>ショグウ</t>
    </rPh>
    <rPh sb="9" eb="11">
      <t>カイゼン</t>
    </rPh>
    <rPh sb="11" eb="13">
      <t>カサン</t>
    </rPh>
    <phoneticPr fontId="27"/>
  </si>
  <si>
    <t>　介護職員等処遇改善加算(Ⅰ)の問１から問９までのいずれにも適合している。</t>
    <rPh sb="1" eb="3">
      <t>カイゴ</t>
    </rPh>
    <rPh sb="3" eb="5">
      <t>ショクイン</t>
    </rPh>
    <rPh sb="5" eb="6">
      <t>トウ</t>
    </rPh>
    <rPh sb="6" eb="8">
      <t>ショグウ</t>
    </rPh>
    <rPh sb="8" eb="10">
      <t>カイゼン</t>
    </rPh>
    <rPh sb="10" eb="12">
      <t>カサン</t>
    </rPh>
    <rPh sb="16" eb="17">
      <t>トイ</t>
    </rPh>
    <rPh sb="20" eb="21">
      <t>トイ</t>
    </rPh>
    <phoneticPr fontId="67"/>
  </si>
  <si>
    <t>ハ　介護職員等処遇改善加算（Ⅲ）</t>
    <rPh sb="2" eb="4">
      <t>カイゴ</t>
    </rPh>
    <rPh sb="4" eb="6">
      <t>ショクイン</t>
    </rPh>
    <rPh sb="6" eb="7">
      <t>トウ</t>
    </rPh>
    <rPh sb="7" eb="9">
      <t>ショグウ</t>
    </rPh>
    <rPh sb="9" eb="11">
      <t>カイゼン</t>
    </rPh>
    <rPh sb="11" eb="13">
      <t>カサン</t>
    </rPh>
    <phoneticPr fontId="27"/>
  </si>
  <si>
    <t>　介護職員等処遇改善加算(Ⅰ)の問１(一)及び問２から問８までのいずれにも適合している。</t>
    <rPh sb="16" eb="17">
      <t>トイ</t>
    </rPh>
    <rPh sb="23" eb="24">
      <t>トイ</t>
    </rPh>
    <rPh sb="27" eb="28">
      <t>トイ</t>
    </rPh>
    <phoneticPr fontId="67"/>
  </si>
  <si>
    <t>ニ　介護職員等処遇改善加算（Ⅳ）　</t>
    <rPh sb="2" eb="4">
      <t>カイゴ</t>
    </rPh>
    <rPh sb="4" eb="6">
      <t>ショクイン</t>
    </rPh>
    <rPh sb="6" eb="7">
      <t>トウ</t>
    </rPh>
    <rPh sb="7" eb="9">
      <t>ショグウ</t>
    </rPh>
    <rPh sb="9" eb="11">
      <t>カイゼン</t>
    </rPh>
    <rPh sb="11" eb="13">
      <t>カサン</t>
    </rPh>
    <phoneticPr fontId="27"/>
  </si>
  <si>
    <t>　介護職員等処遇改善加算(Ⅰ)の問１(一)、問２から問６まで、問７(一)から(四)まで及び問８のいずれにも適合している。</t>
    <rPh sb="16" eb="17">
      <t>トイ</t>
    </rPh>
    <rPh sb="22" eb="23">
      <t>トイ</t>
    </rPh>
    <rPh sb="26" eb="27">
      <t>トイ</t>
    </rPh>
    <rPh sb="31" eb="32">
      <t>トイ</t>
    </rPh>
    <rPh sb="45" eb="46">
      <t>トイ</t>
    </rPh>
    <phoneticPr fontId="67"/>
  </si>
  <si>
    <t>※介護職員等処遇改善加算（Ⅴ）（１）～(14）は令和７年３月31日まで</t>
    <rPh sb="1" eb="3">
      <t>カイゴ</t>
    </rPh>
    <rPh sb="3" eb="5">
      <t>ショクイン</t>
    </rPh>
    <rPh sb="5" eb="6">
      <t>トウ</t>
    </rPh>
    <rPh sb="6" eb="8">
      <t>ショグウ</t>
    </rPh>
    <rPh sb="8" eb="10">
      <t>カイゼン</t>
    </rPh>
    <rPh sb="10" eb="12">
      <t>カサン</t>
    </rPh>
    <rPh sb="24" eb="26">
      <t>レイワ</t>
    </rPh>
    <rPh sb="27" eb="28">
      <t>ネン</t>
    </rPh>
    <rPh sb="29" eb="30">
      <t>ガツ</t>
    </rPh>
    <rPh sb="32" eb="33">
      <t>ニチ</t>
    </rPh>
    <phoneticPr fontId="67"/>
  </si>
  <si>
    <t>ホ　介護職員等処遇改善加算(Ⅴ)(１)</t>
    <phoneticPr fontId="27"/>
  </si>
  <si>
    <t>　介護職員等処遇改善加算(Ⅰ)の問１(二)及び問２から問10までのいずれにも適合している。</t>
    <rPh sb="16" eb="17">
      <t>トイ</t>
    </rPh>
    <rPh sb="23" eb="24">
      <t>トイ</t>
    </rPh>
    <rPh sb="27" eb="28">
      <t>トイ</t>
    </rPh>
    <phoneticPr fontId="67"/>
  </si>
  <si>
    <t>ヘ　介護職員等処遇改善加算(Ⅴ)(２)</t>
    <phoneticPr fontId="67"/>
  </si>
  <si>
    <t>　介護職員等処遇改善加算(Ⅰ)の問１(二)、問２から問６まで、問７(一)から(四)まで及び問８から問10までのいずれにも適合している。</t>
    <rPh sb="16" eb="17">
      <t>トイ</t>
    </rPh>
    <rPh sb="22" eb="23">
      <t>トイ</t>
    </rPh>
    <rPh sb="26" eb="27">
      <t>トイ</t>
    </rPh>
    <rPh sb="31" eb="32">
      <t>トイ</t>
    </rPh>
    <rPh sb="45" eb="46">
      <t>トイ</t>
    </rPh>
    <rPh sb="49" eb="50">
      <t>トイ</t>
    </rPh>
    <phoneticPr fontId="67"/>
  </si>
  <si>
    <t>ト　介護職員等処遇改善加算(Ⅴ)(３)</t>
    <phoneticPr fontId="67"/>
  </si>
  <si>
    <t>　介護職員等処遇改善加算(Ⅰ)の問１(二)及び問２から問９までのいずれにも適合している。</t>
    <rPh sb="16" eb="17">
      <t>トイ</t>
    </rPh>
    <rPh sb="23" eb="24">
      <t>トイ</t>
    </rPh>
    <rPh sb="27" eb="28">
      <t>トイ</t>
    </rPh>
    <phoneticPr fontId="67"/>
  </si>
  <si>
    <t>チ　介護職員等処遇改善加算(Ⅴ)(４)</t>
    <phoneticPr fontId="67"/>
  </si>
  <si>
    <t>　介護職員等処遇改善加算(Ⅰ)の問１(二)、問２から問６まで、問７(一)から(四)まで、問８及び問９のいずれにも適合している。</t>
    <rPh sb="16" eb="17">
      <t>トイ</t>
    </rPh>
    <rPh sb="22" eb="23">
      <t>トイ</t>
    </rPh>
    <rPh sb="26" eb="27">
      <t>トイ</t>
    </rPh>
    <rPh sb="31" eb="32">
      <t>トイ</t>
    </rPh>
    <rPh sb="44" eb="45">
      <t>トイ</t>
    </rPh>
    <rPh sb="48" eb="49">
      <t>トイ</t>
    </rPh>
    <phoneticPr fontId="67"/>
  </si>
  <si>
    <t>リ　介護職員等処遇改善加算(Ⅴ)(５)</t>
    <phoneticPr fontId="67"/>
  </si>
  <si>
    <t>ヌ　介護職員等処遇改善加算(Ⅴ)(６)</t>
    <phoneticPr fontId="67"/>
  </si>
  <si>
    <t>ル　介護職員等処遇改善加算(Ⅴ)(７)</t>
    <phoneticPr fontId="27"/>
  </si>
  <si>
    <t>介護職員等処遇改善加算(Ⅰ)の問１(二)、問２から問６まで及び問８から問10までのいずれにも適合している。</t>
    <rPh sb="15" eb="16">
      <t>トイ</t>
    </rPh>
    <rPh sb="21" eb="22">
      <t>トイ</t>
    </rPh>
    <rPh sb="25" eb="26">
      <t>トイ</t>
    </rPh>
    <rPh sb="31" eb="32">
      <t>トイ</t>
    </rPh>
    <rPh sb="35" eb="36">
      <t>トイ</t>
    </rPh>
    <phoneticPr fontId="67"/>
  </si>
  <si>
    <t>次に掲げる基準（一）又は（二）のいずれかに適合している。</t>
    <phoneticPr fontId="67"/>
  </si>
  <si>
    <t>(一)</t>
    <rPh sb="1" eb="2">
      <t>１</t>
    </rPh>
    <phoneticPr fontId="67"/>
  </si>
  <si>
    <t>　次に掲げる要件ａ,ｂの全てに適合している。</t>
    <phoneticPr fontId="67"/>
  </si>
  <si>
    <t>ａ</t>
    <phoneticPr fontId="67"/>
  </si>
  <si>
    <t>ｂ</t>
    <phoneticPr fontId="67"/>
  </si>
  <si>
    <t>ａの要件について書面をもって作成し、全ての介護職員に周知している。</t>
    <phoneticPr fontId="67"/>
  </si>
  <si>
    <t>　次に掲げる要件ａ，ｂの全てに適合している。</t>
    <phoneticPr fontId="67"/>
  </si>
  <si>
    <t>　ａについて、全ての介護職員に周知している。</t>
    <phoneticPr fontId="67"/>
  </si>
  <si>
    <t>ヲ　介護職員等処遇改善加算(Ⅴ)(８)</t>
    <phoneticPr fontId="67"/>
  </si>
  <si>
    <t>　介護職員等処遇改善加算(Ⅰ)の問１（(一)及び(二)に係る部分を除く。）及び問２から問８までのいずれにも適合している。</t>
    <rPh sb="16" eb="17">
      <t>トイ</t>
    </rPh>
    <rPh sb="39" eb="40">
      <t>トイ</t>
    </rPh>
    <rPh sb="43" eb="44">
      <t>トイ</t>
    </rPh>
    <phoneticPr fontId="67"/>
  </si>
  <si>
    <t>ワ　介護職員等処遇改善加算(Ⅴ)(９)　</t>
    <phoneticPr fontId="67"/>
  </si>
  <si>
    <t>　介護職員等処遇改善加算(Ⅰ)の問１(二)、問２から問６まで、問８及び問９のいずれにも適合している。</t>
    <rPh sb="16" eb="17">
      <t>トイ</t>
    </rPh>
    <rPh sb="22" eb="23">
      <t>トイ</t>
    </rPh>
    <rPh sb="26" eb="27">
      <t>トイ</t>
    </rPh>
    <rPh sb="31" eb="32">
      <t>トイ</t>
    </rPh>
    <rPh sb="35" eb="36">
      <t>トイ</t>
    </rPh>
    <phoneticPr fontId="67"/>
  </si>
  <si>
    <t>　次に掲げる基準（一）又は（二）のいずれかに適合している。</t>
    <phoneticPr fontId="67"/>
  </si>
  <si>
    <t>　ａの要件について書面をもって作成し、全ての介護職員に周知している。</t>
    <phoneticPr fontId="67"/>
  </si>
  <si>
    <t>カ　介護職員等処遇改善加算(Ⅴ)(10)</t>
    <phoneticPr fontId="67"/>
  </si>
  <si>
    <t>　介護職員等処遇改善加算(Ⅰ)の問１(二)、問２から問６まで及び問８から問10までのいずれにも適合している。</t>
    <rPh sb="16" eb="17">
      <t>トイ</t>
    </rPh>
    <rPh sb="22" eb="23">
      <t>トイ</t>
    </rPh>
    <rPh sb="26" eb="27">
      <t>トイ</t>
    </rPh>
    <rPh sb="32" eb="33">
      <t>トイ</t>
    </rPh>
    <rPh sb="36" eb="37">
      <t>トイ</t>
    </rPh>
    <phoneticPr fontId="67"/>
  </si>
  <si>
    <t>ヨ　介護職員等処遇改善加算(Ⅴ)(11)</t>
    <phoneticPr fontId="67"/>
  </si>
  <si>
    <t>　介護職員等処遇改善加算(Ⅰ)の問１（(一)及び(二)に係る部分を除く。）、問２から問６まで、問７(一)から(四)まで及び問８のいずれにも適合している。</t>
    <rPh sb="16" eb="17">
      <t>トイ</t>
    </rPh>
    <rPh sb="38" eb="39">
      <t>トイ</t>
    </rPh>
    <rPh sb="42" eb="43">
      <t>トイ</t>
    </rPh>
    <rPh sb="47" eb="48">
      <t>トイ</t>
    </rPh>
    <rPh sb="61" eb="62">
      <t>トイ</t>
    </rPh>
    <phoneticPr fontId="67"/>
  </si>
  <si>
    <t>タ　介護職員等処遇改善加算(Ⅴ)(12)</t>
    <phoneticPr fontId="67"/>
  </si>
  <si>
    <t>レ　介護職員等処遇改善加算(Ⅴ)(13)</t>
    <phoneticPr fontId="67"/>
  </si>
  <si>
    <t>　介護職員等処遇改善加算(Ⅰ)の問１（(一)及び(二)に係る部分を除く。）、問２から問６まで及び問８のいずれにも適合している。</t>
    <rPh sb="16" eb="17">
      <t>トイ</t>
    </rPh>
    <rPh sb="38" eb="39">
      <t>トイ</t>
    </rPh>
    <rPh sb="42" eb="43">
      <t>トイ</t>
    </rPh>
    <rPh sb="48" eb="49">
      <t>トイ</t>
    </rPh>
    <phoneticPr fontId="67"/>
  </si>
  <si>
    <t>ソ　介護職員等処遇改善加算(Ⅴ)(14)</t>
    <phoneticPr fontId="67"/>
  </si>
  <si>
    <t>　次に掲げる基準（一）又は（二）のいずれかに適合している。</t>
    <rPh sb="9" eb="10">
      <t>１</t>
    </rPh>
    <rPh sb="11" eb="12">
      <t>マタ</t>
    </rPh>
    <rPh sb="14" eb="15">
      <t>２</t>
    </rPh>
    <phoneticPr fontId="67"/>
  </si>
  <si>
    <t xml:space="preserve"> 常勤専従の機能訓練指導員（介護老人福祉施設との兼務は可）の職務に従事する理学療法士、作業療法士、言語聴覚士、看護職員、柔道整復師、あん摩マッサージ指圧師、はり師又はきゅう師（ただし、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を1名以上配置している。介護老人福祉施設の入所者数と短期入所生活介護の利用者数の合計が100を超える場合にあっては、常勤専従の理学療法士等を１名以上配置し、かつ、常勤換算方法で入所者＋利用者の数を100で除した数以上配置している。</t>
    <rPh sb="1" eb="3">
      <t>ジョウキン</t>
    </rPh>
    <rPh sb="3" eb="5">
      <t>センジュウ</t>
    </rPh>
    <rPh sb="14" eb="16">
      <t>カイゴ</t>
    </rPh>
    <rPh sb="16" eb="18">
      <t>ロウジン</t>
    </rPh>
    <rPh sb="18" eb="20">
      <t>フクシ</t>
    </rPh>
    <rPh sb="20" eb="22">
      <t>シセツ</t>
    </rPh>
    <rPh sb="24" eb="26">
      <t>ケンム</t>
    </rPh>
    <rPh sb="27" eb="28">
      <t>カ</t>
    </rPh>
    <rPh sb="80" eb="81">
      <t>シ</t>
    </rPh>
    <rPh sb="81" eb="82">
      <t>マタ</t>
    </rPh>
    <rPh sb="86" eb="87">
      <t>シ</t>
    </rPh>
    <rPh sb="94" eb="95">
      <t>シ</t>
    </rPh>
    <rPh sb="95" eb="96">
      <t>オヨ</t>
    </rPh>
    <rPh sb="100" eb="101">
      <t>シ</t>
    </rPh>
    <rPh sb="107" eb="109">
      <t>リガク</t>
    </rPh>
    <rPh sb="109" eb="112">
      <t>リョウホウシ</t>
    </rPh>
    <rPh sb="113" eb="115">
      <t>サギョウ</t>
    </rPh>
    <rPh sb="115" eb="118">
      <t>リョウホウシ</t>
    </rPh>
    <rPh sb="119" eb="124">
      <t>ゲンゴチョウカクシ</t>
    </rPh>
    <rPh sb="125" eb="127">
      <t>カンゴ</t>
    </rPh>
    <rPh sb="127" eb="129">
      <t>ショクイン</t>
    </rPh>
    <rPh sb="130" eb="135">
      <t>ジュウドウセイフクシ</t>
    </rPh>
    <rPh sb="135" eb="136">
      <t>マタ</t>
    </rPh>
    <rPh sb="139" eb="140">
      <t>マ</t>
    </rPh>
    <rPh sb="145" eb="148">
      <t>シアツシ</t>
    </rPh>
    <rPh sb="149" eb="151">
      <t>シカク</t>
    </rPh>
    <rPh sb="152" eb="153">
      <t>ユウ</t>
    </rPh>
    <rPh sb="155" eb="157">
      <t>キノウ</t>
    </rPh>
    <rPh sb="157" eb="159">
      <t>クンレン</t>
    </rPh>
    <rPh sb="159" eb="162">
      <t>シドウイン</t>
    </rPh>
    <rPh sb="163" eb="165">
      <t>ハイチ</t>
    </rPh>
    <rPh sb="167" eb="170">
      <t>ジギョウショ</t>
    </rPh>
    <rPh sb="172" eb="173">
      <t>ツキ</t>
    </rPh>
    <rPh sb="173" eb="175">
      <t>イジョウ</t>
    </rPh>
    <rPh sb="175" eb="177">
      <t>キノウ</t>
    </rPh>
    <rPh sb="177" eb="179">
      <t>クンレン</t>
    </rPh>
    <rPh sb="179" eb="181">
      <t>シドウ</t>
    </rPh>
    <rPh sb="182" eb="184">
      <t>ジュウジ</t>
    </rPh>
    <rPh sb="186" eb="188">
      <t>ケイケン</t>
    </rPh>
    <rPh sb="189" eb="190">
      <t>ユウ</t>
    </rPh>
    <rPh sb="192" eb="193">
      <t>モノ</t>
    </rPh>
    <rPh sb="194" eb="195">
      <t>カギ</t>
    </rPh>
    <phoneticPr fontId="27"/>
  </si>
  <si>
    <t>問１</t>
    <rPh sb="0" eb="1">
      <t>トイ</t>
    </rPh>
    <phoneticPr fontId="2"/>
  </si>
  <si>
    <t>　</t>
    <phoneticPr fontId="2"/>
  </si>
  <si>
    <t>連続して30日を超えて同一の指定短期入所生活介護事業所に入所している利用者に対し、指定短期入所生活介護を行った場合は、１日につき30単位、基本単位数から減算している。</t>
    <rPh sb="60" eb="61">
      <t>ニチ</t>
    </rPh>
    <rPh sb="66" eb="68">
      <t>タンイ</t>
    </rPh>
    <rPh sb="69" eb="71">
      <t>キホン</t>
    </rPh>
    <rPh sb="71" eb="74">
      <t>タンイスウ</t>
    </rPh>
    <rPh sb="76" eb="78">
      <t>ゲンサン</t>
    </rPh>
    <phoneticPr fontId="27"/>
  </si>
  <si>
    <t>問４</t>
    <rPh sb="0" eb="1">
      <t>トイ</t>
    </rPh>
    <phoneticPr fontId="2"/>
  </si>
  <si>
    <t>常勤専従職員を配置している。
（ただし、管理業務に支障がない場合は、当該施設の他の職務、他の事業所・施設又は当該施設のサテライト型居住施設の職務を兼務することができる）</t>
    <rPh sb="0" eb="2">
      <t>ジョウキン</t>
    </rPh>
    <rPh sb="2" eb="4">
      <t>センジュウ</t>
    </rPh>
    <rPh sb="4" eb="6">
      <t>ショクイン</t>
    </rPh>
    <rPh sb="7" eb="9">
      <t>ハイチ</t>
    </rPh>
    <rPh sb="39" eb="40">
      <t>ホカ</t>
    </rPh>
    <rPh sb="44" eb="45">
      <t>ホカ</t>
    </rPh>
    <rPh sb="52" eb="53">
      <t>マタ</t>
    </rPh>
    <rPh sb="54" eb="56">
      <t>トウガイ</t>
    </rPh>
    <rPh sb="56" eb="58">
      <t>シセツ</t>
    </rPh>
    <rPh sb="64" eb="65">
      <t>ガタ</t>
    </rPh>
    <rPh sb="65" eb="67">
      <t>キョジュウ</t>
    </rPh>
    <rPh sb="67" eb="69">
      <t>シセツ</t>
    </rPh>
    <phoneticPr fontId="27"/>
  </si>
  <si>
    <t>身体的拘束等の適正化対応策を担当する者を決めている。</t>
    <rPh sb="0" eb="2">
      <t>シンタイ</t>
    </rPh>
    <rPh sb="2" eb="3">
      <t>テキ</t>
    </rPh>
    <rPh sb="3" eb="5">
      <t>コウソク</t>
    </rPh>
    <rPh sb="5" eb="6">
      <t>トウ</t>
    </rPh>
    <rPh sb="7" eb="10">
      <t>テキセイカ</t>
    </rPh>
    <rPh sb="10" eb="12">
      <t>タイオウ</t>
    </rPh>
    <rPh sb="12" eb="13">
      <t>サク</t>
    </rPh>
    <rPh sb="14" eb="16">
      <t>タントウ</t>
    </rPh>
    <rPh sb="18" eb="19">
      <t>モノ</t>
    </rPh>
    <rPh sb="20" eb="21">
      <t>キ</t>
    </rPh>
    <phoneticPr fontId="2"/>
  </si>
  <si>
    <t>問14の担当者の同一施設内での複数担当の兼務や他の事業所等の担当の兼務については、担当者としての兼務に支障がない場合のみ行っている。
（日常的に兼務先の各事業所内の業務に従事しており、入居者や施設の状況を適切に把握している者など、各担当者としての職務を遂行する上で支障がないものを選任していない場合は、「×」）
※担当者の兼務について詳細は、「運営の手引き ８ 身体的拘束について」参照）</t>
    <rPh sb="0" eb="1">
      <t>トイ</t>
    </rPh>
    <rPh sb="4" eb="6">
      <t>タントウ</t>
    </rPh>
    <rPh sb="6" eb="7">
      <t>モノ</t>
    </rPh>
    <rPh sb="8" eb="10">
      <t>ドウイツ</t>
    </rPh>
    <rPh sb="10" eb="12">
      <t>シセツ</t>
    </rPh>
    <rPh sb="12" eb="13">
      <t>ナイ</t>
    </rPh>
    <rPh sb="15" eb="17">
      <t>フクスウ</t>
    </rPh>
    <rPh sb="17" eb="19">
      <t>タントウ</t>
    </rPh>
    <rPh sb="20" eb="22">
      <t>ケンム</t>
    </rPh>
    <rPh sb="23" eb="24">
      <t>ホカ</t>
    </rPh>
    <rPh sb="25" eb="28">
      <t>ジギョウショ</t>
    </rPh>
    <rPh sb="28" eb="29">
      <t>トウ</t>
    </rPh>
    <rPh sb="56" eb="58">
      <t>バアイ</t>
    </rPh>
    <rPh sb="60" eb="61">
      <t>オコナ</t>
    </rPh>
    <rPh sb="68" eb="71">
      <t>ニチジョウテキ</t>
    </rPh>
    <rPh sb="72" eb="74">
      <t>ケンム</t>
    </rPh>
    <rPh sb="74" eb="75">
      <t>サキ</t>
    </rPh>
    <rPh sb="76" eb="80">
      <t>カクジギョウショ</t>
    </rPh>
    <rPh sb="80" eb="81">
      <t>ナイ</t>
    </rPh>
    <rPh sb="82" eb="84">
      <t>ギョウム</t>
    </rPh>
    <rPh sb="85" eb="87">
      <t>ジュウジ</t>
    </rPh>
    <rPh sb="92" eb="95">
      <t>ニュウキョシャ</t>
    </rPh>
    <rPh sb="96" eb="98">
      <t>シセツ</t>
    </rPh>
    <rPh sb="99" eb="101">
      <t>ジョウキョウ</t>
    </rPh>
    <rPh sb="102" eb="104">
      <t>テキセツ</t>
    </rPh>
    <rPh sb="105" eb="107">
      <t>ハアク</t>
    </rPh>
    <rPh sb="111" eb="112">
      <t>モノ</t>
    </rPh>
    <rPh sb="115" eb="119">
      <t>カクタントウシャ</t>
    </rPh>
    <rPh sb="123" eb="125">
      <t>ショクム</t>
    </rPh>
    <rPh sb="126" eb="128">
      <t>スイコウ</t>
    </rPh>
    <rPh sb="130" eb="131">
      <t>ウエ</t>
    </rPh>
    <rPh sb="132" eb="134">
      <t>シショウ</t>
    </rPh>
    <rPh sb="140" eb="142">
      <t>センニン</t>
    </rPh>
    <rPh sb="147" eb="149">
      <t>バアイ</t>
    </rPh>
    <rPh sb="157" eb="160">
      <t>タントウシャ</t>
    </rPh>
    <rPh sb="161" eb="163">
      <t>ケンム</t>
    </rPh>
    <rPh sb="167" eb="169">
      <t>ショウサイ</t>
    </rPh>
    <rPh sb="172" eb="174">
      <t>ウンエイ</t>
    </rPh>
    <rPh sb="175" eb="177">
      <t>テビ</t>
    </rPh>
    <rPh sb="181" eb="184">
      <t>シンタイテキ</t>
    </rPh>
    <rPh sb="184" eb="186">
      <t>コウソク</t>
    </rPh>
    <rPh sb="191" eb="193">
      <t>サンショウ</t>
    </rPh>
    <phoneticPr fontId="2"/>
  </si>
  <si>
    <t>問16</t>
  </si>
  <si>
    <t>問17</t>
  </si>
  <si>
    <t>入所者とその家族との交流等の機会を確保するよう努めている。（老福のみ）</t>
    <phoneticPr fontId="2"/>
  </si>
  <si>
    <t>上記の医師及び協力医療機関の協力を得て、１年に１回以上、緊急時における対応方法の見直しを行い、必要に応じて緊急時等における対応方法の変更を行っている。</t>
    <phoneticPr fontId="27"/>
  </si>
  <si>
    <t>問１</t>
    <rPh sb="0" eb="1">
      <t>トイ</t>
    </rPh>
    <phoneticPr fontId="2"/>
  </si>
  <si>
    <t>重要事項を当該指定介護老人福祉施設の法人のホームページ等又は介護サービス情報公表システム等のウェブサイトに掲載している。（重要事項を記載した書面を施設に備え付け、いつでも関係者に自由に閲覧させることにより掲示に代えることもできます。）※重要事項のウェブサイトへの掲載は、令和７年４月１日より適用</t>
    <rPh sb="44" eb="45">
      <t>トウ</t>
    </rPh>
    <rPh sb="53" eb="55">
      <t>ケイサイ</t>
    </rPh>
    <phoneticPr fontId="2"/>
  </si>
  <si>
    <t>（短期入所生活介護）
連続して60日を超えて同一の指定短期入所生活介護事業所に入所している利用者に対し、指定短期入所生活介護を行った場合は、（ユニット型）短期入所生活介護費を（ユニット型）介護福祉施設サービス費と同単位数としている。
　※ただし、「指定居宅サービスに要する費用の額の算定に関する基準等の一部を改正する告示」の「別
　　表」の「８ 短期住所生活介護費（１日につき）、イ・ロの注22」の規定による長期利用者に対する減算
　　後の単位数が、対応する（ユニット型）介護福祉施設サービス費を下回る場合は、それ以上の単位の減
　　は行わない。</t>
    <rPh sb="75" eb="76">
      <t>ガタ</t>
    </rPh>
    <rPh sb="77" eb="85">
      <t>タンキニュウショセイカツカイゴ</t>
    </rPh>
    <rPh sb="92" eb="93">
      <t>ガタ</t>
    </rPh>
    <rPh sb="94" eb="96">
      <t>カイゴ</t>
    </rPh>
    <rPh sb="96" eb="98">
      <t>フクシ</t>
    </rPh>
    <rPh sb="98" eb="100">
      <t>シセツ</t>
    </rPh>
    <rPh sb="104" eb="105">
      <t>ヒ</t>
    </rPh>
    <rPh sb="106" eb="107">
      <t>ドウ</t>
    </rPh>
    <rPh sb="107" eb="109">
      <t>タンイ</t>
    </rPh>
    <rPh sb="109" eb="110">
      <t>スウ</t>
    </rPh>
    <rPh sb="124" eb="126">
      <t>シテイ</t>
    </rPh>
    <rPh sb="126" eb="128">
      <t>キョタク</t>
    </rPh>
    <rPh sb="133" eb="134">
      <t>ヨウ</t>
    </rPh>
    <rPh sb="136" eb="138">
      <t>ヒヨウ</t>
    </rPh>
    <rPh sb="139" eb="140">
      <t>ガク</t>
    </rPh>
    <rPh sb="141" eb="143">
      <t>サンテイ</t>
    </rPh>
    <rPh sb="144" eb="145">
      <t>カン</t>
    </rPh>
    <rPh sb="147" eb="149">
      <t>キジュン</t>
    </rPh>
    <rPh sb="149" eb="150">
      <t>トウ</t>
    </rPh>
    <rPh sb="151" eb="153">
      <t>イチブ</t>
    </rPh>
    <rPh sb="154" eb="156">
      <t>カイセイ</t>
    </rPh>
    <rPh sb="158" eb="160">
      <t>コクジ</t>
    </rPh>
    <rPh sb="173" eb="175">
      <t>タンキ</t>
    </rPh>
    <rPh sb="175" eb="177">
      <t>ジュウショ</t>
    </rPh>
    <rPh sb="177" eb="179">
      <t>セイカツ</t>
    </rPh>
    <rPh sb="179" eb="181">
      <t>カイゴ</t>
    </rPh>
    <rPh sb="181" eb="182">
      <t>ヒ</t>
    </rPh>
    <rPh sb="184" eb="185">
      <t>ニチ</t>
    </rPh>
    <rPh sb="204" eb="206">
      <t>チョウキ</t>
    </rPh>
    <rPh sb="206" eb="208">
      <t>リヨウ</t>
    </rPh>
    <rPh sb="208" eb="209">
      <t>シャ</t>
    </rPh>
    <rPh sb="210" eb="211">
      <t>タイ</t>
    </rPh>
    <rPh sb="213" eb="215">
      <t>ゲンザン</t>
    </rPh>
    <rPh sb="218" eb="219">
      <t>ゴ</t>
    </rPh>
    <rPh sb="220" eb="223">
      <t>タンイスウ</t>
    </rPh>
    <rPh sb="225" eb="227">
      <t>タイオウ</t>
    </rPh>
    <rPh sb="234" eb="235">
      <t>ガタ</t>
    </rPh>
    <rPh sb="236" eb="238">
      <t>カイゴ</t>
    </rPh>
    <rPh sb="238" eb="240">
      <t>フクシ</t>
    </rPh>
    <rPh sb="240" eb="242">
      <t>シセツ</t>
    </rPh>
    <rPh sb="246" eb="247">
      <t>ヒ</t>
    </rPh>
    <rPh sb="248" eb="250">
      <t>シタマワ</t>
    </rPh>
    <rPh sb="251" eb="253">
      <t>バアイ</t>
    </rPh>
    <rPh sb="257" eb="259">
      <t>イジョウ</t>
    </rPh>
    <rPh sb="260" eb="262">
      <t>タンイ</t>
    </rPh>
    <rPh sb="263" eb="264">
      <t>ゲン</t>
    </rPh>
    <rPh sb="268" eb="269">
      <t>オコナ</t>
    </rPh>
    <phoneticPr fontId="2"/>
  </si>
  <si>
    <t>（介護予防短期入所生活介護）
連続して30日を超えて同一の指定短期入所生活介護事業所に入所している利用者に対し、指定短期入所生活介護を行った場合は、
　〇要支援１については、（ユニット型）介護予防短期入所生活介護費を（ユニット型）介護福祉施設サー
　　ビス費の要介護１の75％に相当する単位数としている。
　〇要支援２については、（ユニット型）介護予防短期入所生活介護費を（ユニット型）介護福祉施設サー
　　ビス費の要介護１の93％に相当する単位数としている。
　※同一事業所を長期間利用していることについては、居宅サービス計画において確認するととなる。</t>
    <rPh sb="77" eb="80">
      <t>ヨウシエン</t>
    </rPh>
    <rPh sb="92" eb="93">
      <t>ガタ</t>
    </rPh>
    <rPh sb="94" eb="96">
      <t>カイゴ</t>
    </rPh>
    <rPh sb="96" eb="98">
      <t>ヨボウ</t>
    </rPh>
    <rPh sb="98" eb="106">
      <t>タンキニュウショセイカツカイゴ</t>
    </rPh>
    <rPh sb="130" eb="131">
      <t>ヨウ</t>
    </rPh>
    <rPh sb="131" eb="133">
      <t>カイゴ</t>
    </rPh>
    <rPh sb="139" eb="141">
      <t>ソウトウ</t>
    </rPh>
    <rPh sb="143" eb="146">
      <t>タンイスウ</t>
    </rPh>
    <rPh sb="155" eb="158">
      <t>ヨウシエン</t>
    </rPh>
    <rPh sb="208" eb="209">
      <t>ヨウ</t>
    </rPh>
    <rPh sb="209" eb="211">
      <t>カイゴ</t>
    </rPh>
    <rPh sb="233" eb="235">
      <t>ドウイツ</t>
    </rPh>
    <rPh sb="235" eb="238">
      <t>ジギョウショ</t>
    </rPh>
    <rPh sb="239" eb="242">
      <t>チョウキカン</t>
    </rPh>
    <rPh sb="242" eb="244">
      <t>リヨウ</t>
    </rPh>
    <rPh sb="256" eb="258">
      <t>キョタク</t>
    </rPh>
    <rPh sb="262" eb="264">
      <t>ケイカク</t>
    </rPh>
    <rPh sb="268" eb="270">
      <t>カクニン</t>
    </rPh>
    <phoneticPr fontId="2"/>
  </si>
  <si>
    <t>(生産性向上推進体制加算Ⅰ)
　利用者の安全並びに介護サービスの質の確保及び職員の負担軽減に資する方策を検討するための委員会において、次に掲げる事項について必要な検討を行い、及び当該事項の実施を定期的に確認している。</t>
    <phoneticPr fontId="67"/>
  </si>
  <si>
    <t>(生産性向上推進体制加算Ⅰ)
　(問１)の取組及び介護機器の活用による業務の効率化及びケアの質の確保並びに職員の負担軽減に関する実績がある。</t>
    <phoneticPr fontId="2"/>
  </si>
  <si>
    <t>(生産性向上推進体制加算Ⅰ)
介護機器を複数種類活用している。</t>
    <phoneticPr fontId="67"/>
  </si>
  <si>
    <t>(生産性向上推進体制加算Ⅰ)
(問１)の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phoneticPr fontId="67"/>
  </si>
  <si>
    <t>(生産性向上推進体制加算Ⅰ)
事業年度ごとに(問１)、(問３)及び(問４)の取組に関する実績を厚生労働省に報告している。</t>
    <rPh sb="23" eb="24">
      <t>トイ</t>
    </rPh>
    <rPh sb="28" eb="29">
      <t>トイ</t>
    </rPh>
    <rPh sb="34" eb="35">
      <t>トイ</t>
    </rPh>
    <phoneticPr fontId="67"/>
  </si>
  <si>
    <t>(生産性向上推進体制加算Ⅱ)
問１に適合している。</t>
    <rPh sb="15" eb="16">
      <t>トイ</t>
    </rPh>
    <phoneticPr fontId="67"/>
  </si>
  <si>
    <t>(生産性向上推進体制加算Ⅱ)
介護機器を活用している。</t>
    <phoneticPr fontId="67"/>
  </si>
  <si>
    <t>(生産性向上推進体制加算Ⅱ)
事業年度ごとに(問７)及び（問１)の取組に関する実績を厚生労働省に報告している。</t>
    <rPh sb="23" eb="24">
      <t>トイ</t>
    </rPh>
    <rPh sb="29" eb="30">
      <t>トイ</t>
    </rPh>
    <phoneticPr fontId="67"/>
  </si>
  <si>
    <t>(生産性向上推進体制加算Ⅰ・Ⅱ)
　加算の内容については、別途通知（生産性向上推進体制加算に関する基本的考え方並びに事務処理手順及び様式例等の提示について）を参照している。</t>
    <rPh sb="18" eb="20">
      <t>カサン</t>
    </rPh>
    <rPh sb="21" eb="23">
      <t>ナイヨウ</t>
    </rPh>
    <rPh sb="29" eb="31">
      <t>ベット</t>
    </rPh>
    <rPh sb="31" eb="33">
      <t>ツウチ</t>
    </rPh>
    <rPh sb="34" eb="37">
      <t>セイサンセイ</t>
    </rPh>
    <rPh sb="37" eb="39">
      <t>コウジョウ</t>
    </rPh>
    <rPh sb="39" eb="41">
      <t>スイシン</t>
    </rPh>
    <rPh sb="41" eb="43">
      <t>タイセイ</t>
    </rPh>
    <rPh sb="43" eb="45">
      <t>カサン</t>
    </rPh>
    <rPh sb="46" eb="47">
      <t>カン</t>
    </rPh>
    <rPh sb="49" eb="52">
      <t>キホンテキ</t>
    </rPh>
    <rPh sb="52" eb="53">
      <t>カンガ</t>
    </rPh>
    <rPh sb="54" eb="55">
      <t>カタ</t>
    </rPh>
    <rPh sb="55" eb="56">
      <t>ナラ</t>
    </rPh>
    <rPh sb="58" eb="60">
      <t>ジム</t>
    </rPh>
    <rPh sb="60" eb="62">
      <t>ショリ</t>
    </rPh>
    <rPh sb="62" eb="64">
      <t>テジュン</t>
    </rPh>
    <rPh sb="64" eb="65">
      <t>オヨ</t>
    </rPh>
    <rPh sb="66" eb="68">
      <t>ヨウシキ</t>
    </rPh>
    <rPh sb="68" eb="69">
      <t>レイ</t>
    </rPh>
    <rPh sb="69" eb="70">
      <t>トウ</t>
    </rPh>
    <rPh sb="71" eb="73">
      <t>テイジ</t>
    </rPh>
    <rPh sb="79" eb="81">
      <t>サンショウ</t>
    </rPh>
    <phoneticPr fontId="2"/>
  </si>
  <si>
    <t>会議では、特に協力医療機関に対して診療の求めを行う可能性が高い入所者や新規入所者を中心に情報共有や対応の確認を行っている。</t>
    <rPh sb="0" eb="2">
      <t>カイギ</t>
    </rPh>
    <rPh sb="5" eb="6">
      <t>トク</t>
    </rPh>
    <rPh sb="7" eb="9">
      <t>キョウリョク</t>
    </rPh>
    <rPh sb="9" eb="11">
      <t>イリョウ</t>
    </rPh>
    <rPh sb="11" eb="13">
      <t>キカン</t>
    </rPh>
    <rPh sb="14" eb="15">
      <t>タイ</t>
    </rPh>
    <rPh sb="17" eb="19">
      <t>シンリョウ</t>
    </rPh>
    <rPh sb="20" eb="21">
      <t>モト</t>
    </rPh>
    <rPh sb="23" eb="24">
      <t>オコナ</t>
    </rPh>
    <rPh sb="25" eb="28">
      <t>カノウセイ</t>
    </rPh>
    <rPh sb="29" eb="30">
      <t>タカ</t>
    </rPh>
    <rPh sb="31" eb="34">
      <t>ニュウショシャ</t>
    </rPh>
    <rPh sb="35" eb="37">
      <t>シンキ</t>
    </rPh>
    <rPh sb="37" eb="40">
      <t>ニュウショシャ</t>
    </rPh>
    <rPh sb="41" eb="43">
      <t>チュウシン</t>
    </rPh>
    <rPh sb="44" eb="46">
      <t>ジョウホウ</t>
    </rPh>
    <rPh sb="46" eb="48">
      <t>キョウユウ</t>
    </rPh>
    <rPh sb="49" eb="51">
      <t>タイオウ</t>
    </rPh>
    <rPh sb="52" eb="54">
      <t>カクニン</t>
    </rPh>
    <rPh sb="55" eb="56">
      <t>オコナ</t>
    </rPh>
    <phoneticPr fontId="2"/>
  </si>
  <si>
    <t>会議を、テレビ電話装置等を活用して行う場合は、個人情報保護委員会・厚生労働省「医療・介護関係事業者における個人情報の適切な取扱いのためのガイダンス」、厚生労働省「医療情報システムの安全管理に関するガイドライン」等を遵守している。</t>
    <rPh sb="0" eb="2">
      <t>カイギ</t>
    </rPh>
    <rPh sb="7" eb="9">
      <t>デンワ</t>
    </rPh>
    <rPh sb="9" eb="11">
      <t>ソウチ</t>
    </rPh>
    <rPh sb="11" eb="12">
      <t>トウ</t>
    </rPh>
    <rPh sb="13" eb="15">
      <t>カツヨウ</t>
    </rPh>
    <rPh sb="17" eb="18">
      <t>オコナ</t>
    </rPh>
    <rPh sb="19" eb="21">
      <t>バアイ</t>
    </rPh>
    <rPh sb="23" eb="25">
      <t>コジン</t>
    </rPh>
    <rPh sb="25" eb="27">
      <t>ジョウホウ</t>
    </rPh>
    <rPh sb="27" eb="29">
      <t>ホゴ</t>
    </rPh>
    <rPh sb="29" eb="32">
      <t>イインカイ</t>
    </rPh>
    <rPh sb="33" eb="35">
      <t>コウセイ</t>
    </rPh>
    <rPh sb="35" eb="38">
      <t>ロウドウショウ</t>
    </rPh>
    <rPh sb="39" eb="41">
      <t>イリョウ</t>
    </rPh>
    <rPh sb="42" eb="44">
      <t>カイゴ</t>
    </rPh>
    <rPh sb="44" eb="46">
      <t>カンケイ</t>
    </rPh>
    <rPh sb="46" eb="49">
      <t>ジギョウシャ</t>
    </rPh>
    <rPh sb="53" eb="55">
      <t>コジン</t>
    </rPh>
    <rPh sb="55" eb="57">
      <t>ジョウホウ</t>
    </rPh>
    <rPh sb="58" eb="60">
      <t>テキセツ</t>
    </rPh>
    <rPh sb="61" eb="63">
      <t>トリアツカ</t>
    </rPh>
    <rPh sb="75" eb="77">
      <t>コウセイ</t>
    </rPh>
    <rPh sb="77" eb="80">
      <t>ロウドウショウ</t>
    </rPh>
    <rPh sb="81" eb="83">
      <t>イリョウ</t>
    </rPh>
    <rPh sb="83" eb="85">
      <t>ジョウホウ</t>
    </rPh>
    <rPh sb="90" eb="92">
      <t>アンゼン</t>
    </rPh>
    <rPh sb="92" eb="94">
      <t>カンリ</t>
    </rPh>
    <rPh sb="95" eb="96">
      <t>カン</t>
    </rPh>
    <rPh sb="105" eb="106">
      <t>トウ</t>
    </rPh>
    <rPh sb="107" eb="109">
      <t>ジュンシュ</t>
    </rPh>
    <phoneticPr fontId="2"/>
  </si>
  <si>
    <t>会議の開催状況について、その概要を記録している。</t>
    <rPh sb="0" eb="2">
      <t>カイギ</t>
    </rPh>
    <rPh sb="3" eb="5">
      <t>カイサイ</t>
    </rPh>
    <rPh sb="5" eb="7">
      <t>ジョウキョウ</t>
    </rPh>
    <rPh sb="14" eb="16">
      <t>ガイヨウ</t>
    </rPh>
    <rPh sb="17" eb="19">
      <t>キロク</t>
    </rPh>
    <phoneticPr fontId="2"/>
  </si>
  <si>
    <t>入所者の病状が急変した場合等において医師又は看護職員が相談対応を行う体制を、常時確保している。</t>
    <phoneticPr fontId="2"/>
  </si>
  <si>
    <t>当該指定介護老人福祉施設からの診療の求めがあった場合において診療を行う体制を、常時確保している。</t>
    <phoneticPr fontId="2"/>
  </si>
  <si>
    <t>入所者の病状が急変した場合等において、当該指定介護老人福祉施設の医師又は協力医療機関その他の医療機関の医師が診療を行い、入院を要すると認められた入所者の入院を原則として受け入れる体制を確保している</t>
    <phoneticPr fontId="2"/>
  </si>
  <si>
    <t>協力医療機関が、次の１から３に掲げる要件を満たしている。
※複数の医療機関を協力医療機関として定めることにより、要件を満たすとしても差し支えない。</t>
    <rPh sb="4" eb="6">
      <t>キカン</t>
    </rPh>
    <rPh sb="8" eb="9">
      <t>ツギ</t>
    </rPh>
    <rPh sb="15" eb="16">
      <t>カカ</t>
    </rPh>
    <rPh sb="18" eb="20">
      <t>ヨウケン</t>
    </rPh>
    <rPh sb="21" eb="22">
      <t>ミ</t>
    </rPh>
    <phoneticPr fontId="27"/>
  </si>
  <si>
    <t>会議は、概ね月に１回以上開催している。
※電子的システムにより当該協力医療機関において、当該施設の入所者の情報が随時確認できる体制が確保されている場合には、定期的に年３回以上開催することで差し支えない。なお、協力医療機関へ診療の求めを行う可能性の高い入所者がいる場合は、より高い頻度で情報共有等を行う会議を実施することが望ましい。</t>
    <rPh sb="0" eb="2">
      <t>カイギ</t>
    </rPh>
    <rPh sb="4" eb="5">
      <t>オオム</t>
    </rPh>
    <rPh sb="6" eb="7">
      <t>ツキ</t>
    </rPh>
    <rPh sb="9" eb="12">
      <t>カイイジョウ</t>
    </rPh>
    <rPh sb="12" eb="14">
      <t>カイサイ</t>
    </rPh>
    <rPh sb="21" eb="24">
      <t>デンシテキ</t>
    </rPh>
    <rPh sb="31" eb="33">
      <t>トウガイ</t>
    </rPh>
    <rPh sb="33" eb="35">
      <t>キョウリョク</t>
    </rPh>
    <rPh sb="35" eb="37">
      <t>イリョウ</t>
    </rPh>
    <rPh sb="37" eb="39">
      <t>キカン</t>
    </rPh>
    <rPh sb="44" eb="46">
      <t>トウガイ</t>
    </rPh>
    <rPh sb="46" eb="48">
      <t>シセツ</t>
    </rPh>
    <rPh sb="49" eb="52">
      <t>ニュウショシャ</t>
    </rPh>
    <rPh sb="53" eb="55">
      <t>ジョウホウ</t>
    </rPh>
    <rPh sb="56" eb="58">
      <t>ズイジ</t>
    </rPh>
    <rPh sb="58" eb="60">
      <t>カクニン</t>
    </rPh>
    <rPh sb="63" eb="65">
      <t>タイセイ</t>
    </rPh>
    <rPh sb="66" eb="68">
      <t>カクホ</t>
    </rPh>
    <rPh sb="73" eb="75">
      <t>バアイ</t>
    </rPh>
    <rPh sb="78" eb="81">
      <t>テイキテキ</t>
    </rPh>
    <rPh sb="82" eb="83">
      <t>ネン</t>
    </rPh>
    <rPh sb="84" eb="85">
      <t>カイ</t>
    </rPh>
    <rPh sb="85" eb="87">
      <t>イジョウ</t>
    </rPh>
    <rPh sb="87" eb="89">
      <t>カイサイ</t>
    </rPh>
    <rPh sb="94" eb="95">
      <t>サ</t>
    </rPh>
    <rPh sb="96" eb="97">
      <t>ツカ</t>
    </rPh>
    <rPh sb="104" eb="106">
      <t>キョウリョク</t>
    </rPh>
    <rPh sb="106" eb="108">
      <t>イリョウ</t>
    </rPh>
    <rPh sb="108" eb="110">
      <t>キカン</t>
    </rPh>
    <rPh sb="111" eb="113">
      <t>シンリョウ</t>
    </rPh>
    <rPh sb="114" eb="115">
      <t>モト</t>
    </rPh>
    <rPh sb="117" eb="118">
      <t>オコナ</t>
    </rPh>
    <rPh sb="119" eb="122">
      <t>カノウセイ</t>
    </rPh>
    <rPh sb="123" eb="124">
      <t>タカ</t>
    </rPh>
    <rPh sb="125" eb="128">
      <t>ニュウショシャ</t>
    </rPh>
    <rPh sb="131" eb="133">
      <t>バアイ</t>
    </rPh>
    <rPh sb="137" eb="138">
      <t>タカ</t>
    </rPh>
    <rPh sb="139" eb="141">
      <t>ヒンド</t>
    </rPh>
    <rPh sb="142" eb="144">
      <t>ジョウホウ</t>
    </rPh>
    <rPh sb="144" eb="146">
      <t>キョウユウ</t>
    </rPh>
    <rPh sb="146" eb="147">
      <t>トウ</t>
    </rPh>
    <rPh sb="148" eb="149">
      <t>オコナ</t>
    </rPh>
    <rPh sb="150" eb="152">
      <t>カイギ</t>
    </rPh>
    <rPh sb="153" eb="155">
      <t>ジッシ</t>
    </rPh>
    <rPh sb="160" eb="161">
      <t>ノゾ</t>
    </rPh>
    <phoneticPr fontId="2"/>
  </si>
  <si>
    <t>問２</t>
    <rPh sb="0" eb="1">
      <t>トイ</t>
    </rPh>
    <phoneticPr fontId="2"/>
  </si>
  <si>
    <t>問３</t>
    <rPh sb="0" eb="1">
      <t>トイ</t>
    </rPh>
    <phoneticPr fontId="2"/>
  </si>
  <si>
    <t>問４</t>
    <rPh sb="0" eb="1">
      <t>トイ</t>
    </rPh>
    <phoneticPr fontId="2"/>
  </si>
  <si>
    <t>問６</t>
    <rPh sb="0" eb="1">
      <t>トイ</t>
    </rPh>
    <phoneticPr fontId="2"/>
  </si>
  <si>
    <t>問７</t>
    <rPh sb="0" eb="1">
      <t>トイ</t>
    </rPh>
    <phoneticPr fontId="2"/>
  </si>
  <si>
    <t>問２の要件を満たす医療機関の情報を指定権者に届け出ている。</t>
    <rPh sb="0" eb="1">
      <t>トイ</t>
    </rPh>
    <rPh sb="3" eb="5">
      <t>ヨウケン</t>
    </rPh>
    <rPh sb="6" eb="7">
      <t>ミ</t>
    </rPh>
    <rPh sb="9" eb="11">
      <t>イリョウ</t>
    </rPh>
    <rPh sb="11" eb="13">
      <t>キカン</t>
    </rPh>
    <rPh sb="14" eb="16">
      <t>ジョウホウ</t>
    </rPh>
    <rPh sb="17" eb="19">
      <t>シテイ</t>
    </rPh>
    <rPh sb="19" eb="20">
      <t>ケン</t>
    </rPh>
    <rPh sb="20" eb="21">
      <t>シャ</t>
    </rPh>
    <rPh sb="22" eb="23">
      <t>トド</t>
    </rPh>
    <rPh sb="24" eb="25">
      <t>デ</t>
    </rPh>
    <phoneticPr fontId="2"/>
  </si>
  <si>
    <t>虐待の発生又はその再発を防止するため、以下の措置を講じていない場合、事実が生じた月の翌月から改善が認められる月までの間について、入所者全員について、１日につき基本単位数の１％を減算している。
　〇虐待の防止のための対策を検討する委員会を定期的に開催していない場合
　〇虐待の防止のための指針を整備していない場合
　〇従業者に対し、虐待の防止のための研修を年２回以上（(介護予防)短期入所生活介護は年１回以上）実施
　　していない場合
　〇上記措置を適切に実施するための担当者を置いていない場合</t>
    <rPh sb="0" eb="2">
      <t>ギャクタイ</t>
    </rPh>
    <rPh sb="3" eb="5">
      <t>ハッセイ</t>
    </rPh>
    <rPh sb="5" eb="6">
      <t>マタ</t>
    </rPh>
    <rPh sb="9" eb="11">
      <t>サイハツ</t>
    </rPh>
    <rPh sb="12" eb="14">
      <t>ボウシ</t>
    </rPh>
    <rPh sb="19" eb="21">
      <t>イカ</t>
    </rPh>
    <rPh sb="22" eb="24">
      <t>ソチ</t>
    </rPh>
    <rPh sb="25" eb="26">
      <t>コウ</t>
    </rPh>
    <rPh sb="31" eb="33">
      <t>バアイ</t>
    </rPh>
    <rPh sb="98" eb="100">
      <t>ギャクタイ</t>
    </rPh>
    <rPh sb="101" eb="103">
      <t>ボウシ</t>
    </rPh>
    <rPh sb="107" eb="109">
      <t>タイサク</t>
    </rPh>
    <rPh sb="110" eb="112">
      <t>ケントウ</t>
    </rPh>
    <rPh sb="114" eb="117">
      <t>イインカイ</t>
    </rPh>
    <rPh sb="118" eb="121">
      <t>テイキテキ</t>
    </rPh>
    <rPh sb="122" eb="124">
      <t>カイサイ</t>
    </rPh>
    <rPh sb="129" eb="131">
      <t>バアイ</t>
    </rPh>
    <rPh sb="134" eb="136">
      <t>ギャクタイ</t>
    </rPh>
    <rPh sb="137" eb="139">
      <t>ボウシ</t>
    </rPh>
    <rPh sb="143" eb="145">
      <t>シシン</t>
    </rPh>
    <rPh sb="146" eb="148">
      <t>セイビ</t>
    </rPh>
    <rPh sb="153" eb="155">
      <t>バアイ</t>
    </rPh>
    <rPh sb="158" eb="161">
      <t>ジュウギョウシャ</t>
    </rPh>
    <rPh sb="162" eb="163">
      <t>タイ</t>
    </rPh>
    <rPh sb="165" eb="167">
      <t>ギャクタイ</t>
    </rPh>
    <rPh sb="168" eb="170">
      <t>ボウシ</t>
    </rPh>
    <rPh sb="174" eb="176">
      <t>ケンシュウ</t>
    </rPh>
    <rPh sb="177" eb="178">
      <t>ネン</t>
    </rPh>
    <rPh sb="179" eb="182">
      <t>カイイジョウ</t>
    </rPh>
    <rPh sb="184" eb="186">
      <t>カイゴ</t>
    </rPh>
    <rPh sb="186" eb="188">
      <t>ヨボウ</t>
    </rPh>
    <rPh sb="189" eb="191">
      <t>タンキ</t>
    </rPh>
    <rPh sb="191" eb="193">
      <t>ニュウショ</t>
    </rPh>
    <rPh sb="193" eb="195">
      <t>セイカツ</t>
    </rPh>
    <rPh sb="195" eb="197">
      <t>カイゴ</t>
    </rPh>
    <rPh sb="198" eb="199">
      <t>ネン</t>
    </rPh>
    <rPh sb="200" eb="201">
      <t>カイ</t>
    </rPh>
    <rPh sb="201" eb="203">
      <t>イジョウ</t>
    </rPh>
    <rPh sb="204" eb="206">
      <t>ジッシ</t>
    </rPh>
    <rPh sb="214" eb="216">
      <t>バアイ</t>
    </rPh>
    <rPh sb="219" eb="221">
      <t>ジョウキ</t>
    </rPh>
    <rPh sb="221" eb="223">
      <t>ソチ</t>
    </rPh>
    <rPh sb="224" eb="226">
      <t>テキセツ</t>
    </rPh>
    <rPh sb="227" eb="229">
      <t>ジッシ</t>
    </rPh>
    <rPh sb="234" eb="237">
      <t>タントウシャ</t>
    </rPh>
    <rPh sb="238" eb="239">
      <t>オ</t>
    </rPh>
    <rPh sb="244" eb="246">
      <t>バアイ</t>
    </rPh>
    <phoneticPr fontId="2"/>
  </si>
  <si>
    <t>（５）　生活機能向上連携加算(介護老人福祉施設・(介護予防)短期入所生活介護）</t>
    <rPh sb="4" eb="6">
      <t>セイカツ</t>
    </rPh>
    <rPh sb="6" eb="8">
      <t>キノウ</t>
    </rPh>
    <rPh sb="8" eb="10">
      <t>コウジョウ</t>
    </rPh>
    <rPh sb="10" eb="12">
      <t>レンケイ</t>
    </rPh>
    <rPh sb="12" eb="14">
      <t>カサン</t>
    </rPh>
    <rPh sb="25" eb="27">
      <t>カイゴ</t>
    </rPh>
    <rPh sb="27" eb="29">
      <t>ヨボウ</t>
    </rPh>
    <rPh sb="30" eb="32">
      <t>タンキ</t>
    </rPh>
    <rPh sb="32" eb="34">
      <t>ニュウショ</t>
    </rPh>
    <rPh sb="34" eb="36">
      <t>セイカツ</t>
    </rPh>
    <rPh sb="36" eb="38">
      <t>カイゴ</t>
    </rPh>
    <phoneticPr fontId="27"/>
  </si>
  <si>
    <t>（７）　個別機能訓練加算（(介護予防)短期入所生活介護）</t>
    <rPh sb="4" eb="6">
      <t>コベツ</t>
    </rPh>
    <rPh sb="6" eb="8">
      <t>キノウ</t>
    </rPh>
    <rPh sb="8" eb="10">
      <t>クンレン</t>
    </rPh>
    <rPh sb="10" eb="12">
      <t>カサン</t>
    </rPh>
    <rPh sb="19" eb="21">
      <t>タンキ</t>
    </rPh>
    <rPh sb="21" eb="23">
      <t>ニュウショ</t>
    </rPh>
    <rPh sb="23" eb="25">
      <t>セイカツ</t>
    </rPh>
    <rPh sb="25" eb="27">
      <t>カイゴ</t>
    </rPh>
    <phoneticPr fontId="27"/>
  </si>
  <si>
    <t>（８）　機能訓練指導体制加算 ((介護予防)短期入所生活介護）</t>
    <rPh sb="4" eb="6">
      <t>キノウ</t>
    </rPh>
    <rPh sb="6" eb="8">
      <t>クンレン</t>
    </rPh>
    <rPh sb="8" eb="10">
      <t>シドウ</t>
    </rPh>
    <rPh sb="10" eb="12">
      <t>タイセイ</t>
    </rPh>
    <rPh sb="12" eb="14">
      <t>カサン</t>
    </rPh>
    <rPh sb="22" eb="24">
      <t>タンキ</t>
    </rPh>
    <rPh sb="24" eb="26">
      <t>ニュウショ</t>
    </rPh>
    <rPh sb="26" eb="28">
      <t>セイカツ</t>
    </rPh>
    <rPh sb="28" eb="30">
      <t>カイゴ</t>
    </rPh>
    <phoneticPr fontId="27"/>
  </si>
  <si>
    <t>（10）　若年性認知症入所（利用）者受入加算(介護老人福祉施設・(介護予防)短期入所生活介護）</t>
    <rPh sb="5" eb="8">
      <t>ジャクネンセイ</t>
    </rPh>
    <rPh sb="8" eb="10">
      <t>ニンチ</t>
    </rPh>
    <rPh sb="10" eb="11">
      <t>ショウ</t>
    </rPh>
    <rPh sb="11" eb="13">
      <t>ニュウショ</t>
    </rPh>
    <rPh sb="14" eb="16">
      <t>リヨウ</t>
    </rPh>
    <rPh sb="18" eb="20">
      <t>ウケイレ</t>
    </rPh>
    <rPh sb="20" eb="22">
      <t>カサン</t>
    </rPh>
    <rPh sb="42" eb="44">
      <t>セイカツ</t>
    </rPh>
    <rPh sb="44" eb="46">
      <t>カイゴ</t>
    </rPh>
    <phoneticPr fontId="27"/>
  </si>
  <si>
    <t>（11）　認知症行動・心理症状緊急対応加算(介護老人福祉施設・(介護予防)短期入所生活介護）</t>
    <rPh sb="5" eb="7">
      <t>ニンチ</t>
    </rPh>
    <rPh sb="7" eb="8">
      <t>ショウ</t>
    </rPh>
    <rPh sb="8" eb="10">
      <t>コウドウ</t>
    </rPh>
    <rPh sb="11" eb="13">
      <t>シンリ</t>
    </rPh>
    <rPh sb="13" eb="15">
      <t>ショウジョウ</t>
    </rPh>
    <rPh sb="15" eb="17">
      <t>キンキュウ</t>
    </rPh>
    <rPh sb="17" eb="19">
      <t>タイオウ</t>
    </rPh>
    <rPh sb="19" eb="21">
      <t>カサン</t>
    </rPh>
    <rPh sb="41" eb="43">
      <t>セイカツ</t>
    </rPh>
    <rPh sb="43" eb="45">
      <t>カイゴ</t>
    </rPh>
    <phoneticPr fontId="27"/>
  </si>
  <si>
    <t>（12）　認知症専門ケア加算（介護老人福祉施設・(介護予防)短期入所生活介護）</t>
    <rPh sb="5" eb="7">
      <t>ニンチ</t>
    </rPh>
    <rPh sb="7" eb="8">
      <t>ショウ</t>
    </rPh>
    <rPh sb="8" eb="10">
      <t>センモン</t>
    </rPh>
    <rPh sb="12" eb="14">
      <t>カサン</t>
    </rPh>
    <rPh sb="30" eb="32">
      <t>タンキ</t>
    </rPh>
    <rPh sb="32" eb="34">
      <t>ニュウショ</t>
    </rPh>
    <rPh sb="34" eb="36">
      <t>セイカツ</t>
    </rPh>
    <rPh sb="36" eb="38">
      <t>カイゴ</t>
    </rPh>
    <phoneticPr fontId="27"/>
  </si>
  <si>
    <t>(令和６年６月１日から）</t>
    <rPh sb="1" eb="3">
      <t>レイワ</t>
    </rPh>
    <rPh sb="4" eb="5">
      <t>ネン</t>
    </rPh>
    <rPh sb="6" eb="7">
      <t>ガツ</t>
    </rPh>
    <rPh sb="8" eb="9">
      <t>ニチ</t>
    </rPh>
    <phoneticPr fontId="27"/>
  </si>
  <si>
    <t>（１）　定員超過利用減算(介護老人福祉施設・(介護予防)短期入所生活介護）</t>
    <phoneticPr fontId="27"/>
  </si>
  <si>
    <t>（２）　人員基準欠如減算(介護老人福祉施設・(介護予防)短期入所生活介護）</t>
    <rPh sb="32" eb="34">
      <t>セイカツ</t>
    </rPh>
    <rPh sb="34" eb="36">
      <t>カイゴ</t>
    </rPh>
    <phoneticPr fontId="27"/>
  </si>
  <si>
    <t>（３）　夜間職員基準減算(介護老人福祉施設・(介護予防)短期入所生活介護）</t>
    <rPh sb="32" eb="34">
      <t>セイカツ</t>
    </rPh>
    <rPh sb="34" eb="36">
      <t>カイゴ</t>
    </rPh>
    <phoneticPr fontId="27"/>
  </si>
  <si>
    <t>(介護予防)小規模多機能型居宅介護事業所又は看護小規模多機能型居宅介護事業所を併設する介護老人福祉施設（※）ついて、併設される事業所の介護支援専門員により介護老人福祉施設の入所者の処遇が適切に行われると認められるときは、これを置かないことができる。
　（※）　この場合の介護老人福祉施設は、過疎地域（※２）に所在し、かつ、入所定員が30人であること
　　　　を想定している。
　（※２）過疎地域の持続的発展の支援に関する特別法（令和３年法律第19号）第２条第２項の規定により　
　　　　公示された過疎地域をいう。</t>
    <rPh sb="1" eb="3">
      <t>カイゴ</t>
    </rPh>
    <rPh sb="3" eb="5">
      <t>ヨボウ</t>
    </rPh>
    <rPh sb="39" eb="41">
      <t>ヘイセツ</t>
    </rPh>
    <rPh sb="58" eb="60">
      <t>ヘイセツ</t>
    </rPh>
    <rPh sb="132" eb="134">
      <t>バアイ</t>
    </rPh>
    <rPh sb="135" eb="137">
      <t>カイゴ</t>
    </rPh>
    <rPh sb="137" eb="139">
      <t>ロウジン</t>
    </rPh>
    <rPh sb="139" eb="141">
      <t>フクシ</t>
    </rPh>
    <rPh sb="141" eb="143">
      <t>シセツ</t>
    </rPh>
    <rPh sb="145" eb="147">
      <t>カソ</t>
    </rPh>
    <rPh sb="147" eb="149">
      <t>チイキ</t>
    </rPh>
    <rPh sb="154" eb="156">
      <t>ショザイ</t>
    </rPh>
    <rPh sb="161" eb="163">
      <t>ニュウショ</t>
    </rPh>
    <rPh sb="163" eb="165">
      <t>テイイン</t>
    </rPh>
    <rPh sb="168" eb="169">
      <t>ニン</t>
    </rPh>
    <rPh sb="180" eb="182">
      <t>ソウテイ</t>
    </rPh>
    <rPh sb="193" eb="195">
      <t>カソ</t>
    </rPh>
    <rPh sb="195" eb="197">
      <t>チイキ</t>
    </rPh>
    <rPh sb="198" eb="201">
      <t>ジゾクテキ</t>
    </rPh>
    <rPh sb="201" eb="203">
      <t>ハッテン</t>
    </rPh>
    <rPh sb="204" eb="206">
      <t>シエン</t>
    </rPh>
    <rPh sb="207" eb="208">
      <t>カン</t>
    </rPh>
    <rPh sb="210" eb="212">
      <t>トクベツ</t>
    </rPh>
    <rPh sb="212" eb="213">
      <t>ホウ</t>
    </rPh>
    <rPh sb="214" eb="216">
      <t>レイワ</t>
    </rPh>
    <rPh sb="217" eb="218">
      <t>ネン</t>
    </rPh>
    <rPh sb="218" eb="220">
      <t>ホウリツ</t>
    </rPh>
    <rPh sb="220" eb="221">
      <t>ダイ</t>
    </rPh>
    <rPh sb="223" eb="224">
      <t>ゴウ</t>
    </rPh>
    <rPh sb="225" eb="226">
      <t>ダイ</t>
    </rPh>
    <rPh sb="227" eb="228">
      <t>ジョウ</t>
    </rPh>
    <rPh sb="228" eb="229">
      <t>ダイ</t>
    </rPh>
    <rPh sb="230" eb="231">
      <t>コウ</t>
    </rPh>
    <rPh sb="232" eb="234">
      <t>キテイ</t>
    </rPh>
    <rPh sb="243" eb="245">
      <t>コウジ</t>
    </rPh>
    <rPh sb="248" eb="250">
      <t>カソ</t>
    </rPh>
    <rPh sb="250" eb="252">
      <t>チイキ</t>
    </rPh>
    <phoneticPr fontId="2"/>
  </si>
  <si>
    <t>（高齢者施設等感染対策向上加算Ⅰ）
　第二種協定指定医療機関との間で、新興感染症の発生時等の対応を行う体制を確保している。
　特に新型コロナウイルス感染症については、「高齢者施設等における医療機関との連携体制等にかかる調査の結果について」のとおり新型コロナウイルス感染症の対応を行う医療機関との連携状況等を調査しており、引き続き感染者の対応が可能な医療機関との連携体制を確保している。</t>
    <phoneticPr fontId="67"/>
  </si>
  <si>
    <t>（高齢者施設等感染対策向上加算Ⅰ）
　協力医療機関その他の医療機関との間で、感染症（新興感染症を除く）の発生時等の対応を取り決めるとともに、感染症の発生時等に協力医療機関等と連携し適切に対応している。
　（施設の入居者が新興感染症に感染した際に、感染者の診療等を行う第二種協定指定医療機関と連携し、新興感染症発生時等における対応を取り決めるよう努めることとしており、加算の算定に当たっては、第二種協定指定医療機関との間で、新興感染症の発生時等の対応を行う体制を確保している必要がある。また、新興感染症発生時等の対応としては、感染発生時等における相談、感染者の診療、入院の要否の判断等が求められることから、本加算における連携の対象となる第二種協定指定医療機関は診療所、病院に限る。なお、第二種協定指定医療機関である薬局や訪問看護ステーションとの連携を行うことを妨げるものではない。）</t>
    <rPh sb="236" eb="238">
      <t>ヒツヨウ</t>
    </rPh>
    <phoneticPr fontId="67"/>
  </si>
  <si>
    <t>　介護職員等処遇改善加算の算定額に相当する賃金改善を実施している。ただし、経営の悪化等により事業の継続が困難な場合、当該事業の継続を図るために当該事業所の職員の賃金水準（本加算による賃金改善分を除く。）を見直すことはやむを得ないが、その内容について指定権者に届け出ている。</t>
    <rPh sb="124" eb="126">
      <t>シテイ</t>
    </rPh>
    <rPh sb="126" eb="128">
      <t>ケンジャ</t>
    </rPh>
    <phoneticPr fontId="67"/>
  </si>
  <si>
    <t>事故が発生した場合の対応、問２に規定する報告の方法等が記載された事故発生の防止のための指針を整備している。</t>
    <phoneticPr fontId="27"/>
  </si>
  <si>
    <t>事故が発生した場合又は事故の発生に至る危険性がある事態が生じた場合に、当該事実が報告され、その分析を通じた改善策を従業者に周知徹底する体制を整備している。</t>
    <phoneticPr fontId="27"/>
  </si>
  <si>
    <t>事故発生の防止のための委員会（テレビ電話装置等を活用して行うことができるものとる。）及び従業者に対する研修を定期的に行っている。</t>
    <phoneticPr fontId="27"/>
  </si>
  <si>
    <t>問１から問３に掲げる措置を適切に実施するための担当者を置いている。</t>
    <phoneticPr fontId="27"/>
  </si>
  <si>
    <t>栄養士又は管理栄養士を１名以上配置している。（委託は認められません）
※ただし、入所定員が40人を超えない指定介護老人福祉施設にあっては、他の社会福祉施設等の栄養士又は管理栄養士との連携を図ることににより当該指定介護老人福祉施設の効果的な運営を期待することができる場合があって、入所者の処遇に支障がないときは、栄養士又は管理栄養士を置かないことができます。</t>
    <rPh sb="15" eb="17">
      <t>ハイチ</t>
    </rPh>
    <rPh sb="23" eb="25">
      <t>イタク</t>
    </rPh>
    <rPh sb="26" eb="27">
      <t>ミト</t>
    </rPh>
    <phoneticPr fontId="27"/>
  </si>
  <si>
    <t>入所者の栄養状態の維持及び改善を図り、自立した日常生活を営むことができるよう、各入所者の状態に応じた栄養管理を計画的に行っている。</t>
    <rPh sb="0" eb="3">
      <t>ニュウショシャ</t>
    </rPh>
    <rPh sb="4" eb="6">
      <t>エイヨウ</t>
    </rPh>
    <rPh sb="6" eb="8">
      <t>ジョウタイ</t>
    </rPh>
    <rPh sb="9" eb="11">
      <t>イジ</t>
    </rPh>
    <rPh sb="11" eb="12">
      <t>オヨ</t>
    </rPh>
    <rPh sb="13" eb="15">
      <t>カイゼン</t>
    </rPh>
    <rPh sb="16" eb="17">
      <t>ハカ</t>
    </rPh>
    <rPh sb="19" eb="21">
      <t>ジリツ</t>
    </rPh>
    <rPh sb="23" eb="25">
      <t>ニチジョウ</t>
    </rPh>
    <rPh sb="25" eb="27">
      <t>セイカツ</t>
    </rPh>
    <rPh sb="28" eb="29">
      <t>イトナ</t>
    </rPh>
    <rPh sb="39" eb="40">
      <t>カク</t>
    </rPh>
    <rPh sb="40" eb="42">
      <t>ニュウショ</t>
    </rPh>
    <rPh sb="42" eb="43">
      <t>シャ</t>
    </rPh>
    <rPh sb="44" eb="46">
      <t>ジョウタイ</t>
    </rPh>
    <rPh sb="47" eb="48">
      <t>オウ</t>
    </rPh>
    <rPh sb="50" eb="52">
      <t>エイヨウ</t>
    </rPh>
    <rPh sb="52" eb="54">
      <t>カンリ</t>
    </rPh>
    <rPh sb="55" eb="58">
      <t>ケイカクテキ</t>
    </rPh>
    <rPh sb="59" eb="60">
      <t>オコナ</t>
    </rPh>
    <phoneticPr fontId="27"/>
  </si>
  <si>
    <t>令和６年５月31日において現に旧介護職員処遇改善加算(Ⅱ)を届け出ており、かつ、介護職員等特定処遇改善加算(Ⅰ)又は(Ⅱ)及び介護職員等ベースアップ等支援加算を届け出ていない。</t>
  </si>
  <si>
    <t>令和６年５月31日において現に旧介護職員処遇改善加算(Ⅲ)及び介護職員等特定処遇改善加算(Ⅱ)を届け出ており、かつ、介護職員等ベースアップ等支援加算を届け出ていない。</t>
  </si>
  <si>
    <t>令和６年５月31日において現に旧介護職員処遇改善加算(Ⅲ)及び介護職員等ベースアップ等支援加算を届け出ており、かつ、介護職員等特定処遇改善加算(Ⅰ)又は(Ⅱ)を届け出ていない。</t>
  </si>
  <si>
    <t>令和６年５月31日において現に旧介護職員処遇改善加算(Ⅲ)を届け出ており、かつ、介護職員等特定処遇改善加算(Ⅰ)又は(Ⅱ)及び介護職員等ベースアップ等支援加算を届け出ていない。</t>
  </si>
  <si>
    <t>令和６年５月31日において現に旧介護職員処遇改善加算(Ⅰ)及び介護職員等特定処遇改善加算(Ⅰ)を届け出ており、かつ、介護職員等ベースアップ等支援加算を届け出ていない。</t>
    <rPh sb="15" eb="16">
      <t>キュウ</t>
    </rPh>
    <phoneticPr fontId="67"/>
  </si>
  <si>
    <t>令和６年５月31日において現に旧介護職員処遇改善加算(Ⅱ)、介護職員等特定処遇改善加算(Ⅰ)及び介護職員等ベースアップ等支援加算を届け出ている。</t>
    <rPh sb="15" eb="16">
      <t>キュウ</t>
    </rPh>
    <phoneticPr fontId="67"/>
  </si>
  <si>
    <t>令和６年５月31日において現に旧介護職員処遇改善加算(Ⅰ)及び介護職員等特定処遇改善加算(Ⅱ)を届け出ており、かつ、介護職員等ベースアップ等支援加算を届け出ていない。</t>
  </si>
  <si>
    <t>令和６年５月31日において現に旧介護職員処遇改善加算(Ⅱ)、介護職員等特定処遇改善加算(Ⅱ)及び介護職員等ベースアップ等支援加算を届け出ている。</t>
  </si>
  <si>
    <t>令和６年５月31日において現に旧介護職員処遇改善加算(Ⅱ)及び介護職員等特定処遇改善加算(Ⅰ)を届け出ており、かつ、介護職員等ベースアップ等支援加算を届け出ていない。</t>
  </si>
  <si>
    <t>令和６年５月31日において現に旧介護職員処遇改善加算(Ⅱ)及び介護職員等特定処遇改善加算(Ⅱ)を届け出ており、かつ、介護職員等ベースアップ等支援加算を届け出ていない。</t>
  </si>
  <si>
    <t>令和６年５月31日において現に旧介護職員処遇改善加算(Ⅲ)、介護職員等特定処遇改善加算(Ⅰ)及び介護職員等ベースアップ等支援加算を届け出ている。</t>
  </si>
  <si>
    <t>令和６年５月31日において現に旧介護職員処遇改善加算(Ⅰ)を届け出ており、かつ、介護職員等特定処遇改善加算(Ⅰ)又は(Ⅱ)及び介護職員等ベースアップ等支援加算を届け出ていない。</t>
  </si>
  <si>
    <t>令和６年５月31日において現に旧介護職員処遇改善加算(Ⅲ)、介護職員等特定処遇改善加算(Ⅱ)及び介護職員等ベースアップ等支援加算を届け出ている。</t>
  </si>
  <si>
    <t>令和６年５月31日において現に旧介護職員処遇改善加算(Ⅲ)及び介護職員等特定処遇改善加算(Ⅰ)を届け出ており、かつ、介護職員等ベースアップ等支援加算を届け出ていない。</t>
  </si>
  <si>
    <t>看取りに関する職員研修を行っている。</t>
    <rPh sb="0" eb="2">
      <t>ミト</t>
    </rPh>
    <rPh sb="4" eb="5">
      <t>カン</t>
    </rPh>
    <rPh sb="7" eb="9">
      <t>ショクイン</t>
    </rPh>
    <rPh sb="9" eb="11">
      <t>ケンシュウ</t>
    </rPh>
    <rPh sb="12" eb="13">
      <t>オコナ</t>
    </rPh>
    <phoneticPr fontId="27"/>
  </si>
  <si>
    <t>　手洗いや個人防護具の着用等の標準予防策（スタンダード・プリコーション）の徹底、ゾーニング、コホーティング、感染者以外の入所者も含めた健康観察等をしている。
※具体的な感染対策の方法については、「介護現場における感染対策の手引き（第３版）」を参考にしている。</t>
    <phoneticPr fontId="67"/>
  </si>
  <si>
    <t>入所者の数（Ａ）が100又はその端数を増すごとに１以上配置している。（増員分については非常勤職員でよい。）</t>
    <rPh sb="0" eb="3">
      <t>ニュウショシャ</t>
    </rPh>
    <rPh sb="4" eb="5">
      <t>カズ</t>
    </rPh>
    <rPh sb="12" eb="13">
      <t>マタ</t>
    </rPh>
    <rPh sb="16" eb="18">
      <t>ハスウ</t>
    </rPh>
    <rPh sb="19" eb="20">
      <t>マ</t>
    </rPh>
    <rPh sb="27" eb="29">
      <t>ハイチ</t>
    </rPh>
    <rPh sb="35" eb="37">
      <t>ゾウイン</t>
    </rPh>
    <rPh sb="37" eb="38">
      <t>ブン</t>
    </rPh>
    <rPh sb="43" eb="46">
      <t>ヒジョウキン</t>
    </rPh>
    <rPh sb="46" eb="48">
      <t>ショクイン</t>
    </rPh>
    <phoneticPr fontId="27"/>
  </si>
  <si>
    <t>(従来型施設)１週間に２回以上、適切な方法により、入所（利用）者を入浴させ、又は清しきしている。
(ユニット型施設)入居（利用）者が身体の清潔を維持し、精神的に快適な生活を営むことができるよう、適切な方法により入居（利用）者を入浴させ、又は清しきしている。</t>
    <rPh sb="25" eb="27">
      <t>ニュウショ</t>
    </rPh>
    <rPh sb="58" eb="60">
      <t>ニュウキョ</t>
    </rPh>
    <rPh sb="61" eb="63">
      <t>リヨウ</t>
    </rPh>
    <rPh sb="105" eb="107">
      <t>ニュウキョ</t>
    </rPh>
    <rPh sb="108" eb="110">
      <t>リヨウ</t>
    </rPh>
    <phoneticPr fontId="27"/>
  </si>
  <si>
    <t>（従来型）教養又は娯楽に係る設備等を備えるほか、適宜入所（利用）者のためのレクリエーション行事を行っている。
（ユニット型）入居（利用）者の嗜好に応じた趣味、教養又は娯楽に係る活動の機会を提供するとともに入居（利用）者が自律的に行う活動を支援している。</t>
    <rPh sb="1" eb="3">
      <t>ジュウライ</t>
    </rPh>
    <rPh sb="3" eb="4">
      <t>ガタ</t>
    </rPh>
    <rPh sb="7" eb="8">
      <t>マタ</t>
    </rPh>
    <rPh sb="12" eb="13">
      <t>カカ</t>
    </rPh>
    <rPh sb="29" eb="31">
      <t>リヨウ</t>
    </rPh>
    <rPh sb="60" eb="61">
      <t>ガタ</t>
    </rPh>
    <rPh sb="62" eb="64">
      <t>ニュウキョ</t>
    </rPh>
    <rPh sb="65" eb="67">
      <t>リヨウ</t>
    </rPh>
    <rPh sb="68" eb="69">
      <t>モノ</t>
    </rPh>
    <rPh sb="70" eb="72">
      <t>シコウ</t>
    </rPh>
    <rPh sb="73" eb="74">
      <t>オウ</t>
    </rPh>
    <rPh sb="76" eb="78">
      <t>シュミ</t>
    </rPh>
    <rPh sb="79" eb="81">
      <t>キョウヨウ</t>
    </rPh>
    <rPh sb="81" eb="82">
      <t>マタ</t>
    </rPh>
    <rPh sb="83" eb="85">
      <t>ゴラク</t>
    </rPh>
    <rPh sb="86" eb="87">
      <t>カカ</t>
    </rPh>
    <rPh sb="88" eb="90">
      <t>カツドウ</t>
    </rPh>
    <rPh sb="91" eb="93">
      <t>キカイ</t>
    </rPh>
    <rPh sb="94" eb="96">
      <t>テイキョウ</t>
    </rPh>
    <phoneticPr fontId="27"/>
  </si>
  <si>
    <t>入所者が日常生活を営むために必要な行政機関等に対する手続について、その者又はその家族が行うことが困難である場合には、その者の同意を得て、代わって行っている。（老福のみ）</t>
    <rPh sb="0" eb="1">
      <t>ニュウ</t>
    </rPh>
    <rPh sb="2" eb="3">
      <t>シャ</t>
    </rPh>
    <rPh sb="79" eb="80">
      <t>ロウ</t>
    </rPh>
    <rPh sb="80" eb="81">
      <t>フク</t>
    </rPh>
    <phoneticPr fontId="27"/>
  </si>
  <si>
    <t>常に入所（利用）者の家族との連携を図るよう努めている。</t>
    <rPh sb="5" eb="7">
      <t>リヨウ</t>
    </rPh>
    <rPh sb="8" eb="9">
      <t>シャ</t>
    </rPh>
    <rPh sb="21" eb="22">
      <t>ツト</t>
    </rPh>
    <phoneticPr fontId="27"/>
  </si>
  <si>
    <t>入所者の心身の状況等を踏まえ、日常生活を営むために必要な生活機能の改善と減退を防止するための機能訓練を行っている。（短入生の利用者については、必要に応じて行っている。）</t>
    <rPh sb="0" eb="1">
      <t>ニュウ</t>
    </rPh>
    <rPh sb="2" eb="3">
      <t>シャ</t>
    </rPh>
    <rPh sb="4" eb="6">
      <t>シンシン</t>
    </rPh>
    <rPh sb="7" eb="9">
      <t>ジョウキョウ</t>
    </rPh>
    <rPh sb="9" eb="10">
      <t>トウ</t>
    </rPh>
    <rPh sb="11" eb="12">
      <t>フ</t>
    </rPh>
    <rPh sb="15" eb="17">
      <t>ニチジョウ</t>
    </rPh>
    <rPh sb="17" eb="19">
      <t>セイカツ</t>
    </rPh>
    <rPh sb="20" eb="21">
      <t>イトナ</t>
    </rPh>
    <rPh sb="25" eb="27">
      <t>ヒツヨウ</t>
    </rPh>
    <rPh sb="28" eb="30">
      <t>セイカツ</t>
    </rPh>
    <rPh sb="30" eb="32">
      <t>キノウ</t>
    </rPh>
    <rPh sb="33" eb="35">
      <t>カイゼン</t>
    </rPh>
    <rPh sb="36" eb="38">
      <t>ゲンタイ</t>
    </rPh>
    <rPh sb="39" eb="41">
      <t>ボウシ</t>
    </rPh>
    <rPh sb="46" eb="48">
      <t>キノウ</t>
    </rPh>
    <rPh sb="48" eb="50">
      <t>クンレン</t>
    </rPh>
    <rPh sb="51" eb="52">
      <t>オコナ</t>
    </rPh>
    <rPh sb="58" eb="59">
      <t>タン</t>
    </rPh>
    <rPh sb="59" eb="60">
      <t>ニュウ</t>
    </rPh>
    <rPh sb="60" eb="61">
      <t>セイ</t>
    </rPh>
    <rPh sb="62" eb="65">
      <t>リヨウシャ</t>
    </rPh>
    <rPh sb="71" eb="73">
      <t>ヒツヨウ</t>
    </rPh>
    <rPh sb="74" eb="75">
      <t>オウ</t>
    </rPh>
    <rPh sb="77" eb="78">
      <t>オコナ</t>
    </rPh>
    <phoneticPr fontId="27"/>
  </si>
  <si>
    <t>入所者について、病院又は診療所に入院する必要が生じた場合であって、入院後おおむね三月以内に退院することが明らかに見込まれるときは、その者及びその家族の希望等を勘案し、必要に応じて適切な便宜を供与するとともに、やむを得ない事情がある場合を除き、その者が退院後再び施設に円滑に入所することができるようにしている。</t>
    <rPh sb="123" eb="124">
      <t>モノ</t>
    </rPh>
    <phoneticPr fontId="27"/>
  </si>
  <si>
    <t>現にサービスの提供を行っているときに入所者の病状の急変が生じた場合その他必要な場合のため、あらかじめ、配置医師及び協力医療機関の協力を得て、当該医師及び協力医療機関との連携の方法その他の緊急時等における対応方法を定めている。</t>
    <rPh sb="0" eb="1">
      <t>ゲン</t>
    </rPh>
    <rPh sb="7" eb="9">
      <t>テイキョウ</t>
    </rPh>
    <rPh sb="10" eb="11">
      <t>オコナ</t>
    </rPh>
    <rPh sb="18" eb="21">
      <t>ニュウショシャ</t>
    </rPh>
    <rPh sb="22" eb="24">
      <t>ビョウジョウ</t>
    </rPh>
    <rPh sb="25" eb="27">
      <t>キュウヘン</t>
    </rPh>
    <rPh sb="28" eb="29">
      <t>ショウ</t>
    </rPh>
    <rPh sb="31" eb="33">
      <t>バアイ</t>
    </rPh>
    <rPh sb="35" eb="36">
      <t>タ</t>
    </rPh>
    <rPh sb="36" eb="38">
      <t>ヒツヨウ</t>
    </rPh>
    <rPh sb="39" eb="41">
      <t>バアイ</t>
    </rPh>
    <rPh sb="51" eb="53">
      <t>ハイチ</t>
    </rPh>
    <rPh sb="53" eb="55">
      <t>イシ</t>
    </rPh>
    <rPh sb="55" eb="56">
      <t>オヨ</t>
    </rPh>
    <rPh sb="57" eb="59">
      <t>キョウリョク</t>
    </rPh>
    <rPh sb="59" eb="61">
      <t>イリョウ</t>
    </rPh>
    <rPh sb="61" eb="63">
      <t>キカン</t>
    </rPh>
    <rPh sb="64" eb="66">
      <t>キョウリョク</t>
    </rPh>
    <rPh sb="67" eb="68">
      <t>エ</t>
    </rPh>
    <rPh sb="70" eb="72">
      <t>トウガイ</t>
    </rPh>
    <rPh sb="72" eb="74">
      <t>イシ</t>
    </rPh>
    <rPh sb="74" eb="75">
      <t>オヨ</t>
    </rPh>
    <rPh sb="76" eb="78">
      <t>キョウリョク</t>
    </rPh>
    <rPh sb="78" eb="80">
      <t>イリョウ</t>
    </rPh>
    <rPh sb="80" eb="82">
      <t>キカン</t>
    </rPh>
    <rPh sb="84" eb="86">
      <t>レンケイ</t>
    </rPh>
    <rPh sb="87" eb="89">
      <t>ホウホウ</t>
    </rPh>
    <rPh sb="91" eb="92">
      <t>タ</t>
    </rPh>
    <rPh sb="93" eb="96">
      <t>キンキュウジ</t>
    </rPh>
    <rPh sb="96" eb="97">
      <t>トウ</t>
    </rPh>
    <rPh sb="101" eb="103">
      <t>タイオウ</t>
    </rPh>
    <rPh sb="103" eb="105">
      <t>ホウホウ</t>
    </rPh>
    <rPh sb="106" eb="107">
      <t>サダ</t>
    </rPh>
    <phoneticPr fontId="27"/>
  </si>
  <si>
    <t>やむを得ず身体的拘束等を行う場合には、「切迫性」「非代替性」「一時性」のすべてを満たしているか、組織等として、これらの要件の確認等の手続きを極めて慎重に行っている。（担当者のみで判断している場合は「×」）</t>
    <rPh sb="40" eb="41">
      <t>ミ</t>
    </rPh>
    <rPh sb="76" eb="77">
      <t>オコナ</t>
    </rPh>
    <rPh sb="83" eb="86">
      <t>タントウシャ</t>
    </rPh>
    <rPh sb="89" eb="91">
      <t>ハンダン</t>
    </rPh>
    <rPh sb="95" eb="97">
      <t>バアイ</t>
    </rPh>
    <phoneticPr fontId="27"/>
  </si>
  <si>
    <t>問７の検討結果について具体的な内容を記録している。</t>
    <rPh sb="11" eb="14">
      <t>グタイテキ</t>
    </rPh>
    <rPh sb="15" eb="17">
      <t>ナイヨウ</t>
    </rPh>
    <phoneticPr fontId="27"/>
  </si>
  <si>
    <t>（個別機能訓練加算Ⅰ・Ⅱ・Ⅲ共通）
常勤専従の機能訓練指導員の職務に従事する理学療法士、作業療法士、言語聴覚士、看護職員、柔道整復師、あん摩マッサージ指圧師又ははり師又はきゅう師（ただし、はり師及びきゅう師については、理学療法士、作業療法士、言語聴覚士、看護職員、柔道整復師及びあん摩マッサージ指圧師の資格を有する機能訓練指導員を配置した事業所で６月以上機能訓練指導に従事した経験を有する者に限る。）を1名以上配置している。また、入所者の数が100を超える指定介護老人福祉施設にあっては、常勤専従の理学療法士等を1名以上配置し、かつ、常勤換算方法で入所者の数を100で除した数以上配置している。</t>
    <rPh sb="14" eb="16">
      <t>キョウツウ</t>
    </rPh>
    <rPh sb="18" eb="20">
      <t>ジョウキン</t>
    </rPh>
    <rPh sb="20" eb="22">
      <t>センジュウ</t>
    </rPh>
    <rPh sb="69" eb="70">
      <t>マ</t>
    </rPh>
    <rPh sb="75" eb="78">
      <t>シアツシ</t>
    </rPh>
    <rPh sb="78" eb="79">
      <t>マタ</t>
    </rPh>
    <rPh sb="82" eb="83">
      <t>シ</t>
    </rPh>
    <rPh sb="83" eb="84">
      <t>マタ</t>
    </rPh>
    <rPh sb="88" eb="89">
      <t>シ</t>
    </rPh>
    <rPh sb="96" eb="97">
      <t>シ</t>
    </rPh>
    <rPh sb="97" eb="98">
      <t>オヨ</t>
    </rPh>
    <rPh sb="102" eb="103">
      <t>シ</t>
    </rPh>
    <rPh sb="109" eb="111">
      <t>リガク</t>
    </rPh>
    <rPh sb="111" eb="114">
      <t>リョウホウシ</t>
    </rPh>
    <rPh sb="115" eb="117">
      <t>サギョウ</t>
    </rPh>
    <rPh sb="117" eb="120">
      <t>リョウホウシ</t>
    </rPh>
    <rPh sb="121" eb="126">
      <t>ゲンゴチョウカクシ</t>
    </rPh>
    <rPh sb="127" eb="129">
      <t>カンゴ</t>
    </rPh>
    <rPh sb="129" eb="131">
      <t>ショクイン</t>
    </rPh>
    <rPh sb="132" eb="137">
      <t>ジュウドウセイフクシ</t>
    </rPh>
    <rPh sb="137" eb="138">
      <t>オヨ</t>
    </rPh>
    <rPh sb="141" eb="142">
      <t>マ</t>
    </rPh>
    <rPh sb="147" eb="150">
      <t>シアツシ</t>
    </rPh>
    <rPh sb="151" eb="153">
      <t>シカク</t>
    </rPh>
    <rPh sb="154" eb="155">
      <t>ユウ</t>
    </rPh>
    <rPh sb="157" eb="159">
      <t>キノウ</t>
    </rPh>
    <rPh sb="159" eb="161">
      <t>クンレン</t>
    </rPh>
    <rPh sb="161" eb="164">
      <t>シドウイン</t>
    </rPh>
    <rPh sb="165" eb="167">
      <t>ハイチ</t>
    </rPh>
    <rPh sb="169" eb="172">
      <t>ジギョウショ</t>
    </rPh>
    <rPh sb="174" eb="175">
      <t>ツキ</t>
    </rPh>
    <rPh sb="175" eb="177">
      <t>イジョウ</t>
    </rPh>
    <rPh sb="177" eb="179">
      <t>キノウ</t>
    </rPh>
    <rPh sb="179" eb="181">
      <t>クンレン</t>
    </rPh>
    <rPh sb="181" eb="183">
      <t>シドウ</t>
    </rPh>
    <rPh sb="184" eb="186">
      <t>ジュウジ</t>
    </rPh>
    <rPh sb="188" eb="190">
      <t>ケイケン</t>
    </rPh>
    <rPh sb="191" eb="192">
      <t>ユウ</t>
    </rPh>
    <rPh sb="194" eb="195">
      <t>モノ</t>
    </rPh>
    <rPh sb="196" eb="197">
      <t>カギ</t>
    </rPh>
    <phoneticPr fontId="27"/>
  </si>
  <si>
    <t>（個別機能訓練加算Ⅰ・Ⅱ・Ⅲ共通）
機能訓練指導員、看護職員、介護職員、生活相談員その他の職種の者が共同して、入所者ごとに個別機能訓練計画を作成し、当該計画に基づき、計画的に機能訓練を行っている。</t>
    <phoneticPr fontId="27"/>
  </si>
  <si>
    <t>（個別機能訓練加算Ⅰ・Ⅱ・Ⅲ共通）
開始時及びその3月ごとに1回以上利用者に対して個別機能訓練計画の内容を説明し記録している。</t>
    <rPh sb="18" eb="20">
      <t>カイシ</t>
    </rPh>
    <rPh sb="20" eb="21">
      <t>ジ</t>
    </rPh>
    <rPh sb="21" eb="22">
      <t>オヨ</t>
    </rPh>
    <rPh sb="26" eb="27">
      <t>ゲツ</t>
    </rPh>
    <rPh sb="31" eb="34">
      <t>カイイジョウ</t>
    </rPh>
    <rPh sb="34" eb="37">
      <t>リヨウシャ</t>
    </rPh>
    <rPh sb="38" eb="39">
      <t>タイ</t>
    </rPh>
    <rPh sb="41" eb="43">
      <t>コベツ</t>
    </rPh>
    <rPh sb="43" eb="45">
      <t>キノウ</t>
    </rPh>
    <rPh sb="45" eb="47">
      <t>クンレン</t>
    </rPh>
    <rPh sb="47" eb="49">
      <t>ケイカク</t>
    </rPh>
    <rPh sb="50" eb="52">
      <t>ナイヨウ</t>
    </rPh>
    <rPh sb="53" eb="55">
      <t>セツメイ</t>
    </rPh>
    <phoneticPr fontId="27"/>
  </si>
  <si>
    <t>（個別機能訓練加算Ⅰ・Ⅱ・Ⅲ共通）
個別機能訓練に係る記録（実施時間、訓練内容、担当者等）は利用者ごとに保管され、閲覧可能である。</t>
    <rPh sb="18" eb="20">
      <t>コベツ</t>
    </rPh>
    <rPh sb="20" eb="22">
      <t>キノウ</t>
    </rPh>
    <rPh sb="22" eb="24">
      <t>クンレン</t>
    </rPh>
    <rPh sb="25" eb="26">
      <t>カカ</t>
    </rPh>
    <rPh sb="27" eb="29">
      <t>キロク</t>
    </rPh>
    <rPh sb="30" eb="32">
      <t>ジッシ</t>
    </rPh>
    <rPh sb="32" eb="34">
      <t>ジカン</t>
    </rPh>
    <rPh sb="35" eb="37">
      <t>クンレン</t>
    </rPh>
    <rPh sb="37" eb="39">
      <t>ナイヨウ</t>
    </rPh>
    <rPh sb="40" eb="43">
      <t>タントウシャ</t>
    </rPh>
    <rPh sb="43" eb="44">
      <t>トウ</t>
    </rPh>
    <rPh sb="46" eb="49">
      <t>リヨウシャ</t>
    </rPh>
    <rPh sb="52" eb="54">
      <t>ホカン</t>
    </rPh>
    <phoneticPr fontId="27"/>
  </si>
  <si>
    <t>（ＡＤＬ維持等加算Ⅰ）
 評価対象者（当該事業所又は当該施設の利用期間（問２において「評価対象利用期間」という。）が６月を超える者をいう。以下この号において同じ）の総数が10人以上である。</t>
    <rPh sb="4" eb="7">
      <t>イジトウ</t>
    </rPh>
    <rPh sb="7" eb="9">
      <t>カサン</t>
    </rPh>
    <phoneticPr fontId="27"/>
  </si>
  <si>
    <t>（ＡＤＬ維持等加算Ⅰ）
　評価対象者全員について、評価対象利用期間の初月（以下「評価対象利用開始月」という。）と、当該月の翌月から起算して６月目（６月目にサービスの利用がない場合については、当該サービスの利用があった最終の月）においてＡＤＬを評価し、その評価に基づく値（以下「ＡＤＬ値」という。）を測定し、測定した日が属する月ごとに厚生労働省に当該測定を提出（ＬＩＦＥを用いて提出）している。</t>
    <phoneticPr fontId="27"/>
  </si>
  <si>
    <t>（ＡＤＬ維持等加算Ⅰ）
　評価対象者の評価対象利用開始月の翌月から起算して６月目の月に測定したＡＤＬ値から評価対象利用開始月に測定したＡＤＬ値を控除して得た値を用いて一定の基準に基づき算出した値（以下「ＡＤＬ利得」という。）の平均値が１以上である。</t>
    <rPh sb="4" eb="7">
      <t>イジトウ</t>
    </rPh>
    <rPh sb="7" eb="9">
      <t>カサン</t>
    </rPh>
    <phoneticPr fontId="27"/>
  </si>
  <si>
    <t>（ＡＤＬ維持等加算Ⅱ）
　ＡＤＬ維持等加算（Ⅰ）の算定要件の問１及び問２の基準に適合している。</t>
    <phoneticPr fontId="67"/>
  </si>
  <si>
    <t>（ＡＤＬ維持等加算Ⅱ）
　評価対象者のＡＤＬ利得の平均値が３以上である。</t>
    <phoneticPr fontId="67"/>
  </si>
  <si>
    <t>（14）　常勤専従医師配置加算（介護老人福祉施設）</t>
    <rPh sb="5" eb="7">
      <t>ジョウキン</t>
    </rPh>
    <rPh sb="7" eb="9">
      <t>センジュウ</t>
    </rPh>
    <rPh sb="9" eb="11">
      <t>イシ</t>
    </rPh>
    <rPh sb="11" eb="13">
      <t>ハイチ</t>
    </rPh>
    <rPh sb="13" eb="15">
      <t>カサン</t>
    </rPh>
    <phoneticPr fontId="27"/>
  </si>
  <si>
    <t>（15）　精神科医師定期的療養指導加算（介護老人福祉施設）</t>
    <rPh sb="15" eb="17">
      <t>シドウ</t>
    </rPh>
    <rPh sb="17" eb="19">
      <t>カサン</t>
    </rPh>
    <phoneticPr fontId="27"/>
  </si>
  <si>
    <t>（16）　障害者生活支援体制加算（介護老人福祉施設）</t>
    <rPh sb="14" eb="16">
      <t>カサン</t>
    </rPh>
    <phoneticPr fontId="27"/>
  </si>
  <si>
    <t>（看取り介護加算Ⅱ）
　入所者に対する緊急時の注意事項や病状等についての情報共有の方法及び曜日や時間帯ごとの医師との連絡方法や診察を依頼するタイミングなどについて、事前に配置医師と施設の間で、具体的な取り決めを定め、１年に１回以上見直しを行っている。</t>
    <rPh sb="1" eb="3">
      <t>ミト</t>
    </rPh>
    <rPh sb="4" eb="6">
      <t>カイゴ</t>
    </rPh>
    <rPh sb="6" eb="8">
      <t>カサン</t>
    </rPh>
    <rPh sb="12" eb="15">
      <t>ニュウショシャ</t>
    </rPh>
    <rPh sb="16" eb="17">
      <t>タイ</t>
    </rPh>
    <rPh sb="19" eb="22">
      <t>キンキュウジ</t>
    </rPh>
    <rPh sb="23" eb="25">
      <t>チュウイ</t>
    </rPh>
    <rPh sb="25" eb="27">
      <t>ジコウ</t>
    </rPh>
    <rPh sb="28" eb="30">
      <t>ビョウジョウ</t>
    </rPh>
    <rPh sb="30" eb="31">
      <t>トウ</t>
    </rPh>
    <rPh sb="36" eb="38">
      <t>ジョウホウ</t>
    </rPh>
    <rPh sb="38" eb="40">
      <t>キョウユウ</t>
    </rPh>
    <rPh sb="41" eb="43">
      <t>ホウホウ</t>
    </rPh>
    <rPh sb="43" eb="44">
      <t>オヨ</t>
    </rPh>
    <rPh sb="45" eb="47">
      <t>ヨウビ</t>
    </rPh>
    <rPh sb="48" eb="51">
      <t>ジカンタイ</t>
    </rPh>
    <rPh sb="54" eb="56">
      <t>イシ</t>
    </rPh>
    <rPh sb="58" eb="60">
      <t>レンラク</t>
    </rPh>
    <rPh sb="60" eb="62">
      <t>ホウホウ</t>
    </rPh>
    <rPh sb="63" eb="65">
      <t>シンサツ</t>
    </rPh>
    <rPh sb="66" eb="68">
      <t>イライ</t>
    </rPh>
    <rPh sb="82" eb="84">
      <t>ジゼン</t>
    </rPh>
    <rPh sb="85" eb="87">
      <t>ハイチ</t>
    </rPh>
    <rPh sb="87" eb="89">
      <t>イシ</t>
    </rPh>
    <rPh sb="90" eb="92">
      <t>シセツ</t>
    </rPh>
    <rPh sb="93" eb="94">
      <t>アイダ</t>
    </rPh>
    <rPh sb="96" eb="99">
      <t>グタイテキ</t>
    </rPh>
    <rPh sb="100" eb="101">
      <t>ト</t>
    </rPh>
    <rPh sb="102" eb="103">
      <t>キ</t>
    </rPh>
    <rPh sb="105" eb="106">
      <t>サダ</t>
    </rPh>
    <rPh sb="109" eb="110">
      <t>ネン</t>
    </rPh>
    <rPh sb="112" eb="113">
      <t>カイ</t>
    </rPh>
    <rPh sb="113" eb="115">
      <t>イジョウ</t>
    </rPh>
    <rPh sb="115" eb="117">
      <t>ミナオ</t>
    </rPh>
    <rPh sb="119" eb="120">
      <t>オコナ</t>
    </rPh>
    <phoneticPr fontId="27"/>
  </si>
  <si>
    <r>
      <t xml:space="preserve">　新興感染症のパンデミック発生時等において、施設内で感染した高齢者に対して必要な医療やケアを提供する観点や、感染拡大に伴う病床ひっ迫を避ける観点から、必要な感染対策や医療機関との連携体制を確保した上で感染した高齢者の療養を施設内で行っている。　　
</t>
    </r>
    <r>
      <rPr>
        <sz val="10"/>
        <rFont val="ＭＳ 明朝"/>
        <family val="1"/>
        <charset val="128"/>
      </rPr>
      <t>※対象の感染症については、今後のパンデミック発生時等に必要に応じて厚生労働大臣が指定する。令和６年４月時点においては、指定している感染症はない。</t>
    </r>
    <phoneticPr fontId="67"/>
  </si>
  <si>
    <t>やむを得ず身体的拘束等を行った場合に、その態様及び時間、その際の入所者の心身の状況並びに緊急やむを得ない理由を記録していない場合、事実が生じた月の翌月から改善が認められる月までの間について、入所者全員について１日につき基本単位数の10％（(介護予防)短期入所生活介護は１％）を減算している。</t>
    <rPh sb="3" eb="4">
      <t>エ</t>
    </rPh>
    <rPh sb="5" eb="7">
      <t>シンタイ</t>
    </rPh>
    <rPh sb="7" eb="8">
      <t>テキ</t>
    </rPh>
    <rPh sb="8" eb="10">
      <t>コウソク</t>
    </rPh>
    <rPh sb="10" eb="11">
      <t>トウ</t>
    </rPh>
    <rPh sb="12" eb="13">
      <t>オコナ</t>
    </rPh>
    <rPh sb="15" eb="17">
      <t>バアイ</t>
    </rPh>
    <phoneticPr fontId="27"/>
  </si>
  <si>
    <t>身体的拘束等の適正化を図るため、以下の措置を講じていない場合、事実が生じた月の翌月から改善が認められる月までの間について、入所者全員について１日につき基本単位数の10％（(介護予防)短期入所生活介護は１％）を減算している。
　〇身体的拘束等の適正化のための対策を検討する委員会を３月に１回以上開催するとともに、その結果に
　　ついて、介護職員その他従業者に周知徹底を図っていない場合
　〇身体的拘束等の適正化の指針を整備していない場合
　〇介護職員その他の従業者に対し、身体的拘束等の適正化のための研修を定期的（年２回以上）実施して
　　いない場合</t>
    <rPh sb="0" eb="2">
      <t>シンタイ</t>
    </rPh>
    <rPh sb="2" eb="3">
      <t>テキ</t>
    </rPh>
    <rPh sb="3" eb="5">
      <t>コウソク</t>
    </rPh>
    <rPh sb="5" eb="6">
      <t>トウ</t>
    </rPh>
    <rPh sb="7" eb="10">
      <t>テキセイカ</t>
    </rPh>
    <rPh sb="11" eb="12">
      <t>ハカ</t>
    </rPh>
    <rPh sb="16" eb="18">
      <t>イカ</t>
    </rPh>
    <rPh sb="19" eb="21">
      <t>ソチ</t>
    </rPh>
    <rPh sb="22" eb="23">
      <t>コウ</t>
    </rPh>
    <rPh sb="28" eb="30">
      <t>バアイ</t>
    </rPh>
    <rPh sb="86" eb="90">
      <t>カイゴヨボウ</t>
    </rPh>
    <rPh sb="91" eb="93">
      <t>タンキ</t>
    </rPh>
    <rPh sb="93" eb="95">
      <t>ニュウショ</t>
    </rPh>
    <rPh sb="95" eb="97">
      <t>セイカツ</t>
    </rPh>
    <rPh sb="97" eb="99">
      <t>カイゴ</t>
    </rPh>
    <rPh sb="114" eb="117">
      <t>シンタイテキ</t>
    </rPh>
    <rPh sb="117" eb="119">
      <t>コウソク</t>
    </rPh>
    <rPh sb="119" eb="120">
      <t>トウ</t>
    </rPh>
    <rPh sb="121" eb="124">
      <t>テキセイカ</t>
    </rPh>
    <rPh sb="128" eb="130">
      <t>タイサク</t>
    </rPh>
    <rPh sb="131" eb="133">
      <t>ケントウ</t>
    </rPh>
    <rPh sb="135" eb="138">
      <t>イインカイ</t>
    </rPh>
    <rPh sb="140" eb="141">
      <t>ツキ</t>
    </rPh>
    <rPh sb="143" eb="144">
      <t>カイ</t>
    </rPh>
    <rPh sb="144" eb="146">
      <t>イジョウ</t>
    </rPh>
    <rPh sb="146" eb="148">
      <t>カイサイ</t>
    </rPh>
    <rPh sb="157" eb="159">
      <t>ケッカ</t>
    </rPh>
    <rPh sb="167" eb="169">
      <t>カイゴ</t>
    </rPh>
    <rPh sb="169" eb="171">
      <t>ショクイン</t>
    </rPh>
    <rPh sb="173" eb="174">
      <t>タ</t>
    </rPh>
    <rPh sb="174" eb="177">
      <t>ジュウギョウシャ</t>
    </rPh>
    <rPh sb="178" eb="180">
      <t>シュウチ</t>
    </rPh>
    <rPh sb="180" eb="182">
      <t>テッテイ</t>
    </rPh>
    <rPh sb="183" eb="184">
      <t>ハカ</t>
    </rPh>
    <rPh sb="189" eb="191">
      <t>バアイ</t>
    </rPh>
    <rPh sb="194" eb="197">
      <t>シンタイテキ</t>
    </rPh>
    <rPh sb="197" eb="199">
      <t>コウソク</t>
    </rPh>
    <rPh sb="199" eb="200">
      <t>トウ</t>
    </rPh>
    <rPh sb="201" eb="204">
      <t>テキセイカ</t>
    </rPh>
    <rPh sb="205" eb="207">
      <t>シシン</t>
    </rPh>
    <rPh sb="208" eb="210">
      <t>セイビ</t>
    </rPh>
    <rPh sb="215" eb="217">
      <t>バアイ</t>
    </rPh>
    <rPh sb="220" eb="222">
      <t>カイゴ</t>
    </rPh>
    <rPh sb="222" eb="224">
      <t>ショクイン</t>
    </rPh>
    <rPh sb="226" eb="227">
      <t>タ</t>
    </rPh>
    <rPh sb="228" eb="231">
      <t>ジュウギョウシャ</t>
    </rPh>
    <rPh sb="232" eb="233">
      <t>タイ</t>
    </rPh>
    <rPh sb="235" eb="238">
      <t>シンタイテキ</t>
    </rPh>
    <rPh sb="238" eb="240">
      <t>コウソク</t>
    </rPh>
    <rPh sb="240" eb="241">
      <t>トウ</t>
    </rPh>
    <rPh sb="242" eb="245">
      <t>テキセイカ</t>
    </rPh>
    <rPh sb="249" eb="251">
      <t>ケンシュウ</t>
    </rPh>
    <rPh sb="252" eb="255">
      <t>テイキテキ</t>
    </rPh>
    <rPh sb="256" eb="257">
      <t>ネン</t>
    </rPh>
    <rPh sb="258" eb="259">
      <t>カイ</t>
    </rPh>
    <rPh sb="259" eb="261">
      <t>イジョウ</t>
    </rPh>
    <rPh sb="262" eb="264">
      <t>ジッシ</t>
    </rPh>
    <rPh sb="272" eb="274">
      <t>バアイ</t>
    </rPh>
    <phoneticPr fontId="27"/>
  </si>
  <si>
    <r>
      <t>（１０）　栄養管理（介護老人福祉施設のみ）（</t>
    </r>
    <r>
      <rPr>
        <sz val="12"/>
        <color rgb="FFFF0000"/>
        <rFont val="ＭＳ Ｐゴシック"/>
        <family val="3"/>
        <charset val="128"/>
      </rPr>
      <t>令和６年４月１日から義務</t>
    </r>
    <r>
      <rPr>
        <sz val="12"/>
        <rFont val="ＭＳ Ｐゴシック"/>
        <family val="3"/>
        <charset val="128"/>
      </rPr>
      <t>）</t>
    </r>
    <rPh sb="5" eb="7">
      <t>エイヨウ</t>
    </rPh>
    <rPh sb="7" eb="9">
      <t>カンリ</t>
    </rPh>
    <rPh sb="10" eb="18">
      <t>カイゴロウジンフクシシセツ</t>
    </rPh>
    <phoneticPr fontId="27"/>
  </si>
  <si>
    <r>
      <t>（１７）　業務継続計画の策定等（</t>
    </r>
    <r>
      <rPr>
        <sz val="12"/>
        <color rgb="FFFF0000"/>
        <rFont val="ＭＳ Ｐゴシック"/>
        <family val="3"/>
        <charset val="128"/>
      </rPr>
      <t>令和６年４月１日から義務</t>
    </r>
    <r>
      <rPr>
        <sz val="12"/>
        <rFont val="ＭＳ Ｐゴシック"/>
        <family val="3"/>
        <charset val="128"/>
      </rPr>
      <t>）</t>
    </r>
    <rPh sb="5" eb="7">
      <t>ギョウム</t>
    </rPh>
    <rPh sb="7" eb="9">
      <t>ケイゾク</t>
    </rPh>
    <rPh sb="9" eb="11">
      <t>ケイカク</t>
    </rPh>
    <rPh sb="12" eb="14">
      <t>サクテイ</t>
    </rPh>
    <rPh sb="14" eb="15">
      <t>トウ</t>
    </rPh>
    <rPh sb="23" eb="24">
      <t>ニチ</t>
    </rPh>
    <phoneticPr fontId="27"/>
  </si>
  <si>
    <r>
      <t>以下の基準を満たしていない場合、事実が生じた月の翌月(基準を満たさない事実が生じた日が月の初日である場合は当該月)から基準に満たない状況が解消されるに至った月までの間について、入所者全員について、１日につき基本単位数の３％（(介護予防)短期入所生活介護は１％）を減算している。
　〇感染症や非常災害の発生時において、利用者に対するサービスの提供を継続的に実施するための、及び非常時　　　
　　の体制で早期の業務再開を図るための計画（業務継続計画）を策定していない場合
　〇当該業務継続計画に従い必要な措置を講じていない場合
　※感染症の予防及びまん延の防止のための指針及び非常災害に関する具体的計画を策定している場合は、経過措
　　置として、</t>
    </r>
    <r>
      <rPr>
        <b/>
        <sz val="10"/>
        <color rgb="FFFF0000"/>
        <rFont val="ＭＳ 明朝"/>
        <family val="1"/>
        <charset val="128"/>
      </rPr>
      <t>令和７年３月31日までの間、当該減算は適用しない</t>
    </r>
    <r>
      <rPr>
        <sz val="10"/>
        <rFont val="ＭＳ 明朝"/>
        <family val="1"/>
        <charset val="128"/>
      </rPr>
      <t>が、義務となっていることを踏まえ、速やかに　
　　作成すること。</t>
    </r>
    <rPh sb="0" eb="2">
      <t>イカ</t>
    </rPh>
    <rPh sb="3" eb="5">
      <t>キジュン</t>
    </rPh>
    <rPh sb="6" eb="7">
      <t>ミ</t>
    </rPh>
    <rPh sb="13" eb="15">
      <t>バアイ</t>
    </rPh>
    <rPh sb="16" eb="18">
      <t>ジジツ</t>
    </rPh>
    <rPh sb="19" eb="20">
      <t>ショウ</t>
    </rPh>
    <rPh sb="22" eb="23">
      <t>ツキ</t>
    </rPh>
    <rPh sb="24" eb="26">
      <t>ヨクツキ</t>
    </rPh>
    <rPh sb="27" eb="29">
      <t>キジュン</t>
    </rPh>
    <rPh sb="30" eb="31">
      <t>ミ</t>
    </rPh>
    <rPh sb="35" eb="37">
      <t>ジジツ</t>
    </rPh>
    <rPh sb="38" eb="39">
      <t>ショウ</t>
    </rPh>
    <rPh sb="41" eb="42">
      <t>ヒ</t>
    </rPh>
    <rPh sb="43" eb="44">
      <t>ツキ</t>
    </rPh>
    <rPh sb="45" eb="47">
      <t>ショニチ</t>
    </rPh>
    <rPh sb="50" eb="52">
      <t>バアイ</t>
    </rPh>
    <rPh sb="53" eb="55">
      <t>トウガイ</t>
    </rPh>
    <rPh sb="55" eb="56">
      <t>ツキ</t>
    </rPh>
    <rPh sb="59" eb="61">
      <t>キジュン</t>
    </rPh>
    <rPh sb="62" eb="63">
      <t>ミ</t>
    </rPh>
    <rPh sb="66" eb="68">
      <t>ジョウキョウ</t>
    </rPh>
    <rPh sb="69" eb="71">
      <t>カイショウ</t>
    </rPh>
    <rPh sb="75" eb="76">
      <t>イタ</t>
    </rPh>
    <rPh sb="78" eb="79">
      <t>ツキ</t>
    </rPh>
    <rPh sb="82" eb="83">
      <t>アイダ</t>
    </rPh>
    <rPh sb="88" eb="91">
      <t>ニュウショシャ</t>
    </rPh>
    <rPh sb="91" eb="93">
      <t>ゼンイン</t>
    </rPh>
    <rPh sb="99" eb="100">
      <t>ニチ</t>
    </rPh>
    <rPh sb="103" eb="105">
      <t>キホン</t>
    </rPh>
    <rPh sb="105" eb="107">
      <t>タンイ</t>
    </rPh>
    <rPh sb="107" eb="108">
      <t>スウ</t>
    </rPh>
    <rPh sb="113" eb="115">
      <t>カイゴ</t>
    </rPh>
    <rPh sb="115" eb="117">
      <t>ヨボウ</t>
    </rPh>
    <rPh sb="118" eb="120">
      <t>タンキ</t>
    </rPh>
    <rPh sb="120" eb="122">
      <t>ニュウショ</t>
    </rPh>
    <rPh sb="122" eb="124">
      <t>セイカツ</t>
    </rPh>
    <rPh sb="124" eb="126">
      <t>カイゴ</t>
    </rPh>
    <rPh sb="131" eb="133">
      <t>ゲンサン</t>
    </rPh>
    <rPh sb="141" eb="144">
      <t>カンセンショウ</t>
    </rPh>
    <rPh sb="145" eb="147">
      <t>ヒジョウ</t>
    </rPh>
    <rPh sb="147" eb="149">
      <t>サイガイ</t>
    </rPh>
    <rPh sb="150" eb="152">
      <t>ハッセイ</t>
    </rPh>
    <rPh sb="152" eb="153">
      <t>ジ</t>
    </rPh>
    <rPh sb="158" eb="161">
      <t>リヨウシャ</t>
    </rPh>
    <rPh sb="162" eb="163">
      <t>タイ</t>
    </rPh>
    <rPh sb="170" eb="172">
      <t>テイキョウ</t>
    </rPh>
    <rPh sb="173" eb="176">
      <t>ケイゾクテキ</t>
    </rPh>
    <rPh sb="177" eb="179">
      <t>ジッシ</t>
    </rPh>
    <rPh sb="185" eb="186">
      <t>オヨ</t>
    </rPh>
    <rPh sb="187" eb="189">
      <t>ヒジョウ</t>
    </rPh>
    <rPh sb="189" eb="190">
      <t>ジ</t>
    </rPh>
    <rPh sb="197" eb="199">
      <t>タイセイ</t>
    </rPh>
    <rPh sb="200" eb="202">
      <t>ソウキ</t>
    </rPh>
    <rPh sb="203" eb="205">
      <t>ギョウム</t>
    </rPh>
    <rPh sb="205" eb="207">
      <t>サイカイ</t>
    </rPh>
    <rPh sb="208" eb="209">
      <t>ハカ</t>
    </rPh>
    <rPh sb="213" eb="215">
      <t>ケイカク</t>
    </rPh>
    <rPh sb="216" eb="218">
      <t>ギョウム</t>
    </rPh>
    <rPh sb="218" eb="220">
      <t>ケイゾク</t>
    </rPh>
    <rPh sb="220" eb="222">
      <t>ケイカク</t>
    </rPh>
    <rPh sb="224" eb="226">
      <t>サクテイ</t>
    </rPh>
    <rPh sb="231" eb="233">
      <t>バアイ</t>
    </rPh>
    <rPh sb="236" eb="238">
      <t>トウガイ</t>
    </rPh>
    <rPh sb="238" eb="240">
      <t>ギョウム</t>
    </rPh>
    <rPh sb="240" eb="242">
      <t>ケイゾク</t>
    </rPh>
    <rPh sb="242" eb="244">
      <t>ケイカク</t>
    </rPh>
    <rPh sb="245" eb="246">
      <t>シタガ</t>
    </rPh>
    <rPh sb="247" eb="249">
      <t>ヒツヨウ</t>
    </rPh>
    <rPh sb="250" eb="252">
      <t>ソチ</t>
    </rPh>
    <rPh sb="253" eb="254">
      <t>コウ</t>
    </rPh>
    <rPh sb="259" eb="261">
      <t>バアイ</t>
    </rPh>
    <rPh sb="264" eb="267">
      <t>カンセンショウ</t>
    </rPh>
    <rPh sb="268" eb="270">
      <t>ヨボウ</t>
    </rPh>
    <rPh sb="270" eb="271">
      <t>オヨ</t>
    </rPh>
    <rPh sb="274" eb="275">
      <t>エン</t>
    </rPh>
    <rPh sb="276" eb="278">
      <t>ボウシ</t>
    </rPh>
    <rPh sb="282" eb="284">
      <t>シシン</t>
    </rPh>
    <rPh sb="284" eb="285">
      <t>オヨ</t>
    </rPh>
    <rPh sb="286" eb="288">
      <t>ヒジョウ</t>
    </rPh>
    <rPh sb="288" eb="290">
      <t>サイガイ</t>
    </rPh>
    <rPh sb="291" eb="292">
      <t>カン</t>
    </rPh>
    <rPh sb="294" eb="297">
      <t>グタイテキ</t>
    </rPh>
    <rPh sb="297" eb="299">
      <t>ケイカク</t>
    </rPh>
    <rPh sb="300" eb="302">
      <t>サクテイ</t>
    </rPh>
    <rPh sb="306" eb="308">
      <t>バアイ</t>
    </rPh>
    <rPh sb="321" eb="323">
      <t>レイワ</t>
    </rPh>
    <rPh sb="324" eb="325">
      <t>ネン</t>
    </rPh>
    <rPh sb="326" eb="327">
      <t>ガツ</t>
    </rPh>
    <rPh sb="329" eb="330">
      <t>ニチ</t>
    </rPh>
    <rPh sb="333" eb="334">
      <t>アイダ</t>
    </rPh>
    <rPh sb="335" eb="337">
      <t>トウガイ</t>
    </rPh>
    <rPh sb="337" eb="339">
      <t>ゲンサン</t>
    </rPh>
    <rPh sb="340" eb="342">
      <t>テキヨウ</t>
    </rPh>
    <rPh sb="347" eb="349">
      <t>ギム</t>
    </rPh>
    <rPh sb="358" eb="359">
      <t>フ</t>
    </rPh>
    <rPh sb="362" eb="363">
      <t>スミ</t>
    </rPh>
    <rPh sb="370" eb="372">
      <t>サクセイ</t>
    </rPh>
    <phoneticPr fontId="2"/>
  </si>
  <si>
    <r>
      <t>（１１）　口腔衛生の管理（介護老人福祉施設のみ）（</t>
    </r>
    <r>
      <rPr>
        <sz val="12"/>
        <color rgb="FFFF0000"/>
        <rFont val="ＭＳ Ｐゴシック"/>
        <family val="3"/>
        <charset val="128"/>
      </rPr>
      <t>令和６年４月１日から義務</t>
    </r>
    <r>
      <rPr>
        <sz val="12"/>
        <rFont val="ＭＳ Ｐゴシック"/>
        <family val="3"/>
        <charset val="128"/>
      </rPr>
      <t>）</t>
    </r>
    <rPh sb="5" eb="9">
      <t>コウクウエイセイ</t>
    </rPh>
    <rPh sb="10" eb="12">
      <t>カンリ</t>
    </rPh>
    <phoneticPr fontId="27"/>
  </si>
  <si>
    <t>通院に係る付き添い料、介護上必要な福祉用具に係る費用、定期健康診断に係る費用、機能訓練に係る材料費、洗濯に係る費用（外部のクリーニング店に取り継ぐものを除く）※、おむつ代等を入所（利用）者から徴収していない。
※本来、施設（事業所）がサービス提供の一環として行うべきものを入所（利用）者と外部業者との直接契約により一律に負担させた場合も同様　             　　　　　　　　　　　　　　　　　　　　　　　　　　　　　　　　　　</t>
    <rPh sb="0" eb="2">
      <t>ツウイン</t>
    </rPh>
    <rPh sb="3" eb="4">
      <t>カカ</t>
    </rPh>
    <rPh sb="5" eb="6">
      <t>ツ</t>
    </rPh>
    <rPh sb="7" eb="8">
      <t>ソ</t>
    </rPh>
    <rPh sb="9" eb="10">
      <t>リョウ</t>
    </rPh>
    <rPh sb="85" eb="86">
      <t>トウ</t>
    </rPh>
    <rPh sb="87" eb="89">
      <t>ニュウショ</t>
    </rPh>
    <rPh sb="109" eb="111">
      <t>シセツ</t>
    </rPh>
    <phoneticPr fontId="27"/>
  </si>
  <si>
    <r>
      <t>全ての従業者（看護師、准看護師、介護福祉士、介護支援専門員、法第８条第２項に規定する政令で定める者等の資格を有する者その他これに類する者を除く。）に対し、認知症介護に係る基礎的な研修を受講させるために必要な措置を講じている。（</t>
    </r>
    <r>
      <rPr>
        <b/>
        <sz val="10"/>
        <rFont val="ＭＳ 明朝"/>
        <family val="1"/>
        <charset val="128"/>
      </rPr>
      <t>令和６年４月１日から義務</t>
    </r>
    <r>
      <rPr>
        <sz val="10"/>
        <rFont val="ＭＳ 明朝"/>
        <family val="1"/>
        <charset val="128"/>
      </rPr>
      <t>）</t>
    </r>
    <rPh sb="0" eb="1">
      <t>スベ</t>
    </rPh>
    <rPh sb="3" eb="6">
      <t>ジュウギョウシャ</t>
    </rPh>
    <phoneticPr fontId="27"/>
  </si>
  <si>
    <r>
      <t>感染症の予防及びまん延の防止のための</t>
    </r>
    <r>
      <rPr>
        <u/>
        <sz val="10"/>
        <rFont val="ＭＳ 明朝"/>
        <family val="1"/>
        <charset val="128"/>
      </rPr>
      <t>訓練</t>
    </r>
    <r>
      <rPr>
        <sz val="10"/>
        <rFont val="ＭＳ 明朝"/>
        <family val="1"/>
        <charset val="128"/>
      </rPr>
      <t>を年２回以上（短期は年１回以上）定期的に実施している。
（</t>
    </r>
    <r>
      <rPr>
        <b/>
        <sz val="10"/>
        <rFont val="ＭＳ 明朝"/>
        <family val="1"/>
        <charset val="128"/>
      </rPr>
      <t>令和６年４月１日から義務</t>
    </r>
    <r>
      <rPr>
        <sz val="10"/>
        <rFont val="ＭＳ 明朝"/>
        <family val="1"/>
        <charset val="128"/>
      </rPr>
      <t>）</t>
    </r>
    <rPh sb="0" eb="3">
      <t>カンセンショウ</t>
    </rPh>
    <rPh sb="4" eb="6">
      <t>ヨボウ</t>
    </rPh>
    <rPh sb="6" eb="7">
      <t>オヨ</t>
    </rPh>
    <rPh sb="10" eb="11">
      <t>エン</t>
    </rPh>
    <rPh sb="12" eb="14">
      <t>ボウシ</t>
    </rPh>
    <rPh sb="18" eb="20">
      <t>クンレン</t>
    </rPh>
    <rPh sb="21" eb="22">
      <t>ネン</t>
    </rPh>
    <rPh sb="23" eb="24">
      <t>カイ</t>
    </rPh>
    <rPh sb="24" eb="26">
      <t>イジョウ</t>
    </rPh>
    <rPh sb="27" eb="29">
      <t>タンキ</t>
    </rPh>
    <rPh sb="36" eb="39">
      <t>テイキテキ</t>
    </rPh>
    <rPh sb="40" eb="42">
      <t>ジッシ</t>
    </rPh>
    <rPh sb="49" eb="51">
      <t>レイワ</t>
    </rPh>
    <rPh sb="52" eb="53">
      <t>ネン</t>
    </rPh>
    <rPh sb="54" eb="55">
      <t>ガツ</t>
    </rPh>
    <rPh sb="56" eb="57">
      <t>ニチ</t>
    </rPh>
    <rPh sb="59" eb="61">
      <t>ギム</t>
    </rPh>
    <phoneticPr fontId="27"/>
  </si>
  <si>
    <t>令和6年度～令和8年度　運 営 状 況 点 検 書</t>
    <rPh sb="6" eb="8">
      <t>レイワ</t>
    </rPh>
    <rPh sb="9" eb="11">
      <t>ネンド</t>
    </rPh>
    <phoneticPr fontId="27"/>
  </si>
  <si>
    <t xml:space="preserve"> 令和　年 　月　  日</t>
    <phoneticPr fontId="27"/>
  </si>
  <si>
    <t>未策定の計画がある場合、地域の実状に応じた作成の要否を川崎市防災部局に確認している。</t>
    <rPh sb="27" eb="30">
      <t>カワサキシ</t>
    </rPh>
    <phoneticPr fontId="2"/>
  </si>
  <si>
    <t>〇水害・土砂災害　※川崎市の地域防災計画に規定された事業所は策定義務がある。</t>
    <rPh sb="10" eb="13">
      <t>カワサキシ</t>
    </rPh>
    <phoneticPr fontId="27"/>
  </si>
  <si>
    <t>サービスの提供により事故が発生した場合は、速やかに川崎市（保険者が他市町村の場合は当該他市町村にも）、入所（利用）者の家族等に連絡を行うとともに、必要な措置を講じている。</t>
    <rPh sb="25" eb="28">
      <t>カワサキシ</t>
    </rPh>
    <rPh sb="29" eb="32">
      <t>ホケンシャ</t>
    </rPh>
    <rPh sb="33" eb="37">
      <t>タシチョウソン</t>
    </rPh>
    <rPh sb="38" eb="40">
      <t>バアイ</t>
    </rPh>
    <rPh sb="41" eb="43">
      <t>トウガイ</t>
    </rPh>
    <rPh sb="43" eb="47">
      <t>タシチョウソン</t>
    </rPh>
    <rPh sb="54" eb="56">
      <t>リヨウ</t>
    </rPh>
    <phoneticPr fontId="27"/>
  </si>
  <si>
    <t>施設サービス計画、提供した具体的なサービスの内容等の記録、介護報酬の請求に係る記録、身体的拘束等の態様及び時間、その際の入所（利用）者の心身の状況並びに緊急やむを得ない理由の記録、川崎市等への通知に係る記録、苦情の内容等の記録、事故の状況及び事故に際して採った処置についての記録を整備し、入所（利用）者へのサービス終了時から５年間保存している。</t>
    <rPh sb="29" eb="31">
      <t>カイゴ</t>
    </rPh>
    <rPh sb="31" eb="33">
      <t>ホウシュウ</t>
    </rPh>
    <rPh sb="34" eb="36">
      <t>セイキュウ</t>
    </rPh>
    <rPh sb="37" eb="38">
      <t>カカ</t>
    </rPh>
    <rPh sb="39" eb="41">
      <t>キロク</t>
    </rPh>
    <rPh sb="63" eb="65">
      <t>リヨウ</t>
    </rPh>
    <rPh sb="93" eb="94">
      <t>トウ</t>
    </rPh>
    <rPh sb="144" eb="146">
      <t>ニュウショ</t>
    </rPh>
    <phoneticPr fontId="27"/>
  </si>
  <si>
    <t>虐待を受け又は虐待を受けたと思われる高齢者を発見した者に対し、川崎市への通報義務等が規定されていることを職員に周知している。</t>
    <rPh sb="31" eb="34">
      <t>カワサキシ</t>
    </rPh>
    <phoneticPr fontId="27"/>
  </si>
  <si>
    <r>
      <t>次に掲げる施設の運営についての重要事項に関する規程(運営規程）を定めている。
１．施設の目的及び運営の方針
２．従業者の職種、員数及び職務の内容
３．入所（利用）定員（ユニット型のみ：ユニットの数及び各ユニットの入所定員）
４．入所（利用）者に対するサービスの内容及び利用料その他の費用の額
５．施設の利用に当たっての留意事項
６．緊急時等の対応方法
７．非常災害対策に関する事項
８．虐待の防止のための措置に関する事項</t>
    </r>
    <r>
      <rPr>
        <b/>
        <sz val="10"/>
        <rFont val="ＭＳ 明朝"/>
        <family val="1"/>
        <charset val="128"/>
      </rPr>
      <t>（令和６年４月１日から義務）</t>
    </r>
    <r>
      <rPr>
        <sz val="10"/>
        <rFont val="ＭＳ 明朝"/>
        <family val="1"/>
        <charset val="128"/>
      </rPr>
      <t xml:space="preserve">
９．緊急やむを得ない場合に身体的拘束等を行う際の手続
10. 個人情報の管理の方法
11. 苦情への対応方法
12. 事故発生の防止策及び事故発生時の対応方法
13．その他施設の運営に関する重要事項                                                                
    （従業者への研修体制、協力病院等）
14. （短期のみ）通常の送迎の実施地域</t>
    </r>
    <rPh sb="0" eb="1">
      <t>ツギ</t>
    </rPh>
    <rPh sb="2" eb="3">
      <t>カカ</t>
    </rPh>
    <rPh sb="5" eb="7">
      <t>シセツ</t>
    </rPh>
    <rPh sb="8" eb="10">
      <t>ウンエイ</t>
    </rPh>
    <rPh sb="15" eb="17">
      <t>ジュウヨウ</t>
    </rPh>
    <rPh sb="17" eb="19">
      <t>ジコウ</t>
    </rPh>
    <rPh sb="20" eb="21">
      <t>カン</t>
    </rPh>
    <rPh sb="23" eb="25">
      <t>キテイ</t>
    </rPh>
    <rPh sb="26" eb="30">
      <t>ウンエイキテイ</t>
    </rPh>
    <rPh sb="32" eb="33">
      <t>サダ</t>
    </rPh>
    <rPh sb="41" eb="43">
      <t>シセツ</t>
    </rPh>
    <rPh sb="44" eb="46">
      <t>モクテキ</t>
    </rPh>
    <rPh sb="46" eb="47">
      <t>オヨ</t>
    </rPh>
    <rPh sb="48" eb="50">
      <t>ウンエイ</t>
    </rPh>
    <rPh sb="51" eb="53">
      <t>ホウシン</t>
    </rPh>
    <rPh sb="56" eb="59">
      <t>ジュウギョウシャ</t>
    </rPh>
    <rPh sb="60" eb="62">
      <t>ショクシュ</t>
    </rPh>
    <rPh sb="63" eb="65">
      <t>インズウ</t>
    </rPh>
    <rPh sb="65" eb="66">
      <t>オヨ</t>
    </rPh>
    <rPh sb="67" eb="69">
      <t>ショクム</t>
    </rPh>
    <rPh sb="70" eb="72">
      <t>ナイヨウ</t>
    </rPh>
    <rPh sb="78" eb="80">
      <t>リヨウ</t>
    </rPh>
    <rPh sb="81" eb="83">
      <t>テイイン</t>
    </rPh>
    <rPh sb="88" eb="89">
      <t>ガタ</t>
    </rPh>
    <rPh sb="97" eb="98">
      <t>カズ</t>
    </rPh>
    <rPh sb="98" eb="99">
      <t>オヨ</t>
    </rPh>
    <rPh sb="100" eb="101">
      <t>カク</t>
    </rPh>
    <rPh sb="106" eb="108">
      <t>ニュウショ</t>
    </rPh>
    <rPh sb="108" eb="110">
      <t>テイイン</t>
    </rPh>
    <rPh sb="122" eb="123">
      <t>タイ</t>
    </rPh>
    <rPh sb="130" eb="132">
      <t>ナイヨウ</t>
    </rPh>
    <rPh sb="132" eb="133">
      <t>オヨ</t>
    </rPh>
    <rPh sb="134" eb="137">
      <t>リヨウリョウ</t>
    </rPh>
    <rPh sb="139" eb="140">
      <t>ホカ</t>
    </rPh>
    <rPh sb="141" eb="143">
      <t>ヒヨウ</t>
    </rPh>
    <rPh sb="144" eb="145">
      <t>ガク</t>
    </rPh>
    <rPh sb="148" eb="150">
      <t>シセツ</t>
    </rPh>
    <rPh sb="151" eb="153">
      <t>リヨウ</t>
    </rPh>
    <rPh sb="154" eb="155">
      <t>ア</t>
    </rPh>
    <rPh sb="159" eb="161">
      <t>リュウイ</t>
    </rPh>
    <rPh sb="161" eb="163">
      <t>ジコウ</t>
    </rPh>
    <rPh sb="166" eb="169">
      <t>キンキュウジ</t>
    </rPh>
    <rPh sb="169" eb="170">
      <t>トウ</t>
    </rPh>
    <rPh sb="171" eb="173">
      <t>タイオウ</t>
    </rPh>
    <rPh sb="173" eb="175">
      <t>ホウホウ</t>
    </rPh>
    <rPh sb="178" eb="180">
      <t>ヒジョウ</t>
    </rPh>
    <rPh sb="180" eb="182">
      <t>サイガイ</t>
    </rPh>
    <rPh sb="182" eb="184">
      <t>タイサク</t>
    </rPh>
    <rPh sb="185" eb="186">
      <t>カン</t>
    </rPh>
    <rPh sb="188" eb="190">
      <t>ジコウ</t>
    </rPh>
    <rPh sb="218" eb="219">
      <t>ニチ</t>
    </rPh>
    <rPh sb="227" eb="229">
      <t>キンキュウ</t>
    </rPh>
    <rPh sb="232" eb="233">
      <t>エ</t>
    </rPh>
    <rPh sb="235" eb="237">
      <t>バアイ</t>
    </rPh>
    <rPh sb="238" eb="243">
      <t>シンタイテキコウソク</t>
    </rPh>
    <rPh sb="243" eb="244">
      <t>トウ</t>
    </rPh>
    <rPh sb="245" eb="246">
      <t>オコナ</t>
    </rPh>
    <rPh sb="247" eb="248">
      <t>サイ</t>
    </rPh>
    <rPh sb="249" eb="251">
      <t>テツヅキ</t>
    </rPh>
    <rPh sb="256" eb="260">
      <t>コジンジョウホウ</t>
    </rPh>
    <rPh sb="261" eb="263">
      <t>カンリ</t>
    </rPh>
    <rPh sb="264" eb="266">
      <t>ホウホウ</t>
    </rPh>
    <rPh sb="271" eb="273">
      <t>クジョウ</t>
    </rPh>
    <rPh sb="275" eb="279">
      <t>タイオウホウホウ</t>
    </rPh>
    <rPh sb="284" eb="288">
      <t>ジコハッセイ</t>
    </rPh>
    <rPh sb="289" eb="292">
      <t>ボウシサク</t>
    </rPh>
    <rPh sb="292" eb="293">
      <t>オヨ</t>
    </rPh>
    <rPh sb="294" eb="299">
      <t>ジコハッセイジ</t>
    </rPh>
    <rPh sb="300" eb="304">
      <t>タイオウホウホウ</t>
    </rPh>
    <rPh sb="310" eb="311">
      <t>ホカ</t>
    </rPh>
    <rPh sb="311" eb="313">
      <t>シセツ</t>
    </rPh>
    <rPh sb="314" eb="316">
      <t>ウンエイ</t>
    </rPh>
    <rPh sb="317" eb="318">
      <t>カン</t>
    </rPh>
    <rPh sb="320" eb="322">
      <t>ジュウヨウ</t>
    </rPh>
    <rPh sb="322" eb="324">
      <t>ジコウ</t>
    </rPh>
    <rPh sb="394" eb="397">
      <t>ジュウギョウシャ</t>
    </rPh>
    <rPh sb="399" eb="403">
      <t>ケンシュウタイセイ</t>
    </rPh>
    <rPh sb="404" eb="408">
      <t>キョウリョクビョウイン</t>
    </rPh>
    <rPh sb="408" eb="409">
      <t>トウ</t>
    </rPh>
    <rPh sb="416" eb="418">
      <t>タンキ</t>
    </rPh>
    <rPh sb="421" eb="423">
      <t>ツウジョウ</t>
    </rPh>
    <rPh sb="424" eb="426">
      <t>ソウゲイ</t>
    </rPh>
    <rPh sb="427" eb="431">
      <t>ジッシチイキ</t>
    </rPh>
    <phoneticPr fontId="27"/>
  </si>
  <si>
    <t>（２１）　協力医療機関（介護老人福祉施設）</t>
    <rPh sb="5" eb="11">
      <t>キョウリョクイリョウキカン</t>
    </rPh>
    <rPh sb="12" eb="20">
      <t>カイゴロウジンフクシシセツ</t>
    </rPh>
    <phoneticPr fontId="27"/>
  </si>
  <si>
    <t>問1</t>
    <rPh sb="0" eb="1">
      <t>ト</t>
    </rPh>
    <phoneticPr fontId="27"/>
  </si>
  <si>
    <t>以下（１）～（３）の要件を満たす協力医療機関を定めている（令和９年３月31日まで経過措置有）</t>
    <rPh sb="0" eb="2">
      <t>イカ</t>
    </rPh>
    <rPh sb="10" eb="12">
      <t>ヨウケン</t>
    </rPh>
    <rPh sb="13" eb="14">
      <t>ミ</t>
    </rPh>
    <rPh sb="16" eb="22">
      <t>キョウリョクイリョウキカン</t>
    </rPh>
    <rPh sb="23" eb="24">
      <t>サダ</t>
    </rPh>
    <rPh sb="29" eb="31">
      <t>レイワ</t>
    </rPh>
    <rPh sb="32" eb="33">
      <t>ネン</t>
    </rPh>
    <rPh sb="34" eb="35">
      <t>ガツ</t>
    </rPh>
    <rPh sb="37" eb="38">
      <t>ニチ</t>
    </rPh>
    <rPh sb="40" eb="44">
      <t>ケイカソチ</t>
    </rPh>
    <rPh sb="44" eb="45">
      <t>アリ</t>
    </rPh>
    <phoneticPr fontId="26"/>
  </si>
  <si>
    <t>問2</t>
    <rPh sb="0" eb="1">
      <t>ト</t>
    </rPh>
    <phoneticPr fontId="27"/>
  </si>
  <si>
    <t>（１）入所者の状態が急変した場合等において、医師又は看護職員が相談対応を行う体制を常時確保している。</t>
    <rPh sb="3" eb="6">
      <t>ニュウショシャ</t>
    </rPh>
    <rPh sb="7" eb="9">
      <t>ジョウタイ</t>
    </rPh>
    <rPh sb="10" eb="12">
      <t>キュウヘン</t>
    </rPh>
    <rPh sb="14" eb="16">
      <t>バアイ</t>
    </rPh>
    <rPh sb="16" eb="17">
      <t>ナド</t>
    </rPh>
    <rPh sb="22" eb="24">
      <t>イシ</t>
    </rPh>
    <rPh sb="24" eb="25">
      <t>マタ</t>
    </rPh>
    <rPh sb="26" eb="30">
      <t>カンゴショクイン</t>
    </rPh>
    <rPh sb="31" eb="35">
      <t>ソウダンタイオウ</t>
    </rPh>
    <rPh sb="36" eb="37">
      <t>オコナ</t>
    </rPh>
    <rPh sb="38" eb="40">
      <t>タイセイ</t>
    </rPh>
    <rPh sb="41" eb="43">
      <t>ジョウジ</t>
    </rPh>
    <rPh sb="43" eb="45">
      <t>カクホ</t>
    </rPh>
    <phoneticPr fontId="26"/>
  </si>
  <si>
    <t>問3</t>
    <rPh sb="0" eb="1">
      <t>ト</t>
    </rPh>
    <phoneticPr fontId="27"/>
  </si>
  <si>
    <t>（２）施設から診療の求めがあった場合において、診療を行う体制を常時確保している。</t>
    <rPh sb="3" eb="5">
      <t>シセツ</t>
    </rPh>
    <rPh sb="7" eb="9">
      <t>シンリョウ</t>
    </rPh>
    <rPh sb="10" eb="11">
      <t>モト</t>
    </rPh>
    <rPh sb="16" eb="18">
      <t>バアイ</t>
    </rPh>
    <rPh sb="23" eb="25">
      <t>シンリョウ</t>
    </rPh>
    <rPh sb="26" eb="27">
      <t>オコナ</t>
    </rPh>
    <rPh sb="28" eb="30">
      <t>タイセイ</t>
    </rPh>
    <rPh sb="31" eb="33">
      <t>ジョウジ</t>
    </rPh>
    <rPh sb="33" eb="35">
      <t>カクホ</t>
    </rPh>
    <phoneticPr fontId="26"/>
  </si>
  <si>
    <t>問4</t>
    <rPh sb="0" eb="1">
      <t>ト</t>
    </rPh>
    <phoneticPr fontId="27"/>
  </si>
  <si>
    <t>（３）入院を要すると認められた入所者の入院を原則として受け入れる体制を確保している。</t>
    <rPh sb="3" eb="5">
      <t>ニュウイン</t>
    </rPh>
    <rPh sb="6" eb="7">
      <t>ヨウ</t>
    </rPh>
    <rPh sb="10" eb="11">
      <t>ミト</t>
    </rPh>
    <rPh sb="15" eb="18">
      <t>ニュウショシャ</t>
    </rPh>
    <rPh sb="19" eb="21">
      <t>ニュウイン</t>
    </rPh>
    <rPh sb="22" eb="24">
      <t>ゲンソク</t>
    </rPh>
    <rPh sb="27" eb="28">
      <t>ウ</t>
    </rPh>
    <rPh sb="29" eb="30">
      <t>イ</t>
    </rPh>
    <rPh sb="32" eb="34">
      <t>タイセイ</t>
    </rPh>
    <rPh sb="35" eb="37">
      <t>カクホ</t>
    </rPh>
    <phoneticPr fontId="26"/>
  </si>
  <si>
    <t>問5</t>
    <rPh sb="0" eb="1">
      <t>ト</t>
    </rPh>
    <phoneticPr fontId="27"/>
  </si>
  <si>
    <t>１年に１回以上、入所者の状態が急変した場合等の対応を確認し、市に届け出ている。</t>
    <rPh sb="1" eb="2">
      <t>ネン</t>
    </rPh>
    <rPh sb="4" eb="5">
      <t>カイ</t>
    </rPh>
    <rPh sb="5" eb="7">
      <t>イジョウ</t>
    </rPh>
    <rPh sb="8" eb="11">
      <t>ニュウショシャ</t>
    </rPh>
    <rPh sb="12" eb="14">
      <t>ジョウタイ</t>
    </rPh>
    <rPh sb="15" eb="17">
      <t>キュウヘン</t>
    </rPh>
    <rPh sb="19" eb="21">
      <t>バアイ</t>
    </rPh>
    <rPh sb="21" eb="22">
      <t>ナド</t>
    </rPh>
    <rPh sb="23" eb="25">
      <t>タイオウ</t>
    </rPh>
    <rPh sb="26" eb="28">
      <t>カクニン</t>
    </rPh>
    <rPh sb="30" eb="31">
      <t>シ</t>
    </rPh>
    <rPh sb="32" eb="33">
      <t>トド</t>
    </rPh>
    <rPh sb="34" eb="35">
      <t>デ</t>
    </rPh>
    <phoneticPr fontId="26"/>
  </si>
  <si>
    <t>問6</t>
    <rPh sb="0" eb="1">
      <t>ト</t>
    </rPh>
    <phoneticPr fontId="27"/>
  </si>
  <si>
    <t>感染症予防法に規定する第二種協定指定医療機関との間で、新興感染症の発生時等の対応（相談、診療、入院の要否の判断、入院調整等）を取り決めている（努力義務）</t>
    <rPh sb="0" eb="6">
      <t>カンセンショウヨボウホウ</t>
    </rPh>
    <rPh sb="7" eb="9">
      <t>キテイ</t>
    </rPh>
    <rPh sb="11" eb="12">
      <t>ダイ</t>
    </rPh>
    <rPh sb="12" eb="14">
      <t>ニシュ</t>
    </rPh>
    <rPh sb="14" eb="16">
      <t>キョウテイ</t>
    </rPh>
    <rPh sb="16" eb="22">
      <t>シテイイリョウキカン</t>
    </rPh>
    <rPh sb="24" eb="25">
      <t>アイダ</t>
    </rPh>
    <rPh sb="27" eb="29">
      <t>シンコウ</t>
    </rPh>
    <rPh sb="29" eb="32">
      <t>カンセンショウ</t>
    </rPh>
    <rPh sb="33" eb="36">
      <t>ハッセイジ</t>
    </rPh>
    <rPh sb="36" eb="37">
      <t>ナド</t>
    </rPh>
    <rPh sb="38" eb="40">
      <t>タイオウ</t>
    </rPh>
    <rPh sb="41" eb="43">
      <t>ソウダン</t>
    </rPh>
    <rPh sb="44" eb="46">
      <t>シンリョウ</t>
    </rPh>
    <rPh sb="47" eb="49">
      <t>ニュウイン</t>
    </rPh>
    <rPh sb="50" eb="52">
      <t>ヨウヒ</t>
    </rPh>
    <rPh sb="53" eb="55">
      <t>ハンダン</t>
    </rPh>
    <rPh sb="56" eb="60">
      <t>ニュウインチョウセイ</t>
    </rPh>
    <rPh sb="60" eb="61">
      <t>ナド</t>
    </rPh>
    <rPh sb="63" eb="64">
      <t>ト</t>
    </rPh>
    <rPh sb="65" eb="66">
      <t>キ</t>
    </rPh>
    <rPh sb="71" eb="75">
      <t>ドリョクギム</t>
    </rPh>
    <phoneticPr fontId="26"/>
  </si>
  <si>
    <t>問7</t>
    <rPh sb="0" eb="1">
      <t>ト</t>
    </rPh>
    <phoneticPr fontId="27"/>
  </si>
  <si>
    <t>（協力医療機関が第二種協定指定医療機関の場合）当該医療機関との間で、新興感染症の発生時等の対応について協議を行っている。</t>
    <rPh sb="1" eb="3">
      <t>キョウリョク</t>
    </rPh>
    <rPh sb="3" eb="5">
      <t>イリョウ</t>
    </rPh>
    <rPh sb="5" eb="7">
      <t>キカン</t>
    </rPh>
    <rPh sb="8" eb="11">
      <t>ダイニシュ</t>
    </rPh>
    <rPh sb="11" eb="15">
      <t>キョウテイシテイ</t>
    </rPh>
    <rPh sb="15" eb="17">
      <t>イリョウ</t>
    </rPh>
    <rPh sb="17" eb="19">
      <t>キカン</t>
    </rPh>
    <rPh sb="20" eb="22">
      <t>バアイ</t>
    </rPh>
    <rPh sb="23" eb="25">
      <t>トウガイ</t>
    </rPh>
    <rPh sb="25" eb="29">
      <t>イリョウキカン</t>
    </rPh>
    <rPh sb="31" eb="32">
      <t>アイダ</t>
    </rPh>
    <rPh sb="34" eb="39">
      <t>シンコウカンセンショウ</t>
    </rPh>
    <rPh sb="40" eb="43">
      <t>ハッセイジ</t>
    </rPh>
    <rPh sb="43" eb="44">
      <t>ナド</t>
    </rPh>
    <rPh sb="45" eb="47">
      <t>タイオウ</t>
    </rPh>
    <rPh sb="51" eb="53">
      <t>キョウギ</t>
    </rPh>
    <rPh sb="54" eb="55">
      <t>オコナ</t>
    </rPh>
    <phoneticPr fontId="26"/>
  </si>
  <si>
    <t>（２２）　掲示</t>
    <rPh sb="5" eb="7">
      <t>ケイジ</t>
    </rPh>
    <phoneticPr fontId="27"/>
  </si>
  <si>
    <t>（２３）　秘密保持</t>
    <rPh sb="5" eb="7">
      <t>ヒミツ</t>
    </rPh>
    <rPh sb="7" eb="9">
      <t>ホジ</t>
    </rPh>
    <phoneticPr fontId="27"/>
  </si>
  <si>
    <t>（２４）　苦情処理</t>
    <rPh sb="5" eb="7">
      <t>クジョウ</t>
    </rPh>
    <rPh sb="7" eb="9">
      <t>ショリ</t>
    </rPh>
    <phoneticPr fontId="27"/>
  </si>
  <si>
    <t>（２５）　事故発生の防止及び発生時の対応（問４～問８は介護老人福祉施設のみ）</t>
    <rPh sb="5" eb="7">
      <t>ジコ</t>
    </rPh>
    <rPh sb="7" eb="9">
      <t>ハッセイ</t>
    </rPh>
    <rPh sb="10" eb="12">
      <t>ボウシ</t>
    </rPh>
    <rPh sb="12" eb="13">
      <t>オヨ</t>
    </rPh>
    <rPh sb="14" eb="16">
      <t>ハッセイ</t>
    </rPh>
    <rPh sb="16" eb="17">
      <t>ジ</t>
    </rPh>
    <rPh sb="18" eb="20">
      <t>タイオウ</t>
    </rPh>
    <phoneticPr fontId="27"/>
  </si>
  <si>
    <t>（２６）　会計の区分</t>
    <rPh sb="5" eb="7">
      <t>カイケイ</t>
    </rPh>
    <rPh sb="8" eb="10">
      <t>クブン</t>
    </rPh>
    <phoneticPr fontId="27"/>
  </si>
  <si>
    <t>（２７）　記録の整備</t>
    <rPh sb="5" eb="7">
      <t>キロク</t>
    </rPh>
    <rPh sb="8" eb="10">
      <t>セイビ</t>
    </rPh>
    <phoneticPr fontId="27"/>
  </si>
  <si>
    <t>（２８）　ユニットケア（ユニット型の施設のみ点検）</t>
    <rPh sb="16" eb="17">
      <t>カタ</t>
    </rPh>
    <rPh sb="18" eb="20">
      <t>シセツ</t>
    </rPh>
    <rPh sb="22" eb="24">
      <t>テンケン</t>
    </rPh>
    <phoneticPr fontId="27"/>
  </si>
  <si>
    <r>
      <t>（２９）　身体的拘束廃止の取り組み（問14、問15は介護老人福祉施設のみ）</t>
    </r>
    <r>
      <rPr>
        <sz val="11"/>
        <rFont val="ＭＳ Ｐゴシック"/>
        <family val="3"/>
        <charset val="128"/>
      </rPr>
      <t>※</t>
    </r>
    <r>
      <rPr>
        <sz val="11"/>
        <color rgb="FFFF0000"/>
        <rFont val="ＭＳ Ｐゴシック"/>
        <family val="3"/>
        <charset val="128"/>
      </rPr>
      <t>短入生は令和７年３月31日まで努力義務</t>
    </r>
    <rPh sb="5" eb="7">
      <t>シンタイ</t>
    </rPh>
    <rPh sb="7" eb="8">
      <t>テキ</t>
    </rPh>
    <rPh sb="8" eb="10">
      <t>コウソク</t>
    </rPh>
    <rPh sb="10" eb="12">
      <t>ハイシ</t>
    </rPh>
    <rPh sb="13" eb="14">
      <t>ト</t>
    </rPh>
    <rPh sb="15" eb="16">
      <t>ク</t>
    </rPh>
    <rPh sb="38" eb="41">
      <t>タンニュウセイ</t>
    </rPh>
    <rPh sb="42" eb="44">
      <t>レイワ</t>
    </rPh>
    <rPh sb="45" eb="46">
      <t>ネン</t>
    </rPh>
    <rPh sb="47" eb="48">
      <t>ガツ</t>
    </rPh>
    <rPh sb="50" eb="51">
      <t>ニチ</t>
    </rPh>
    <rPh sb="53" eb="55">
      <t>ドリョク</t>
    </rPh>
    <rPh sb="55" eb="57">
      <t>ギム</t>
    </rPh>
    <phoneticPr fontId="27"/>
  </si>
  <si>
    <r>
      <t>（３０）虐待の防止（</t>
    </r>
    <r>
      <rPr>
        <sz val="12"/>
        <color rgb="FFFF0000"/>
        <rFont val="ＭＳ Ｐゴシック"/>
        <family val="3"/>
        <charset val="128"/>
      </rPr>
      <t>令和６年４月１日から義務</t>
    </r>
    <r>
      <rPr>
        <sz val="12"/>
        <rFont val="ＭＳ Ｐゴシック"/>
        <family val="3"/>
        <charset val="128"/>
      </rPr>
      <t>）</t>
    </r>
    <rPh sb="4" eb="6">
      <t>ギャクタイ</t>
    </rPh>
    <rPh sb="7" eb="9">
      <t>ボウシ</t>
    </rPh>
    <rPh sb="10" eb="12">
      <t>レイワ</t>
    </rPh>
    <rPh sb="13" eb="14">
      <t>ネン</t>
    </rPh>
    <rPh sb="15" eb="16">
      <t>ガツ</t>
    </rPh>
    <rPh sb="17" eb="18">
      <t>ニチ</t>
    </rPh>
    <rPh sb="20" eb="22">
      <t>ギム</t>
    </rPh>
    <phoneticPr fontId="27"/>
  </si>
  <si>
    <t>（３１）　入所者の安全並びに介護サービスの質の確保及び職員の負担軽減に資する方策の検討</t>
    <rPh sb="5" eb="8">
      <t>ニュウショシャ</t>
    </rPh>
    <rPh sb="9" eb="11">
      <t>アンゼン</t>
    </rPh>
    <rPh sb="11" eb="12">
      <t>ナラ</t>
    </rPh>
    <rPh sb="14" eb="16">
      <t>カイゴ</t>
    </rPh>
    <rPh sb="21" eb="22">
      <t>シツ</t>
    </rPh>
    <rPh sb="23" eb="25">
      <t>カクホ</t>
    </rPh>
    <rPh sb="25" eb="26">
      <t>オヨ</t>
    </rPh>
    <rPh sb="27" eb="29">
      <t>ショクイン</t>
    </rPh>
    <rPh sb="30" eb="34">
      <t>フタンケイゲン</t>
    </rPh>
    <rPh sb="35" eb="36">
      <t>シ</t>
    </rPh>
    <rPh sb="38" eb="40">
      <t>ホウサク</t>
    </rPh>
    <rPh sb="41" eb="43">
      <t>ケントウ</t>
    </rPh>
    <phoneticPr fontId="27"/>
  </si>
  <si>
    <t>問1</t>
    <rPh sb="0" eb="1">
      <t>トイ</t>
    </rPh>
    <phoneticPr fontId="27"/>
  </si>
  <si>
    <t>入所者の安全並びに介護ｻｰﾋﾞｽの質の確保及び職員の負担軽減に資する方策を検討するための委員会を定期的に開催している。（令和９年３月31日まで経過措置有）</t>
    <rPh sb="44" eb="47">
      <t>イインカイ</t>
    </rPh>
    <rPh sb="48" eb="51">
      <t>テイキテキ</t>
    </rPh>
    <rPh sb="52" eb="54">
      <t>カイサイ</t>
    </rPh>
    <phoneticPr fontId="26"/>
  </si>
  <si>
    <t>（３２）　共生型サービスについて（共生型短期入所生活介護事業所のみ点検）</t>
    <rPh sb="5" eb="8">
      <t>キョウセイガタ</t>
    </rPh>
    <rPh sb="17" eb="20">
      <t>キョウセイガタ</t>
    </rPh>
    <rPh sb="20" eb="22">
      <t>タンキ</t>
    </rPh>
    <rPh sb="22" eb="24">
      <t>ニュウショ</t>
    </rPh>
    <rPh sb="24" eb="26">
      <t>セイカツ</t>
    </rPh>
    <rPh sb="26" eb="28">
      <t>カイゴ</t>
    </rPh>
    <rPh sb="28" eb="31">
      <t>ジギョウショ</t>
    </rPh>
    <rPh sb="33" eb="35">
      <t>テンケン</t>
    </rPh>
    <phoneticPr fontId="27"/>
  </si>
  <si>
    <t xml:space="preserve">（サービス提供体制強化加算Ⅰ ）
（１）又は（２）のいずれかの要件に該当していること。
※前年度の実績が６ヶ月に満たない事業所（新たに事業を開始し、又は再開した事業所を含みます）は②に、それ以外の事業所は①に記入してください。（小数点第１位まで）
</t>
    <rPh sb="5" eb="7">
      <t>テイキョウ</t>
    </rPh>
    <rPh sb="7" eb="9">
      <t>タイセイ</t>
    </rPh>
    <rPh sb="9" eb="11">
      <t>キョウカ</t>
    </rPh>
    <rPh sb="11" eb="13">
      <t>カサン</t>
    </rPh>
    <phoneticPr fontId="27"/>
  </si>
  <si>
    <t>〈前年度の月平均〉　 b：４～２月における実績のあった月数</t>
    <phoneticPr fontId="27"/>
  </si>
  <si>
    <t>令和　　年度</t>
    <rPh sb="4" eb="6">
      <t>ネンド</t>
    </rPh>
    <phoneticPr fontId="3"/>
  </si>
  <si>
    <t>令和　年度</t>
    <rPh sb="3" eb="5">
      <t>ネンド</t>
    </rPh>
    <phoneticPr fontId="3"/>
  </si>
  <si>
    <t>（サービス提供体制強化加算Ⅱ）
※前年度の実績が６ヶ月に満たない事業所（新たに事業を開始し、又は再開した事業所を含みます）は②に、それ以外の事業所は①に記入してください。（小数点第１位まで）</t>
    <rPh sb="5" eb="7">
      <t>テイキョウ</t>
    </rPh>
    <rPh sb="7" eb="9">
      <t>タイセイ</t>
    </rPh>
    <rPh sb="9" eb="11">
      <t>キョウカ</t>
    </rPh>
    <rPh sb="11" eb="13">
      <t>カサン</t>
    </rPh>
    <phoneticPr fontId="27"/>
  </si>
  <si>
    <t>令和　　年度</t>
    <rPh sb="5" eb="6">
      <t>ド</t>
    </rPh>
    <phoneticPr fontId="3"/>
  </si>
  <si>
    <t xml:space="preserve">（サービス提供体制強化加算Ⅲ ）
（１）、（２）又は（３）のいずれかの要件に該当していること。
※前年度の実績が６ヶ月に満たない事業所（新たに事業を開始し、又は再開した事業所を含みます）は②に、それ以外の事業所は①に記入してください。（小数点第１位まで）
</t>
    <rPh sb="5" eb="7">
      <t>テイキョウ</t>
    </rPh>
    <rPh sb="7" eb="9">
      <t>タイセイ</t>
    </rPh>
    <rPh sb="9" eb="11">
      <t>キョウカ</t>
    </rPh>
    <rPh sb="11" eb="13">
      <t>カサン</t>
    </rPh>
    <phoneticPr fontId="27"/>
  </si>
  <si>
    <t xml:space="preserve">（テクノロジーの導入による夜勤職員配置加算の要件）　【＋0.9人配置で要件を満たす場合】
・　別に厚生労働大臣が定める夜勤を行う職員の勤務条件に関する基準に規定する夜勤を行う介護職員又は看護職員
　　の数に0.9を加えた数以上の数の介護職員又は看護職員を配置している。
・　入所者の動向を検知できる見守り機器を入所者数の10％以上の数設置している。（空きベッドに設置したものは含ま
     ない。）
・　施設内に利用者の安全、介護サービスの質の確保及び職員の負担軽減に資する方策を検討するための委員会を
    設置し、３月に１回以上開催し、必要な検討等が行われている。
</t>
    <rPh sb="8" eb="10">
      <t>ドウニュウ</t>
    </rPh>
    <rPh sb="13" eb="15">
      <t>ヤキン</t>
    </rPh>
    <rPh sb="15" eb="17">
      <t>ショクイン</t>
    </rPh>
    <rPh sb="17" eb="19">
      <t>ハイチ</t>
    </rPh>
    <rPh sb="19" eb="21">
      <t>カサン</t>
    </rPh>
    <rPh sb="22" eb="24">
      <t>ヨウケン</t>
    </rPh>
    <rPh sb="31" eb="32">
      <t>ニン</t>
    </rPh>
    <rPh sb="32" eb="34">
      <t>ハイチ</t>
    </rPh>
    <rPh sb="35" eb="37">
      <t>ヨウケン</t>
    </rPh>
    <rPh sb="38" eb="39">
      <t>ミ</t>
    </rPh>
    <rPh sb="41" eb="43">
      <t>バアイ</t>
    </rPh>
    <rPh sb="137" eb="140">
      <t>ニュウショシャ</t>
    </rPh>
    <rPh sb="141" eb="143">
      <t>ドウコウ</t>
    </rPh>
    <rPh sb="144" eb="146">
      <t>ケンチ</t>
    </rPh>
    <rPh sb="149" eb="151">
      <t>ミマモ</t>
    </rPh>
    <rPh sb="152" eb="154">
      <t>キキ</t>
    </rPh>
    <rPh sb="155" eb="158">
      <t>ニュウショシャ</t>
    </rPh>
    <rPh sb="158" eb="159">
      <t>スウ</t>
    </rPh>
    <rPh sb="163" eb="165">
      <t>イジョウ</t>
    </rPh>
    <rPh sb="166" eb="167">
      <t>カズ</t>
    </rPh>
    <rPh sb="167" eb="169">
      <t>セッチ</t>
    </rPh>
    <rPh sb="175" eb="176">
      <t>ア</t>
    </rPh>
    <rPh sb="181" eb="183">
      <t>セッチ</t>
    </rPh>
    <rPh sb="188" eb="189">
      <t>フク</t>
    </rPh>
    <rPh sb="203" eb="205">
      <t>シセツ</t>
    </rPh>
    <rPh sb="205" eb="206">
      <t>ナイ</t>
    </rPh>
    <rPh sb="272" eb="274">
      <t>ヒツヨウ</t>
    </rPh>
    <rPh sb="275" eb="277">
      <t>ケントウ</t>
    </rPh>
    <rPh sb="277" eb="278">
      <t>トウ</t>
    </rPh>
    <rPh sb="279" eb="280">
      <t>オコナ</t>
    </rPh>
    <phoneticPr fontId="27"/>
  </si>
  <si>
    <t>（テクノロジーの導入による夜勤職員配置加算の要件）　【＋0.6人配置で要件を満たす場合】
・　別に厚生労働大臣が定める夜勤を行う職員の勤務条件に関する基準に規定する夜勤を行う介護職員又は看護職員
    の数に0.6を加えた数以上の数の介護職員又は看護職員を配置している。
・　入所者の動向を検知できる見守り機器を、入所者が使用する全ての居室に設置している。
・　夜勤時間帯を通じて、夜勤を行う全ての介護職員又は看護職員が情報通信機器を使用し、職員同士の連携促進を
　　図っている。
・　インカム等の職員間の連絡調整の迅速化に資する機器と見守り機器の情報を常時受信可能なスマートフォンやタブ
    レット端末等の機器を、全ての夜勤職員が使用し、入所者の状況を常時把握している。
・　施設内に利用者の安全並びに介護サービスの質の確保及び職員の負担軽減に資する方策を検討するための委員会
　　を設置し、３月に１回以上開催（テレビ電話装置等の活用も可能）し、必要な検討等が行われている。
・　「利用者の安全及びケアの質の確保」に関する事項」を全て実施している。
・　見守り機器等の導入後も、継続して夜勤を行う職員に対してアンケートやヒアリング等を行い、人員配置の検討を行って
  いる。 
・　見守り機器等の不具合がないことを定期的に点検している。 
・　見守り機器等の使用方法等を含む職員研修を定期的に行っている。 
・　留意事項通知（平成12年３月８日老企第40号）及び県作成チェックリストで、算定要件を満たしていることを確認している。</t>
    <rPh sb="8" eb="10">
      <t>ドウニュウ</t>
    </rPh>
    <rPh sb="13" eb="15">
      <t>ヤキン</t>
    </rPh>
    <rPh sb="15" eb="17">
      <t>ショクイン</t>
    </rPh>
    <rPh sb="17" eb="19">
      <t>ハイチ</t>
    </rPh>
    <rPh sb="19" eb="21">
      <t>カサン</t>
    </rPh>
    <rPh sb="22" eb="24">
      <t>ヨウケン</t>
    </rPh>
    <rPh sb="31" eb="32">
      <t>ニン</t>
    </rPh>
    <rPh sb="32" eb="34">
      <t>ハイチ</t>
    </rPh>
    <rPh sb="35" eb="37">
      <t>ヨウケン</t>
    </rPh>
    <rPh sb="38" eb="39">
      <t>ミ</t>
    </rPh>
    <rPh sb="41" eb="43">
      <t>バアイ</t>
    </rPh>
    <rPh sb="139" eb="142">
      <t>ニュウショシャ</t>
    </rPh>
    <rPh sb="143" eb="145">
      <t>ドウコウ</t>
    </rPh>
    <rPh sb="146" eb="148">
      <t>ケンチ</t>
    </rPh>
    <rPh sb="151" eb="153">
      <t>ミマモ</t>
    </rPh>
    <rPh sb="175" eb="177">
      <t>イジョウ</t>
    </rPh>
    <rPh sb="178" eb="179">
      <t>カズ</t>
    </rPh>
    <rPh sb="179" eb="181">
      <t>セッチ</t>
    </rPh>
    <rPh sb="187" eb="188">
      <t>ア</t>
    </rPh>
    <rPh sb="193" eb="195">
      <t>セッチ</t>
    </rPh>
    <rPh sb="200" eb="201">
      <t>フク</t>
    </rPh>
    <rPh sb="209" eb="211">
      <t>シセツ</t>
    </rPh>
    <rPh sb="212" eb="214">
      <t>ミマモ</t>
    </rPh>
    <rPh sb="215" eb="217">
      <t>キキ</t>
    </rPh>
    <rPh sb="218" eb="220">
      <t>アンゼン</t>
    </rPh>
    <rPh sb="222" eb="224">
      <t>ユウコウ</t>
    </rPh>
    <rPh sb="225" eb="227">
      <t>カツヨウ</t>
    </rPh>
    <rPh sb="240" eb="242">
      <t>ヒツヨウケントウ</t>
    </rPh>
    <rPh sb="481" eb="483">
      <t>ミマモ</t>
    </rPh>
    <rPh sb="484" eb="486">
      <t>キキ</t>
    </rPh>
    <rPh sb="486" eb="487">
      <t>トウ</t>
    </rPh>
    <rPh sb="488" eb="490">
      <t>ドウニュウ</t>
    </rPh>
    <rPh sb="490" eb="491">
      <t>ゴ</t>
    </rPh>
    <rPh sb="493" eb="495">
      <t>ケイゾク</t>
    </rPh>
    <phoneticPr fontId="27"/>
  </si>
  <si>
    <t>（夜勤職員配置加算（Ⅲ））
　・夜勤職員配置加算（Ⅰ）従来型又は加算（Ⅱ）ユニット型の算定要件を満たしている。
  ・夜勤時間帯を通じて、看護職員又は次のいずれかに該当する職員を１人以上配置している。
　　 a　介護福祉士（介護サービスの基盤強化のための介護保険法等の一部を改正する法律（平成23年法律第72号）
　　　　 附則第13条第１項に規定する特定登録者及び同条第９項に規定する新特定登録者であって、社会福祉士及び
         介護福祉士施行規則（昭和62年厚生省令第49号）第１条各号に掲げる行為のうちいずれかの行為に係る実地
         研修を終了している者
　　b　特定登録者であって、介護サービスの基盤強化のための介護保険法等の一部を改正する法律附則第13条第５項
         に規定する特定登録証の交付を受けている者
　　c　新特定登録者であって、介護サービスの基盤強化のための介護保険法等の一部を改正する法律附則第13条11項
　　　　において、準用する同条第５項に規定する新特定登録証の交付を受けている者
　　d　社会福祉士及び介護福祉士法（昭和62年法律第30号）附則第３条第１項に規定する認定特定行為業務従事者
  ・上記のうち、aからcに該当する職員を配置する場合にあっては、喀痰吸引等業務の登録を（登録喀痰吸引等事業者）、
    dに該当する職員を配置する場合にあっては、特定行為業務の登録を（登録特定行為事業者）を受けている。</t>
    <rPh sb="1" eb="3">
      <t>ヤキン</t>
    </rPh>
    <rPh sb="3" eb="5">
      <t>ショクイン</t>
    </rPh>
    <rPh sb="5" eb="7">
      <t>ハイチ</t>
    </rPh>
    <rPh sb="7" eb="9">
      <t>カサン</t>
    </rPh>
    <rPh sb="16" eb="18">
      <t>ヤキン</t>
    </rPh>
    <rPh sb="18" eb="20">
      <t>ショクイン</t>
    </rPh>
    <rPh sb="20" eb="22">
      <t>ハイチ</t>
    </rPh>
    <rPh sb="22" eb="24">
      <t>カサン</t>
    </rPh>
    <rPh sb="43" eb="45">
      <t>サンテイ</t>
    </rPh>
    <rPh sb="45" eb="47">
      <t>ヨウケン</t>
    </rPh>
    <rPh sb="48" eb="49">
      <t>ミ</t>
    </rPh>
    <rPh sb="59" eb="61">
      <t>ヤキン</t>
    </rPh>
    <rPh sb="61" eb="64">
      <t>ジカンタイ</t>
    </rPh>
    <rPh sb="65" eb="66">
      <t>ツウ</t>
    </rPh>
    <rPh sb="69" eb="71">
      <t>カンゴ</t>
    </rPh>
    <rPh sb="71" eb="73">
      <t>ショクイン</t>
    </rPh>
    <rPh sb="73" eb="74">
      <t>マタ</t>
    </rPh>
    <rPh sb="75" eb="76">
      <t>ツギ</t>
    </rPh>
    <rPh sb="82" eb="84">
      <t>ガイトウ</t>
    </rPh>
    <rPh sb="86" eb="88">
      <t>ショクイン</t>
    </rPh>
    <rPh sb="91" eb="93">
      <t>イジョウ</t>
    </rPh>
    <rPh sb="93" eb="95">
      <t>ハイチ</t>
    </rPh>
    <rPh sb="106" eb="108">
      <t>カイゴ</t>
    </rPh>
    <rPh sb="108" eb="111">
      <t>フクシシ</t>
    </rPh>
    <rPh sb="112" eb="114">
      <t>カイゴ</t>
    </rPh>
    <rPh sb="119" eb="121">
      <t>キバン</t>
    </rPh>
    <rPh sb="121" eb="123">
      <t>キョウカ</t>
    </rPh>
    <rPh sb="127" eb="129">
      <t>カイゴ</t>
    </rPh>
    <rPh sb="129" eb="131">
      <t>ホケン</t>
    </rPh>
    <rPh sb="131" eb="132">
      <t>ホウ</t>
    </rPh>
    <rPh sb="132" eb="133">
      <t>トウ</t>
    </rPh>
    <rPh sb="134" eb="136">
      <t>イチブ</t>
    </rPh>
    <rPh sb="137" eb="139">
      <t>カイセイ</t>
    </rPh>
    <rPh sb="141" eb="143">
      <t>ホウリツ</t>
    </rPh>
    <rPh sb="144" eb="146">
      <t>ヘイセイ</t>
    </rPh>
    <rPh sb="148" eb="149">
      <t>ネン</t>
    </rPh>
    <rPh sb="149" eb="151">
      <t>ホウリツ</t>
    </rPh>
    <rPh sb="151" eb="152">
      <t>ダイ</t>
    </rPh>
    <rPh sb="154" eb="155">
      <t>ゴウ</t>
    </rPh>
    <rPh sb="162" eb="164">
      <t>フソク</t>
    </rPh>
    <rPh sb="164" eb="165">
      <t>ダイ</t>
    </rPh>
    <rPh sb="167" eb="168">
      <t>ジョウ</t>
    </rPh>
    <rPh sb="168" eb="169">
      <t>ダイ</t>
    </rPh>
    <rPh sb="170" eb="171">
      <t>コウ</t>
    </rPh>
    <rPh sb="172" eb="174">
      <t>キテイ</t>
    </rPh>
    <rPh sb="176" eb="178">
      <t>トクテイ</t>
    </rPh>
    <rPh sb="178" eb="180">
      <t>トウロク</t>
    </rPh>
    <rPh sb="180" eb="181">
      <t>シャ</t>
    </rPh>
    <rPh sb="181" eb="182">
      <t>オヨ</t>
    </rPh>
    <rPh sb="183" eb="184">
      <t>ドウ</t>
    </rPh>
    <rPh sb="184" eb="185">
      <t>ジョウ</t>
    </rPh>
    <rPh sb="185" eb="186">
      <t>ダイ</t>
    </rPh>
    <rPh sb="187" eb="188">
      <t>コウ</t>
    </rPh>
    <rPh sb="189" eb="191">
      <t>キテイ</t>
    </rPh>
    <rPh sb="193" eb="194">
      <t>シン</t>
    </rPh>
    <rPh sb="194" eb="196">
      <t>トクテイ</t>
    </rPh>
    <rPh sb="196" eb="198">
      <t>トウロク</t>
    </rPh>
    <rPh sb="198" eb="199">
      <t>シャ</t>
    </rPh>
    <rPh sb="204" eb="206">
      <t>シャカイ</t>
    </rPh>
    <rPh sb="206" eb="208">
      <t>フクシ</t>
    </rPh>
    <rPh sb="208" eb="209">
      <t>シ</t>
    </rPh>
    <rPh sb="209" eb="210">
      <t>オヨ</t>
    </rPh>
    <rPh sb="221" eb="223">
      <t>カイゴ</t>
    </rPh>
    <rPh sb="226" eb="228">
      <t>シコウ</t>
    </rPh>
    <rPh sb="228" eb="230">
      <t>キソク</t>
    </rPh>
    <rPh sb="231" eb="233">
      <t>ショウワ</t>
    </rPh>
    <rPh sb="235" eb="236">
      <t>ネン</t>
    </rPh>
    <rPh sb="236" eb="239">
      <t>コウセイショウ</t>
    </rPh>
    <rPh sb="239" eb="240">
      <t>レイ</t>
    </rPh>
    <rPh sb="240" eb="241">
      <t>ダイ</t>
    </rPh>
    <rPh sb="243" eb="244">
      <t>ゴウ</t>
    </rPh>
    <rPh sb="245" eb="246">
      <t>ダイ</t>
    </rPh>
    <rPh sb="247" eb="248">
      <t>ジョウ</t>
    </rPh>
    <rPh sb="248" eb="250">
      <t>カクゴウ</t>
    </rPh>
    <rPh sb="251" eb="252">
      <t>カカ</t>
    </rPh>
    <rPh sb="254" eb="256">
      <t>コウイ</t>
    </rPh>
    <rPh sb="264" eb="266">
      <t>コウイ</t>
    </rPh>
    <rPh sb="267" eb="268">
      <t>カカ</t>
    </rPh>
    <rPh sb="269" eb="271">
      <t>ジッチ</t>
    </rPh>
    <rPh sb="281" eb="283">
      <t>ケンシュウ</t>
    </rPh>
    <rPh sb="284" eb="286">
      <t>シュウリョウ</t>
    </rPh>
    <rPh sb="290" eb="291">
      <t>モノ</t>
    </rPh>
    <rPh sb="296" eb="298">
      <t>トクテイ</t>
    </rPh>
    <rPh sb="298" eb="300">
      <t>トウロク</t>
    </rPh>
    <rPh sb="300" eb="301">
      <t>シャ</t>
    </rPh>
    <rPh sb="306" eb="308">
      <t>カイゴ</t>
    </rPh>
    <rPh sb="313" eb="315">
      <t>キバン</t>
    </rPh>
    <rPh sb="315" eb="317">
      <t>キョウカ</t>
    </rPh>
    <rPh sb="321" eb="323">
      <t>カイゴ</t>
    </rPh>
    <rPh sb="323" eb="325">
      <t>ホケン</t>
    </rPh>
    <rPh sb="325" eb="326">
      <t>ホウ</t>
    </rPh>
    <rPh sb="326" eb="327">
      <t>トウ</t>
    </rPh>
    <rPh sb="328" eb="330">
      <t>イチブ</t>
    </rPh>
    <rPh sb="331" eb="333">
      <t>カイセイ</t>
    </rPh>
    <rPh sb="335" eb="337">
      <t>ホウリツ</t>
    </rPh>
    <rPh sb="337" eb="339">
      <t>フソク</t>
    </rPh>
    <rPh sb="339" eb="340">
      <t>ダイ</t>
    </rPh>
    <rPh sb="342" eb="343">
      <t>ジョウ</t>
    </rPh>
    <rPh sb="343" eb="344">
      <t>ダイ</t>
    </rPh>
    <rPh sb="345" eb="346">
      <t>コウ</t>
    </rPh>
    <rPh sb="422" eb="423">
      <t>リツ</t>
    </rPh>
    <rPh sb="531" eb="533">
      <t>ジョウキ</t>
    </rPh>
    <phoneticPr fontId="27"/>
  </si>
  <si>
    <t xml:space="preserve"> （生活機能向上連携加算Ⅰ・介護老人福祉施設）
　指定訪問リハビリテーション事業所、指定通所リハビリテーション事業所又はリハビリテーションを実施している医療提供施設の理学療法士、作業療法士、言語聴覚士又は医師の助言に基づき、当該指定介護老人福祉施設の機能訓練指導員、看護職員、介護職員、生活相談員その他の職種の者と共同してアセスメント、利用者の身体の状況等の評価及び個別機能訓練計画の作成を行っている。</t>
    <phoneticPr fontId="27"/>
  </si>
  <si>
    <t xml:space="preserve"> （生活機能向上連携加算Ⅰ・短期入所生活介護）
　指定訪問リハビリテーション事業所、指定通所リハビリテーション事業所又はリハビリテーションを実施している医療提供施設の理学療法士、作業療法士、言語聴覚士又は医師の助言に基づき、当該指定短期入所生活介護事業所の機能訓練指導員、看護職員、介護職員、生活相談員その他の職種の者と共同してアセスメント、利用者の身体の状況等の評価及び個別機能訓練計画の作成を行っている。</t>
    <phoneticPr fontId="27"/>
  </si>
  <si>
    <t>（生活機能向上連携加算Ⅰ・介護老人福祉施設・短期入所生活介護）
　個別機能訓練計画に基づき、利用者の身体機能又は生活機能の向上を目的とする機能訓練の項目を準備し、機能訓練指導員等が利用者の心身の状況に応じた機能訓練を適切に提供している。</t>
    <rPh sb="33" eb="35">
      <t>コベツ</t>
    </rPh>
    <rPh sb="35" eb="37">
      <t>キノウ</t>
    </rPh>
    <rPh sb="37" eb="39">
      <t>クンレン</t>
    </rPh>
    <rPh sb="39" eb="41">
      <t>ケイカク</t>
    </rPh>
    <rPh sb="42" eb="43">
      <t>モト</t>
    </rPh>
    <rPh sb="46" eb="49">
      <t>リヨウシャ</t>
    </rPh>
    <rPh sb="50" eb="52">
      <t>シンタイ</t>
    </rPh>
    <rPh sb="52" eb="54">
      <t>キノウ</t>
    </rPh>
    <rPh sb="54" eb="55">
      <t>マタ</t>
    </rPh>
    <rPh sb="56" eb="58">
      <t>セイカツ</t>
    </rPh>
    <rPh sb="58" eb="60">
      <t>キノウ</t>
    </rPh>
    <rPh sb="61" eb="63">
      <t>コウジョウ</t>
    </rPh>
    <rPh sb="64" eb="66">
      <t>モクテキ</t>
    </rPh>
    <rPh sb="69" eb="71">
      <t>キノウ</t>
    </rPh>
    <rPh sb="71" eb="73">
      <t>クンレン</t>
    </rPh>
    <rPh sb="74" eb="76">
      <t>コウモク</t>
    </rPh>
    <rPh sb="77" eb="79">
      <t>ジュンビ</t>
    </rPh>
    <rPh sb="81" eb="83">
      <t>キノウ</t>
    </rPh>
    <rPh sb="83" eb="85">
      <t>クンレン</t>
    </rPh>
    <rPh sb="85" eb="88">
      <t>シドウイン</t>
    </rPh>
    <rPh sb="88" eb="89">
      <t>トウ</t>
    </rPh>
    <rPh sb="90" eb="93">
      <t>リヨウシャ</t>
    </rPh>
    <rPh sb="94" eb="96">
      <t>シンシン</t>
    </rPh>
    <rPh sb="97" eb="99">
      <t>ジョウキョウ</t>
    </rPh>
    <rPh sb="100" eb="101">
      <t>オウ</t>
    </rPh>
    <rPh sb="103" eb="105">
      <t>キノウ</t>
    </rPh>
    <rPh sb="105" eb="107">
      <t>クンレン</t>
    </rPh>
    <rPh sb="108" eb="110">
      <t>テキセツ</t>
    </rPh>
    <rPh sb="111" eb="113">
      <t>テイキョウ</t>
    </rPh>
    <phoneticPr fontId="27"/>
  </si>
  <si>
    <t>（生活機能向上連携加算Ⅰ・介護老人福祉施設・短期入所生活介護）
　問１（問２）の評価に基づき、個別機能訓練計画の進捗状況等を３月ごとに１回以上評価し、利用者又はその家族に対し、機能訓練の内容と個別機能訓練計画の進捗状況等を説明し、必要に応じて訓練内容の見直し等を行っている。</t>
    <phoneticPr fontId="2"/>
  </si>
  <si>
    <t xml:space="preserve"> （生活機能向上連携加算Ⅱ・介護老人福祉施設）
　指定訪問リハビリテーション事業所、指定通所リハビリテーション事業所又はリハビリテーションを実施している医療提供施設の理学療法士、作業療法士、言語聴覚士又は医師が、当該指定介護老人福祉施設を訪問し、当該事業所の機能訓練指導員等が共同して、利用者の身体の状況等の評価及び個別機能訓練計画の作成を行っている。</t>
    <phoneticPr fontId="27"/>
  </si>
  <si>
    <t xml:space="preserve"> （生活機能向上連携加算Ⅱ・短期入所生活介護）
　指定訪問リハビリテーション事業所、指定通所リハビリテーション事業所又はリハビリテーションを実施している医療提供施設の理学療法士、作業療法士、言語聴覚士又は医師が、当該指定短期入所生活介護事業所を訪問し、当該事業所の機能訓練指導員等が共同して、利用者の身体の状況等の評価及び個別機能訓練計画の作成を行っている。</t>
    <phoneticPr fontId="27"/>
  </si>
  <si>
    <t>（生活機能向上連携加算Ⅱ・介護老人福祉施設・短期入所生活介護）
　個別機能訓練計画に基づき、利用者の身体機能の向上を目的とする機能訓練の項目を準備し、機能訓練指導員等が利用者の心身の状況に応じた機能訓練を適切に提供している。</t>
    <rPh sb="33" eb="35">
      <t>コベツ</t>
    </rPh>
    <rPh sb="35" eb="37">
      <t>キノウ</t>
    </rPh>
    <rPh sb="37" eb="39">
      <t>クンレン</t>
    </rPh>
    <rPh sb="39" eb="41">
      <t>ケイカク</t>
    </rPh>
    <rPh sb="42" eb="43">
      <t>モト</t>
    </rPh>
    <rPh sb="46" eb="49">
      <t>リヨウシャ</t>
    </rPh>
    <rPh sb="50" eb="52">
      <t>シンタイ</t>
    </rPh>
    <rPh sb="52" eb="54">
      <t>キノウ</t>
    </rPh>
    <rPh sb="55" eb="57">
      <t>コウジョウ</t>
    </rPh>
    <rPh sb="58" eb="60">
      <t>モクテキ</t>
    </rPh>
    <rPh sb="63" eb="65">
      <t>キノウ</t>
    </rPh>
    <rPh sb="65" eb="67">
      <t>クンレン</t>
    </rPh>
    <rPh sb="68" eb="70">
      <t>コウモク</t>
    </rPh>
    <rPh sb="71" eb="73">
      <t>ジュンビ</t>
    </rPh>
    <rPh sb="75" eb="77">
      <t>キノウ</t>
    </rPh>
    <rPh sb="77" eb="79">
      <t>クンレン</t>
    </rPh>
    <rPh sb="79" eb="82">
      <t>シドウイン</t>
    </rPh>
    <rPh sb="82" eb="83">
      <t>トウ</t>
    </rPh>
    <rPh sb="84" eb="87">
      <t>リヨウシャ</t>
    </rPh>
    <rPh sb="88" eb="90">
      <t>シンシン</t>
    </rPh>
    <rPh sb="91" eb="93">
      <t>ジョウキョウ</t>
    </rPh>
    <rPh sb="94" eb="95">
      <t>オウ</t>
    </rPh>
    <rPh sb="97" eb="99">
      <t>キノウ</t>
    </rPh>
    <rPh sb="99" eb="101">
      <t>クンレン</t>
    </rPh>
    <rPh sb="102" eb="104">
      <t>テキセツ</t>
    </rPh>
    <rPh sb="105" eb="107">
      <t>テイキョウ</t>
    </rPh>
    <phoneticPr fontId="27"/>
  </si>
  <si>
    <t>（生活機能向上連携加算Ⅱ・介護老人福祉施設・短期入所生活介護）
　問５（問６）の評価に基づき、個別機能訓練計画の進捗状況等を３月ごとに１回以上評価し、利用者又はその家族に対し、機能訓練の内容と個別機能訓練計画の進捗状況等を説明し、必要に応じて訓練内容の見直し等を行っている。</t>
    <phoneticPr fontId="2"/>
  </si>
  <si>
    <t>（個別機能訓練加算Ⅰ・Ⅱ・Ⅲ共通）
個別機能訓練計画に基づいて行った個別機能訓練の効果、実施方法等について評価等を行っている。</t>
    <rPh sb="18" eb="20">
      <t>コベツ</t>
    </rPh>
    <rPh sb="20" eb="22">
      <t>キノウ</t>
    </rPh>
    <rPh sb="22" eb="24">
      <t>クンレン</t>
    </rPh>
    <rPh sb="24" eb="26">
      <t>ケイカク</t>
    </rPh>
    <rPh sb="27" eb="28">
      <t>モト</t>
    </rPh>
    <rPh sb="31" eb="32">
      <t>オコナ</t>
    </rPh>
    <rPh sb="34" eb="40">
      <t>コベツキノウクンレン</t>
    </rPh>
    <rPh sb="41" eb="43">
      <t>コウカ</t>
    </rPh>
    <rPh sb="44" eb="49">
      <t>ジッシホウホウトウ</t>
    </rPh>
    <rPh sb="53" eb="56">
      <t>ヒョウカトウ</t>
    </rPh>
    <rPh sb="57" eb="58">
      <t>オコナ</t>
    </rPh>
    <phoneticPr fontId="27"/>
  </si>
  <si>
    <t>問３</t>
    <rPh sb="0" eb="1">
      <t>ト</t>
    </rPh>
    <phoneticPr fontId="27"/>
  </si>
  <si>
    <t>（個別機能訓練加算Ⅱ・Ⅲ共通）
個別機能訓練加算Ⅰを算定した上で、個別機能訓練計画の内容等の情報をLIFEにて厚生労働省に提出し、提出情報及びフィードバック情報を活用し、PDCAサイクルによりサービスの質の管理を行っている。</t>
    <phoneticPr fontId="27"/>
  </si>
  <si>
    <t>（個別機能訓練加算Ⅲ）
加算（Ⅱ）、口腔衛生管理加算（Ⅱ）及び栄養マネジメント強化加算を算定している。</t>
    <rPh sb="1" eb="3">
      <t>コベツ</t>
    </rPh>
    <rPh sb="3" eb="5">
      <t>キノウ</t>
    </rPh>
    <rPh sb="5" eb="7">
      <t>クンレン</t>
    </rPh>
    <rPh sb="7" eb="9">
      <t>カサン</t>
    </rPh>
    <rPh sb="12" eb="14">
      <t>カサン</t>
    </rPh>
    <rPh sb="18" eb="22">
      <t>コウクウエイセイ</t>
    </rPh>
    <rPh sb="22" eb="24">
      <t>カンリ</t>
    </rPh>
    <rPh sb="24" eb="26">
      <t>カサン</t>
    </rPh>
    <rPh sb="29" eb="30">
      <t>オヨ</t>
    </rPh>
    <rPh sb="31" eb="33">
      <t>エイヨウ</t>
    </rPh>
    <rPh sb="39" eb="41">
      <t>キョウカ</t>
    </rPh>
    <rPh sb="41" eb="43">
      <t>カサン</t>
    </rPh>
    <rPh sb="44" eb="46">
      <t>サンテイ</t>
    </rPh>
    <phoneticPr fontId="27"/>
  </si>
  <si>
    <t>問8</t>
    <rPh sb="0" eb="1">
      <t>ト</t>
    </rPh>
    <phoneticPr fontId="27"/>
  </si>
  <si>
    <t>（個別機能訓練加算Ⅲ）
入所者ごとに、理学療法士等が、個別機能訓練計画の内容等の情報その他個別機能訓練の適切かつ有効な実施のために必要な情報、入所者の口腔の健康状態に関する情報及び入所者の栄養状態に関する情報を相互に共有している。</t>
    <rPh sb="40" eb="42">
      <t>ジョウホウ</t>
    </rPh>
    <rPh sb="44" eb="45">
      <t>タ</t>
    </rPh>
    <rPh sb="45" eb="51">
      <t>コベツキノウクンレン</t>
    </rPh>
    <rPh sb="52" eb="54">
      <t>テキセツ</t>
    </rPh>
    <rPh sb="56" eb="58">
      <t>ユウコウ</t>
    </rPh>
    <rPh sb="59" eb="61">
      <t>ジッシ</t>
    </rPh>
    <rPh sb="65" eb="67">
      <t>ヒツヨウ</t>
    </rPh>
    <rPh sb="68" eb="70">
      <t>ジョウホウ</t>
    </rPh>
    <rPh sb="71" eb="74">
      <t>ニュウショシャ</t>
    </rPh>
    <rPh sb="75" eb="77">
      <t>コウクウ</t>
    </rPh>
    <rPh sb="78" eb="82">
      <t>ケンコウジョウタイ</t>
    </rPh>
    <rPh sb="83" eb="84">
      <t>カン</t>
    </rPh>
    <rPh sb="86" eb="88">
      <t>ジョウホウ</t>
    </rPh>
    <rPh sb="88" eb="89">
      <t>オヨ</t>
    </rPh>
    <rPh sb="90" eb="93">
      <t>ニュウショシャ</t>
    </rPh>
    <rPh sb="94" eb="98">
      <t>エイヨウジョウタイ</t>
    </rPh>
    <rPh sb="99" eb="100">
      <t>カン</t>
    </rPh>
    <rPh sb="102" eb="104">
      <t>ジョウホウ</t>
    </rPh>
    <rPh sb="105" eb="107">
      <t>ソウゴ</t>
    </rPh>
    <rPh sb="108" eb="110">
      <t>キョウユウ</t>
    </rPh>
    <phoneticPr fontId="27"/>
  </si>
  <si>
    <t>問9</t>
    <rPh sb="0" eb="1">
      <t>ト</t>
    </rPh>
    <phoneticPr fontId="27"/>
  </si>
  <si>
    <t>（個別機能訓練加算Ⅲ）
共有した情報を踏まえ、必要に応じて個別機能訓練計画の見直しを行い、見直しの内容について、理学療法士等の関係職種間で共有している。</t>
    <rPh sb="12" eb="14">
      <t>キョウユウ</t>
    </rPh>
    <rPh sb="16" eb="18">
      <t>ジョウホウ</t>
    </rPh>
    <rPh sb="19" eb="20">
      <t>フ</t>
    </rPh>
    <rPh sb="23" eb="25">
      <t>ヒツヨウ</t>
    </rPh>
    <rPh sb="26" eb="27">
      <t>オウ</t>
    </rPh>
    <rPh sb="29" eb="35">
      <t>コベツキノウクンレン</t>
    </rPh>
    <rPh sb="35" eb="37">
      <t>ケイカク</t>
    </rPh>
    <rPh sb="38" eb="40">
      <t>ミナオ</t>
    </rPh>
    <rPh sb="42" eb="43">
      <t>オコナ</t>
    </rPh>
    <rPh sb="45" eb="47">
      <t>ミナオ</t>
    </rPh>
    <rPh sb="49" eb="51">
      <t>ナイヨウ</t>
    </rPh>
    <rPh sb="56" eb="58">
      <t>リガク</t>
    </rPh>
    <rPh sb="58" eb="61">
      <t>リョウホウシ</t>
    </rPh>
    <rPh sb="61" eb="62">
      <t>トウ</t>
    </rPh>
    <rPh sb="63" eb="65">
      <t>カンケイ</t>
    </rPh>
    <rPh sb="65" eb="67">
      <t>ショクシュ</t>
    </rPh>
    <rPh sb="67" eb="68">
      <t>カン</t>
    </rPh>
    <rPh sb="69" eb="71">
      <t>キョウユウ</t>
    </rPh>
    <phoneticPr fontId="27"/>
  </si>
  <si>
    <t>問７</t>
    <rPh sb="0" eb="1">
      <t>ト</t>
    </rPh>
    <phoneticPr fontId="27"/>
  </si>
  <si>
    <t>問８</t>
    <rPh sb="0" eb="1">
      <t>ト</t>
    </rPh>
    <phoneticPr fontId="27"/>
  </si>
  <si>
    <t>問９</t>
    <rPh sb="0" eb="1">
      <t>ト</t>
    </rPh>
    <phoneticPr fontId="27"/>
  </si>
  <si>
    <t>個別機能訓練に係る記録（実施時間、訓練内容、担当者等）は利用者ごとに保管され、個別機能訓練の従業者により閲覧可能である。</t>
    <phoneticPr fontId="27"/>
  </si>
  <si>
    <t>問５</t>
    <rPh sb="0" eb="1">
      <t>ト</t>
    </rPh>
    <phoneticPr fontId="27"/>
  </si>
  <si>
    <t>短期入所生活介護利用期間のうち、個別機能訓練を実施した日のみ算定している。</t>
    <rPh sb="0" eb="8">
      <t>タンキニュウショセイカツカイゴ</t>
    </rPh>
    <rPh sb="8" eb="12">
      <t>リヨウキカン</t>
    </rPh>
    <rPh sb="16" eb="22">
      <t>コベツキノウクンレン</t>
    </rPh>
    <rPh sb="23" eb="25">
      <t>ジッシ</t>
    </rPh>
    <rPh sb="27" eb="28">
      <t>ヒ</t>
    </rPh>
    <rPh sb="30" eb="32">
      <t>サンテイ</t>
    </rPh>
    <phoneticPr fontId="27"/>
  </si>
  <si>
    <t>（認知症専門ケア加算Ⅰ・Ⅱ共通）
認知症ケアに関する留意事項の伝達又は技術的指導に係る会議（テレビ電話装置等の活用も可能）を定期的に開催している。</t>
    <phoneticPr fontId="27"/>
  </si>
  <si>
    <t>問7</t>
    <phoneticPr fontId="27"/>
  </si>
  <si>
    <t xml:space="preserve">（認知症専門ケア加算Ⅱ）
認知症専門ケア加算（Ⅰ）、認知症チームケア推進加算を算定していない。
</t>
    <rPh sb="13" eb="16">
      <t>ニンチショウ</t>
    </rPh>
    <rPh sb="16" eb="18">
      <t>センモン</t>
    </rPh>
    <rPh sb="20" eb="22">
      <t>カサン</t>
    </rPh>
    <rPh sb="26" eb="29">
      <t>ニンチショウ</t>
    </rPh>
    <rPh sb="34" eb="36">
      <t>スイシン</t>
    </rPh>
    <rPh sb="36" eb="38">
      <t>カサン</t>
    </rPh>
    <rPh sb="39" eb="41">
      <t>サンテイ</t>
    </rPh>
    <phoneticPr fontId="27"/>
  </si>
  <si>
    <t>（認知症チームケア推進加算Ⅰ・Ⅱ共通）
事業所又は施設における利用者又は入所者の総数のうち、周囲の者による日常生活に対する注意を必要とする認知症の者（日常生活自立度のランクⅡ、Ⅲ、Ⅳ又はＭに該当する入所者等）の占める割合が２分の１以上である。</t>
    <phoneticPr fontId="2"/>
  </si>
  <si>
    <t>（認知症専門ケア加算Ⅰ）
認知症の行動・心理症状の予防及び出現時の早期対応（以下「予防等」という。）に資する認知症介護の指導に係る専門的な研修を修了している者又は認知症介護に係る専門的な研修及び認知症の行動・心理症状の予防等に資するケアプログラムを含んだ研修（※）を修了した者を１名以上配置し、かつ、複数人の介護職員から成る認知症の行動・心理症状に対応するチームを組んでいる。
（※）「認知症介護指導者養成研修」、「認知症チームケア推進研修（認知症である入所者等の尊厳を保持した適切な介護、BPSD の出現・重症化を予防するケアの基本的考え方を理解し、チームケアを実践することを目的とした研修）」を指す。</t>
    <phoneticPr fontId="27"/>
  </si>
  <si>
    <t>（認知症専門ケア加算Ⅰ・Ⅱ共通）
対象者に対し、個別に認知症の行動・心理症状を評価を計画的に行い、その評価に基づく値を測定し、認知症の行動・心理症状の予防等に資するチームケアを実施している。</t>
    <phoneticPr fontId="2"/>
  </si>
  <si>
    <t>（認知症専門ケア加算Ⅰ・Ⅱ共通）
認知症の行動・心理症状の予防等に資する認知症ケアについて、カンファレンスの開催（対象者1名につき月1回以上）、計画の作成、認知症の行動・心理症状の有無及び程度についての定期的な評価、ケアの振り返り、計画の見直し等を行っている。</t>
    <phoneticPr fontId="2"/>
  </si>
  <si>
    <t>問5</t>
    <rPh sb="0" eb="1">
      <t>トイ</t>
    </rPh>
    <phoneticPr fontId="27"/>
  </si>
  <si>
    <t>（認知症専門ケア加算Ⅱ）
認知症の行動・心理症状の予防等に資する認知症介護に係る専門的な研修（※）を修了している者を１名以上配置し、かつ、複数人の介護職員から成る認知症の行動・心理症状に対応するチームを組んでいる。
（※）「認知症介護実践リーダー研修」、「認知症チームケア推進研修」を指す。</t>
    <rPh sb="1" eb="4">
      <t>ニンチショウ</t>
    </rPh>
    <rPh sb="4" eb="6">
      <t>センモン</t>
    </rPh>
    <rPh sb="8" eb="10">
      <t>カサン</t>
    </rPh>
    <phoneticPr fontId="27"/>
  </si>
  <si>
    <t>問2</t>
    <rPh sb="0" eb="1">
      <t>トイ</t>
    </rPh>
    <phoneticPr fontId="27"/>
  </si>
  <si>
    <t>上記の療養指導を行う医師は、精神科を標榜する医療機関において精神科を担当する医師である。</t>
    <rPh sb="0" eb="2">
      <t>ジョウキ</t>
    </rPh>
    <rPh sb="3" eb="7">
      <t>リョウヨウシドウ</t>
    </rPh>
    <rPh sb="8" eb="9">
      <t>オコナ</t>
    </rPh>
    <rPh sb="10" eb="12">
      <t>イシ</t>
    </rPh>
    <rPh sb="14" eb="17">
      <t>セイシンカ</t>
    </rPh>
    <rPh sb="18" eb="20">
      <t>ヒョウボウ</t>
    </rPh>
    <rPh sb="22" eb="26">
      <t>イリョウキカン</t>
    </rPh>
    <rPh sb="30" eb="33">
      <t>セイシンカ</t>
    </rPh>
    <rPh sb="34" eb="36">
      <t>タントウ</t>
    </rPh>
    <rPh sb="38" eb="40">
      <t>イシ</t>
    </rPh>
    <phoneticPr fontId="27"/>
  </si>
  <si>
    <t>入院又は外泊した場合に1月に6日を限度に所定単位数に代えて算定している。ただし、入院又は外泊の初日及び最終日は算定できない。</t>
    <rPh sb="0" eb="2">
      <t>ニュウイン</t>
    </rPh>
    <rPh sb="2" eb="3">
      <t>マタ</t>
    </rPh>
    <rPh sb="4" eb="6">
      <t>ガイハク</t>
    </rPh>
    <rPh sb="8" eb="10">
      <t>バアイ</t>
    </rPh>
    <rPh sb="12" eb="13">
      <t>ツキ</t>
    </rPh>
    <rPh sb="15" eb="16">
      <t>ニチ</t>
    </rPh>
    <rPh sb="17" eb="19">
      <t>ゲンド</t>
    </rPh>
    <rPh sb="20" eb="25">
      <t>ショテイタンイスウ</t>
    </rPh>
    <rPh sb="26" eb="27">
      <t>カ</t>
    </rPh>
    <rPh sb="29" eb="31">
      <t>サンテイ</t>
    </rPh>
    <rPh sb="40" eb="42">
      <t>ニュウイン</t>
    </rPh>
    <rPh sb="42" eb="43">
      <t>マタ</t>
    </rPh>
    <rPh sb="44" eb="46">
      <t>ガイハク</t>
    </rPh>
    <rPh sb="47" eb="49">
      <t>ショニチ</t>
    </rPh>
    <rPh sb="49" eb="50">
      <t>オヨ</t>
    </rPh>
    <rPh sb="51" eb="54">
      <t>サイシュウビ</t>
    </rPh>
    <rPh sb="55" eb="57">
      <t>サンテイ</t>
    </rPh>
    <phoneticPr fontId="27"/>
  </si>
  <si>
    <t>併設の医療機関に入院した際には算定していない。</t>
    <rPh sb="0" eb="2">
      <t>ヘイセツ</t>
    </rPh>
    <rPh sb="3" eb="7">
      <t>イリョウキカン</t>
    </rPh>
    <rPh sb="8" eb="10">
      <t>ニュウイン</t>
    </rPh>
    <rPh sb="12" eb="13">
      <t>サイ</t>
    </rPh>
    <rPh sb="15" eb="17">
      <t>サンテイ</t>
    </rPh>
    <phoneticPr fontId="27"/>
  </si>
  <si>
    <t>空きベッドを短期入所生活介護に利用していない。</t>
    <rPh sb="0" eb="1">
      <t>ア</t>
    </rPh>
    <rPh sb="6" eb="14">
      <t>タンキニュウショセイカツカイゴ</t>
    </rPh>
    <rPh sb="15" eb="17">
      <t>リヨウ</t>
    </rPh>
    <phoneticPr fontId="27"/>
  </si>
  <si>
    <t>入院・外泊時費用を算定していない。</t>
    <rPh sb="0" eb="2">
      <t>ニュウイン</t>
    </rPh>
    <rPh sb="3" eb="6">
      <t>ガイハクジ</t>
    </rPh>
    <rPh sb="6" eb="8">
      <t>ヒヨウ</t>
    </rPh>
    <rPh sb="9" eb="11">
      <t>サンテイ</t>
    </rPh>
    <phoneticPr fontId="27"/>
  </si>
  <si>
    <t>（17）　入院・外泊時費用（介護老人福祉施設）</t>
    <rPh sb="5" eb="7">
      <t>ニュウイン</t>
    </rPh>
    <rPh sb="8" eb="10">
      <t>ガイハク</t>
    </rPh>
    <rPh sb="10" eb="11">
      <t>ジ</t>
    </rPh>
    <rPh sb="11" eb="13">
      <t>ヒヨウ</t>
    </rPh>
    <phoneticPr fontId="27"/>
  </si>
  <si>
    <t>（18）　外泊時在宅サービス利用の費用（介護老人福祉施設）</t>
    <rPh sb="5" eb="7">
      <t>ガイハク</t>
    </rPh>
    <rPh sb="7" eb="8">
      <t>ジ</t>
    </rPh>
    <rPh sb="8" eb="10">
      <t>ザイタク</t>
    </rPh>
    <rPh sb="14" eb="16">
      <t>リヨウ</t>
    </rPh>
    <rPh sb="17" eb="19">
      <t>ヒヨウ</t>
    </rPh>
    <phoneticPr fontId="27"/>
  </si>
  <si>
    <t>居宅における外泊を認め、当該介護老人福祉施設が居宅サービスを提供した場合に1月に6日を限度に所定単位数に代えて算定している。ただし、外泊の初日及び最終日は算定できない。</t>
    <rPh sb="0" eb="2">
      <t>キョタク</t>
    </rPh>
    <rPh sb="6" eb="8">
      <t>ガイハク</t>
    </rPh>
    <rPh sb="9" eb="10">
      <t>ミト</t>
    </rPh>
    <rPh sb="12" eb="14">
      <t>トウガイ</t>
    </rPh>
    <rPh sb="14" eb="20">
      <t>カイゴロウジンフクシ</t>
    </rPh>
    <rPh sb="20" eb="22">
      <t>シセツ</t>
    </rPh>
    <rPh sb="23" eb="25">
      <t>キョタク</t>
    </rPh>
    <rPh sb="30" eb="32">
      <t>テイキョウ</t>
    </rPh>
    <rPh sb="34" eb="36">
      <t>バアイ</t>
    </rPh>
    <rPh sb="38" eb="39">
      <t>ツキ</t>
    </rPh>
    <rPh sb="41" eb="42">
      <t>ニチ</t>
    </rPh>
    <rPh sb="43" eb="45">
      <t>ゲンド</t>
    </rPh>
    <rPh sb="46" eb="51">
      <t>ショテイタンイスウ</t>
    </rPh>
    <rPh sb="52" eb="53">
      <t>カ</t>
    </rPh>
    <rPh sb="55" eb="57">
      <t>サンテイ</t>
    </rPh>
    <rPh sb="66" eb="68">
      <t>ガイハク</t>
    </rPh>
    <rPh sb="69" eb="71">
      <t>ショニチ</t>
    </rPh>
    <rPh sb="71" eb="72">
      <t>オヨ</t>
    </rPh>
    <rPh sb="73" eb="76">
      <t>サイシュウビ</t>
    </rPh>
    <rPh sb="77" eb="79">
      <t>サンテイ</t>
    </rPh>
    <phoneticPr fontId="27"/>
  </si>
  <si>
    <t>入所日から30日間の期間中に外泊を行った場合、当該外泊期間は初期加算を算定していない。</t>
    <rPh sb="0" eb="2">
      <t>ニュウショ</t>
    </rPh>
    <rPh sb="2" eb="3">
      <t>ビ</t>
    </rPh>
    <rPh sb="7" eb="8">
      <t>ニチ</t>
    </rPh>
    <rPh sb="8" eb="9">
      <t>カン</t>
    </rPh>
    <rPh sb="10" eb="13">
      <t>キカンチュウ</t>
    </rPh>
    <rPh sb="14" eb="16">
      <t>ガイハク</t>
    </rPh>
    <rPh sb="17" eb="18">
      <t>オコナ</t>
    </rPh>
    <rPh sb="20" eb="22">
      <t>バアイ</t>
    </rPh>
    <rPh sb="23" eb="25">
      <t>トウガイ</t>
    </rPh>
    <rPh sb="25" eb="27">
      <t>ガイハク</t>
    </rPh>
    <rPh sb="27" eb="29">
      <t>キカン</t>
    </rPh>
    <rPh sb="30" eb="32">
      <t>ショキ</t>
    </rPh>
    <rPh sb="32" eb="34">
      <t>カサン</t>
    </rPh>
    <rPh sb="35" eb="37">
      <t>サンテイ</t>
    </rPh>
    <phoneticPr fontId="27"/>
  </si>
  <si>
    <t>（19）　初期加算（介護老人福祉施設）</t>
    <rPh sb="5" eb="7">
      <t>ショキ</t>
    </rPh>
    <rPh sb="7" eb="9">
      <t>カサン</t>
    </rPh>
    <phoneticPr fontId="27"/>
  </si>
  <si>
    <t>（20）　退所時栄養情報連携加算（介護老人福祉施設）</t>
    <phoneticPr fontId="27"/>
  </si>
  <si>
    <t>特別食（※）を必要とする入所者又は低栄養状態にあると医師が判断した入所者である。
（※）疾病治療の直接手段として、医師の発行する食事箋に基づき提供された適切な栄養量及び内容を有する腎臓病食、 肝臓病食、糖尿病食、胃潰瘍食、貧血食、膵臓病食、脂質異常症食、痛風食、嚥下困難者のための流動食、経管栄養のための濃厚流動食及び特別な場合の検査食（単なる流動食及び軟食を除く。）、心臓疾患等の入所者に対する減塩食、十二指腸潰瘍の入所者に対する潰瘍食、侵襲の大きな消化管手術後の入所者に対する潰瘍食、クローン病及び潰瘍性大腸炎等により腸管の機能が低下している入所者に対する低残渣食並びに高度肥満症（肥満度がプラス 40％以上又はＢＭＩが 30 以上）の入所者に対する治療食、高血圧の入所者に対する減塩食（食塩相当量の総量が 6.0 グラム未満のものに限る。）及び嚥下困難者（そのために摂食不良となった者も含む。）のための流動食
（※）高血圧の入所者に対する減塩食（食塩相当量の総量が 6.0 グラム未満のものに限る。）及び嚥下困難者（そのために摂食不良となった者も含む。）のための流動食は、療養食加算では対象外だが、当該加算においては対象となる特別食に含まれるので注意</t>
    <phoneticPr fontId="27"/>
  </si>
  <si>
    <t>以下のどちらかに該当している。
a【居宅に退所する場合】当該入所者の主治の医師の属する病院又は診療所及び介護支援専門員に対して、当該入所者の同意を得て、管理栄養士が当該入所者の栄養管理に関する情報（提供栄養量、必要栄養量、食事形態（嚥下食コード含む。）、禁止食品、栄養管理に係る経過等）を提供している。
b【病院、診療所又は他の介護保険施設に入院又は入所する場合】当該医療機関等に対して、当該入所者の同意を得て、管理栄養士が当該入所者の栄養管理に関する情報（提供栄養量、必要栄養量、食事形態（嚥下食コード含む。を提供している。</t>
    <rPh sb="0" eb="2">
      <t>イカ</t>
    </rPh>
    <rPh sb="8" eb="10">
      <t>ガイトウ</t>
    </rPh>
    <phoneticPr fontId="27"/>
  </si>
  <si>
    <t>栄養管理に係る減算を算定していない。</t>
    <phoneticPr fontId="27"/>
  </si>
  <si>
    <t>栄養マネジメント強化加算を算定していない。</t>
    <phoneticPr fontId="27"/>
  </si>
  <si>
    <t>当該入所者が退所した日の属する月において、１月に１回を限度として算定している。</t>
    <phoneticPr fontId="27"/>
  </si>
  <si>
    <t>（21）　再入所時栄養連携加算(介護老人福祉施設）</t>
    <rPh sb="5" eb="8">
      <t>サイニュウショ</t>
    </rPh>
    <rPh sb="8" eb="9">
      <t>ジ</t>
    </rPh>
    <rPh sb="9" eb="11">
      <t>エイヨウ</t>
    </rPh>
    <rPh sb="11" eb="13">
      <t>レンケイ</t>
    </rPh>
    <rPh sb="13" eb="15">
      <t>カサン</t>
    </rPh>
    <phoneticPr fontId="27"/>
  </si>
  <si>
    <t xml:space="preserve"> 問３</t>
    <phoneticPr fontId="27"/>
  </si>
  <si>
    <t>入所者が医療機関に入院し、直ちに再入所した際、当初の施設入所時に経口により食事を摂取していた者が、厚生労働大臣が定める特別食（※1）又は嚥下調整食（※2）の新規導入になった場合であって、管理栄養士が当該医療機関での栄養食事指導又はカンファレンスに同席し、再入所後の栄養管理について当該医療機関の連携して、二次入所後の栄養ケア計画を作成している。
（※1）疾病治療の直接手段として、医師の発行する食事箋に基づき提供された適切な栄養量及び内容を有する腎臓病食、 肝臓病食、糖尿病食、胃潰瘍食、貧血食、膵臓病食、脂質異常症食、痛風食、嚥下困難者のための流動食、経管栄養のための濃厚流動食及び特別な場合の検査食（単なる流動食及び軟食を除く。）、心臓疾患等の者に対する減塩食、十二指腸潰瘍の者に対する潰瘍食、侵襲の大きな消化管手術後の入所者に対する潰瘍食、クローン病及び潰瘍性大腸炎等により腸管の機能が低下している者に対する低残渣食並びに高度肥満症（肥満度がプラス40％以上又はＢＭＩが30以上）の者に対する治療食
（※2）嚥下調整食とは、硬さ、付着性、凝集性などに配慮した食事であって、日本摂食嚥下リハビリテーション学会の分類に基づくものをいう。
※　高血圧の入所者に対する減塩食（食塩相当量の総量が 6.0 グラム未満のものに限る。）及び嚥下困難者（そのために摂食不良となった者も含む。）のための流動食は、療養食加算では対象外だが、当該加算においては対象となる特別食に含まれるので注意</t>
    <rPh sb="0" eb="3">
      <t>ニュウショシャ</t>
    </rPh>
    <rPh sb="4" eb="6">
      <t>イリョウ</t>
    </rPh>
    <rPh sb="6" eb="8">
      <t>キカン</t>
    </rPh>
    <rPh sb="9" eb="11">
      <t>ニュウイン</t>
    </rPh>
    <rPh sb="13" eb="14">
      <t>タダ</t>
    </rPh>
    <rPh sb="16" eb="19">
      <t>サイニュウショ</t>
    </rPh>
    <rPh sb="21" eb="22">
      <t>サイ</t>
    </rPh>
    <rPh sb="23" eb="25">
      <t>トウショ</t>
    </rPh>
    <rPh sb="26" eb="28">
      <t>シセツ</t>
    </rPh>
    <rPh sb="28" eb="30">
      <t>ニュウショ</t>
    </rPh>
    <rPh sb="30" eb="31">
      <t>ジ</t>
    </rPh>
    <rPh sb="32" eb="34">
      <t>ケイコウ</t>
    </rPh>
    <rPh sb="37" eb="39">
      <t>ショクジ</t>
    </rPh>
    <rPh sb="40" eb="42">
      <t>セッシュ</t>
    </rPh>
    <rPh sb="46" eb="47">
      <t>モノ</t>
    </rPh>
    <rPh sb="66" eb="67">
      <t>マタ</t>
    </rPh>
    <rPh sb="68" eb="70">
      <t>エンゲ</t>
    </rPh>
    <rPh sb="70" eb="72">
      <t>チョウセイ</t>
    </rPh>
    <rPh sb="72" eb="73">
      <t>ショク</t>
    </rPh>
    <rPh sb="78" eb="80">
      <t>シンキ</t>
    </rPh>
    <rPh sb="80" eb="82">
      <t>ドウニュウ</t>
    </rPh>
    <rPh sb="86" eb="88">
      <t>バアイ</t>
    </rPh>
    <rPh sb="93" eb="95">
      <t>カンリ</t>
    </rPh>
    <rPh sb="95" eb="98">
      <t>エイヨウシ</t>
    </rPh>
    <rPh sb="99" eb="101">
      <t>トウガイ</t>
    </rPh>
    <rPh sb="101" eb="103">
      <t>イリョウ</t>
    </rPh>
    <rPh sb="103" eb="105">
      <t>キカン</t>
    </rPh>
    <rPh sb="107" eb="109">
      <t>エイヨウ</t>
    </rPh>
    <rPh sb="109" eb="111">
      <t>ショクジ</t>
    </rPh>
    <rPh sb="111" eb="113">
      <t>シドウ</t>
    </rPh>
    <rPh sb="113" eb="114">
      <t>マタ</t>
    </rPh>
    <rPh sb="123" eb="125">
      <t>ドウセキ</t>
    </rPh>
    <rPh sb="127" eb="130">
      <t>サイニュウショ</t>
    </rPh>
    <rPh sb="130" eb="131">
      <t>ゴ</t>
    </rPh>
    <rPh sb="132" eb="134">
      <t>エイヨウ</t>
    </rPh>
    <rPh sb="134" eb="136">
      <t>カンリ</t>
    </rPh>
    <rPh sb="140" eb="142">
      <t>トウガイ</t>
    </rPh>
    <rPh sb="142" eb="144">
      <t>イリョウ</t>
    </rPh>
    <rPh sb="144" eb="146">
      <t>キカン</t>
    </rPh>
    <rPh sb="147" eb="149">
      <t>レンケイ</t>
    </rPh>
    <rPh sb="152" eb="154">
      <t>ニジ</t>
    </rPh>
    <rPh sb="154" eb="156">
      <t>ニュウショ</t>
    </rPh>
    <rPh sb="156" eb="157">
      <t>ゴ</t>
    </rPh>
    <rPh sb="158" eb="160">
      <t>エイヨウ</t>
    </rPh>
    <rPh sb="162" eb="164">
      <t>ケイカク</t>
    </rPh>
    <rPh sb="165" eb="167">
      <t>サクセイ</t>
    </rPh>
    <phoneticPr fontId="27"/>
  </si>
  <si>
    <t>（22）　退所前訪問相談援助加算（介護老人福祉施設）</t>
    <phoneticPr fontId="27"/>
  </si>
  <si>
    <t>（23）　退所後訪問相談援助加算（介護老人福祉施設）</t>
    <rPh sb="7" eb="8">
      <t>アト</t>
    </rPh>
    <rPh sb="8" eb="10">
      <t>ホウモン</t>
    </rPh>
    <rPh sb="10" eb="12">
      <t>ソウダン</t>
    </rPh>
    <rPh sb="12" eb="14">
      <t>エンジョ</t>
    </rPh>
    <rPh sb="14" eb="16">
      <t>カサン</t>
    </rPh>
    <phoneticPr fontId="27"/>
  </si>
  <si>
    <t>（24）　退所時相談援助加算（介護老人福祉施設）</t>
    <rPh sb="7" eb="8">
      <t>ジ</t>
    </rPh>
    <phoneticPr fontId="27"/>
  </si>
  <si>
    <t>（25）　退所前連携加算（介護老人福祉施設）</t>
    <rPh sb="7" eb="8">
      <t>マエ</t>
    </rPh>
    <rPh sb="8" eb="10">
      <t>レンケイ</t>
    </rPh>
    <rPh sb="10" eb="12">
      <t>カサン</t>
    </rPh>
    <phoneticPr fontId="27"/>
  </si>
  <si>
    <t>（26）　退所時情報提供加算（介護老人福祉施設）</t>
    <rPh sb="7" eb="8">
      <t>ジ</t>
    </rPh>
    <rPh sb="8" eb="10">
      <t>ジョウホウ</t>
    </rPh>
    <rPh sb="10" eb="12">
      <t>テイキョウ</t>
    </rPh>
    <rPh sb="12" eb="14">
      <t>カサン</t>
    </rPh>
    <phoneticPr fontId="27"/>
  </si>
  <si>
    <t>入所者が退所し、医療機関に入院する場合において、当該医療機関に対して、当該入所者の同意を得て、当該入所者の心身の状況、生活歴等の情報（※）を提供した上で、当該入所者の紹介を行っている。</t>
    <phoneticPr fontId="27"/>
  </si>
  <si>
    <t>別紙様式１３を使用している。又は別紙様式１３の文書に記載されている事項を提供している。</t>
    <phoneticPr fontId="27"/>
  </si>
  <si>
    <t>交付した文書の写しを介護記録等に添付している</t>
    <phoneticPr fontId="27"/>
  </si>
  <si>
    <t>入所者が医療機関に入院後、当該医療機関を退院し、同一月に再度当該医療機関に入院する場合には算定していない。</t>
    <phoneticPr fontId="27"/>
  </si>
  <si>
    <t>（27）　協力医療機関連携加算（介護老人福祉施設）</t>
    <rPh sb="13" eb="15">
      <t>カサン</t>
    </rPh>
    <phoneticPr fontId="27"/>
  </si>
  <si>
    <t>（28）　栄養マネジメント強化加算（介護老人福祉施設）</t>
    <rPh sb="5" eb="7">
      <t>エイヨウ</t>
    </rPh>
    <rPh sb="13" eb="15">
      <t>キョウカ</t>
    </rPh>
    <rPh sb="15" eb="17">
      <t>カサン</t>
    </rPh>
    <phoneticPr fontId="27"/>
  </si>
  <si>
    <t>（29）　経口移行加算（介護老人福祉施設）</t>
    <rPh sb="5" eb="7">
      <t>ケイコウ</t>
    </rPh>
    <rPh sb="7" eb="9">
      <t>イコウ</t>
    </rPh>
    <rPh sb="9" eb="11">
      <t>カサン</t>
    </rPh>
    <phoneticPr fontId="27"/>
  </si>
  <si>
    <t>（30）　経口維持加算（介護老人福祉施設）</t>
    <rPh sb="5" eb="7">
      <t>ケイコウ</t>
    </rPh>
    <rPh sb="7" eb="9">
      <t>イジ</t>
    </rPh>
    <rPh sb="9" eb="11">
      <t>カサン</t>
    </rPh>
    <phoneticPr fontId="27"/>
  </si>
  <si>
    <t>医療保険において訪問歯科衛生指導料が算定された日の属する月であっても算定できるが、訪問歯科衛生指導料が算定された日の属する月において、訪問歯科衛生指導料が３回以上（令和６年６月以降、診療報酬の算定方法（平成 20 年厚生労働省告示第 59 号）別表第２歯科診療報酬点数表の区分番号Ｃ００１に掲げる訪問歯科衛生指導料の「注２」に規定する緩和ケアを実施するものの場合は、７回以上）算定された場合は、当該加算の算定を行っていない。</t>
    <rPh sb="0" eb="2">
      <t>イリョウ</t>
    </rPh>
    <rPh sb="2" eb="4">
      <t>ホケン</t>
    </rPh>
    <rPh sb="8" eb="10">
      <t>ホウモン</t>
    </rPh>
    <rPh sb="10" eb="12">
      <t>シカ</t>
    </rPh>
    <rPh sb="12" eb="14">
      <t>エイセイ</t>
    </rPh>
    <rPh sb="14" eb="16">
      <t>シドウ</t>
    </rPh>
    <rPh sb="16" eb="17">
      <t>リョウ</t>
    </rPh>
    <rPh sb="18" eb="20">
      <t>サンテイ</t>
    </rPh>
    <rPh sb="23" eb="24">
      <t>ヒ</t>
    </rPh>
    <rPh sb="25" eb="26">
      <t>ゾク</t>
    </rPh>
    <rPh sb="28" eb="29">
      <t>ツキ</t>
    </rPh>
    <rPh sb="34" eb="36">
      <t>サンテイ</t>
    </rPh>
    <rPh sb="41" eb="43">
      <t>ホウモン</t>
    </rPh>
    <rPh sb="43" eb="45">
      <t>シカ</t>
    </rPh>
    <rPh sb="45" eb="47">
      <t>エイセイ</t>
    </rPh>
    <rPh sb="47" eb="49">
      <t>シドウ</t>
    </rPh>
    <rPh sb="49" eb="50">
      <t>リョウ</t>
    </rPh>
    <rPh sb="51" eb="53">
      <t>サンテイ</t>
    </rPh>
    <rPh sb="56" eb="57">
      <t>ヒ</t>
    </rPh>
    <rPh sb="58" eb="59">
      <t>ゾク</t>
    </rPh>
    <rPh sb="61" eb="62">
      <t>ツキ</t>
    </rPh>
    <rPh sb="67" eb="69">
      <t>ホウモン</t>
    </rPh>
    <rPh sb="69" eb="71">
      <t>シカ</t>
    </rPh>
    <rPh sb="71" eb="73">
      <t>エイセイ</t>
    </rPh>
    <rPh sb="73" eb="75">
      <t>シドウ</t>
    </rPh>
    <rPh sb="75" eb="76">
      <t>リョウ</t>
    </rPh>
    <rPh sb="78" eb="79">
      <t>カイ</t>
    </rPh>
    <rPh sb="79" eb="81">
      <t>イジョウ</t>
    </rPh>
    <rPh sb="188" eb="190">
      <t>サンテイ</t>
    </rPh>
    <rPh sb="193" eb="195">
      <t>バアイ</t>
    </rPh>
    <rPh sb="197" eb="199">
      <t>トウガイ</t>
    </rPh>
    <rPh sb="199" eb="201">
      <t>カサン</t>
    </rPh>
    <rPh sb="202" eb="204">
      <t>サンテイ</t>
    </rPh>
    <rPh sb="205" eb="206">
      <t>オコナ</t>
    </rPh>
    <phoneticPr fontId="27"/>
  </si>
  <si>
    <t>（31）　口腔衛生管理加算（介護老人福祉施設）</t>
    <rPh sb="5" eb="7">
      <t>コウコウ</t>
    </rPh>
    <rPh sb="7" eb="9">
      <t>エイセイ</t>
    </rPh>
    <rPh sb="9" eb="11">
      <t>カンリ</t>
    </rPh>
    <rPh sb="11" eb="13">
      <t>カサン</t>
    </rPh>
    <phoneticPr fontId="27"/>
  </si>
  <si>
    <t>（32）　口腔連携強化加算（（介護予防）短期入所生活介護）</t>
    <rPh sb="5" eb="7">
      <t>コウコウ</t>
    </rPh>
    <rPh sb="7" eb="9">
      <t>レンケイ</t>
    </rPh>
    <rPh sb="9" eb="11">
      <t>キョウカ</t>
    </rPh>
    <rPh sb="11" eb="13">
      <t>カサン</t>
    </rPh>
    <rPh sb="15" eb="17">
      <t>カイゴ</t>
    </rPh>
    <rPh sb="17" eb="19">
      <t>ヨボウ</t>
    </rPh>
    <rPh sb="20" eb="22">
      <t>タンキ</t>
    </rPh>
    <rPh sb="22" eb="24">
      <t>ニュウショ</t>
    </rPh>
    <rPh sb="24" eb="26">
      <t>セイカツ</t>
    </rPh>
    <rPh sb="26" eb="28">
      <t>カイゴ</t>
    </rPh>
    <phoneticPr fontId="27"/>
  </si>
  <si>
    <t>（33）　療養食加算(介護老人福祉施設・(介護予防)短期入所生活介護）</t>
    <rPh sb="5" eb="7">
      <t>リョウヨウ</t>
    </rPh>
    <rPh sb="7" eb="8">
      <t>ショク</t>
    </rPh>
    <rPh sb="8" eb="10">
      <t>カサン</t>
    </rPh>
    <rPh sb="30" eb="32">
      <t>セイカツ</t>
    </rPh>
    <rPh sb="32" eb="34">
      <t>カイゴ</t>
    </rPh>
    <phoneticPr fontId="27"/>
  </si>
  <si>
    <t>（34）　特別通院送迎加算（介護老人福祉施設）</t>
    <rPh sb="5" eb="7">
      <t>トクベツ</t>
    </rPh>
    <rPh sb="7" eb="9">
      <t>ツウイン</t>
    </rPh>
    <rPh sb="9" eb="11">
      <t>ソウゲイ</t>
    </rPh>
    <rPh sb="11" eb="13">
      <t>カサン</t>
    </rPh>
    <rPh sb="14" eb="16">
      <t>カイゴ</t>
    </rPh>
    <phoneticPr fontId="27"/>
  </si>
  <si>
    <t>透析を要する入所者であって、その家族や病院等による送迎が困難である等やむを得ない事情があるものに対て、１月に12回以上、通院のため送迎を行った。
（※）透析以外の目的による通院送迎は当該加算算定のための回数に含めない。</t>
    <phoneticPr fontId="2"/>
  </si>
  <si>
    <t>（35）　配置医師緊急時対応加算（介護老人福祉施設）</t>
    <rPh sb="5" eb="7">
      <t>ハイチ</t>
    </rPh>
    <rPh sb="7" eb="9">
      <t>イシ</t>
    </rPh>
    <rPh sb="9" eb="12">
      <t>キンキュウジ</t>
    </rPh>
    <rPh sb="12" eb="14">
      <t>タイオウ</t>
    </rPh>
    <rPh sb="14" eb="16">
      <t>カサン</t>
    </rPh>
    <phoneticPr fontId="27"/>
  </si>
  <si>
    <t>施設の配置医師が当該施設の求めに応じ、あらかじめ定められた配置医師の勤務時間外（早朝、夜間、深夜を除く）に対し診療を行い、かつ、診療を行った理由を記載している。（1回につき325単位）</t>
    <phoneticPr fontId="27"/>
  </si>
  <si>
    <t>入所者に対する緊急時の注意事項や病状についての情報共有の方法及び曜日や時間帯ごとの医師との連絡方法や診療を依頼するタイミングなどについて、配置医師と協力医療機関の医師が連携し、具体的な取り決めがされていて、1年に1回以上見直しをしている。</t>
    <phoneticPr fontId="27"/>
  </si>
  <si>
    <t>複数名の配置医師を置いている。又は配置医師と協力医療機関の医師が連携し、施設の求めに応じ24時間対応できる体制を確保している。</t>
    <rPh sb="0" eb="3">
      <t>フクスウメイ</t>
    </rPh>
    <rPh sb="4" eb="6">
      <t>ハイチ</t>
    </rPh>
    <rPh sb="6" eb="8">
      <t>イシ</t>
    </rPh>
    <rPh sb="9" eb="10">
      <t>オ</t>
    </rPh>
    <rPh sb="15" eb="16">
      <t>マタ</t>
    </rPh>
    <rPh sb="17" eb="19">
      <t>ハイチ</t>
    </rPh>
    <rPh sb="19" eb="21">
      <t>イシ</t>
    </rPh>
    <rPh sb="22" eb="24">
      <t>キョウリョク</t>
    </rPh>
    <rPh sb="24" eb="26">
      <t>イリョウ</t>
    </rPh>
    <rPh sb="26" eb="28">
      <t>キカン</t>
    </rPh>
    <rPh sb="29" eb="31">
      <t>イシ</t>
    </rPh>
    <rPh sb="32" eb="34">
      <t>レンケイ</t>
    </rPh>
    <rPh sb="36" eb="38">
      <t>シセツ</t>
    </rPh>
    <rPh sb="39" eb="40">
      <t>モト</t>
    </rPh>
    <rPh sb="42" eb="43">
      <t>オウ</t>
    </rPh>
    <rPh sb="46" eb="48">
      <t>ジカン</t>
    </rPh>
    <rPh sb="48" eb="50">
      <t>タイオウ</t>
    </rPh>
    <rPh sb="53" eb="55">
      <t>タイセイ</t>
    </rPh>
    <rPh sb="56" eb="58">
      <t>カクホ</t>
    </rPh>
    <phoneticPr fontId="27"/>
  </si>
  <si>
    <t>加算を算定するに当たり、事前に市に氏名等を届け出た配置医師が実際に訪問し診察を行ったときに限り
算定している。</t>
    <rPh sb="0" eb="2">
      <t>カサン</t>
    </rPh>
    <rPh sb="3" eb="5">
      <t>サンテイ</t>
    </rPh>
    <rPh sb="8" eb="9">
      <t>ア</t>
    </rPh>
    <rPh sb="12" eb="14">
      <t>ジゼン</t>
    </rPh>
    <rPh sb="15" eb="16">
      <t>シ</t>
    </rPh>
    <rPh sb="17" eb="19">
      <t>シメイ</t>
    </rPh>
    <rPh sb="19" eb="20">
      <t>トウ</t>
    </rPh>
    <rPh sb="21" eb="22">
      <t>トド</t>
    </rPh>
    <rPh sb="23" eb="24">
      <t>デ</t>
    </rPh>
    <rPh sb="25" eb="27">
      <t>ハイチ</t>
    </rPh>
    <rPh sb="27" eb="29">
      <t>イシ</t>
    </rPh>
    <rPh sb="30" eb="32">
      <t>ジッサイ</t>
    </rPh>
    <rPh sb="33" eb="35">
      <t>ホウモン</t>
    </rPh>
    <rPh sb="36" eb="38">
      <t>シンサツ</t>
    </rPh>
    <rPh sb="39" eb="40">
      <t>オコナ</t>
    </rPh>
    <rPh sb="45" eb="46">
      <t>カギ</t>
    </rPh>
    <rPh sb="48" eb="50">
      <t>サンテイ</t>
    </rPh>
    <phoneticPr fontId="27"/>
  </si>
  <si>
    <t>問7</t>
    <rPh sb="0" eb="1">
      <t>トイ</t>
    </rPh>
    <phoneticPr fontId="27"/>
  </si>
  <si>
    <t>問8</t>
    <phoneticPr fontId="27"/>
  </si>
  <si>
    <t>施設の配置医師が当該施設の求めに応じ、早朝（午前６時から午前８時までの時間）、夜間（午後６時から午後１０時までの時間）又は深夜（午後１０時から午前６時までの時間）に当該施設を訪問して入所者に対し診療を行い、かつ、診療を行った理由を記載している。（早朝又は夜間は1回につき650単位、深夜の場合は1回につき1300単位）</t>
    <phoneticPr fontId="27"/>
  </si>
  <si>
    <t>（36）　看取り介護加算（介護老人福祉施設）</t>
    <rPh sb="5" eb="7">
      <t>ミト</t>
    </rPh>
    <rPh sb="8" eb="10">
      <t>カイゴ</t>
    </rPh>
    <rPh sb="10" eb="12">
      <t>カサン</t>
    </rPh>
    <phoneticPr fontId="27"/>
  </si>
  <si>
    <t>（37）　看取り連携体制加算（短期入所生活介護）</t>
    <rPh sb="5" eb="7">
      <t>ミト</t>
    </rPh>
    <rPh sb="8" eb="10">
      <t>レンケイ</t>
    </rPh>
    <rPh sb="10" eb="12">
      <t>タイセイ</t>
    </rPh>
    <rPh sb="12" eb="14">
      <t>カサン</t>
    </rPh>
    <rPh sb="15" eb="23">
      <t>タンキニュウショセイカツカイゴ</t>
    </rPh>
    <phoneticPr fontId="27"/>
  </si>
  <si>
    <t>（38）　在宅復帰支援機能加算（介護老人福祉施設）</t>
    <rPh sb="5" eb="7">
      <t>ザイタク</t>
    </rPh>
    <rPh sb="7" eb="9">
      <t>フッキ</t>
    </rPh>
    <rPh sb="9" eb="11">
      <t>シエン</t>
    </rPh>
    <rPh sb="11" eb="13">
      <t>キノウ</t>
    </rPh>
    <rPh sb="13" eb="15">
      <t>カサン</t>
    </rPh>
    <phoneticPr fontId="27"/>
  </si>
  <si>
    <t>（39）　在宅・入所相互利用加算（介護老人福祉施設）</t>
    <rPh sb="5" eb="7">
      <t>ザイタク</t>
    </rPh>
    <rPh sb="8" eb="10">
      <t>ニュウショ</t>
    </rPh>
    <rPh sb="10" eb="12">
      <t>ソウゴ</t>
    </rPh>
    <rPh sb="12" eb="14">
      <t>リヨウ</t>
    </rPh>
    <rPh sb="14" eb="16">
      <t>カサン</t>
    </rPh>
    <phoneticPr fontId="27"/>
  </si>
  <si>
    <t>（40）　褥瘡マネジメント加算(介護老人福祉施設）</t>
    <rPh sb="5" eb="7">
      <t>ジョクソウ</t>
    </rPh>
    <rPh sb="13" eb="15">
      <t>カサン</t>
    </rPh>
    <phoneticPr fontId="27"/>
  </si>
  <si>
    <t>（褥瘡マネジメント加算Ⅰ・Ⅱ共通）
　多職種で共同し、PDCAサイクルによる褥瘡管理に係る質の向上を継続して図っている。</t>
    <rPh sb="1" eb="3">
      <t>ジョクソウ</t>
    </rPh>
    <rPh sb="9" eb="11">
      <t>カサン</t>
    </rPh>
    <rPh sb="14" eb="16">
      <t>キョウツウ</t>
    </rPh>
    <rPh sb="19" eb="20">
      <t>タ</t>
    </rPh>
    <rPh sb="20" eb="22">
      <t>ショクシュ</t>
    </rPh>
    <rPh sb="23" eb="25">
      <t>キョウドウ</t>
    </rPh>
    <rPh sb="38" eb="40">
      <t>ジョクソウ</t>
    </rPh>
    <rPh sb="40" eb="42">
      <t>カンリ</t>
    </rPh>
    <rPh sb="43" eb="44">
      <t>カカ</t>
    </rPh>
    <rPh sb="45" eb="46">
      <t>シツ</t>
    </rPh>
    <rPh sb="47" eb="49">
      <t>コウジョウ</t>
    </rPh>
    <rPh sb="50" eb="52">
      <t>ケイゾク</t>
    </rPh>
    <rPh sb="54" eb="55">
      <t>ハカ</t>
    </rPh>
    <phoneticPr fontId="27"/>
  </si>
  <si>
    <t>（褥瘡マネジメント加算Ⅰ・Ⅱ共通）
入所者ごとに褥瘡の発生と関連のあるリスクについて、施設入所時に評価し、その後少なくとも３月に１回評価するとともに、その評価結果等の情報を厚生労働省に提出し、褥瘡管理の実施に当たって、当該情報その他褥瘡管理の適切かつ有効な実施のために必要な情報を活用しているか。</t>
    <rPh sb="1" eb="3">
      <t>ジョクソウ</t>
    </rPh>
    <rPh sb="9" eb="11">
      <t>カサン</t>
    </rPh>
    <rPh sb="14" eb="16">
      <t>キョウツウ</t>
    </rPh>
    <phoneticPr fontId="27"/>
  </si>
  <si>
    <t>（褥瘡マネジメント加算Ⅰ・Ⅱ共通）
上記の結果、褥瘡の発生に係るリスクがあるとされた入所者については、次の要件を満たしている。</t>
    <rPh sb="1" eb="3">
      <t>ジョクソウ</t>
    </rPh>
    <rPh sb="9" eb="12">
      <t>カサン１</t>
    </rPh>
    <rPh sb="14" eb="16">
      <t>キョウツウ</t>
    </rPh>
    <rPh sb="18" eb="20">
      <t>ジョウキ</t>
    </rPh>
    <rPh sb="21" eb="23">
      <t>ケッカ</t>
    </rPh>
    <rPh sb="24" eb="26">
      <t>ジョクソウ</t>
    </rPh>
    <rPh sb="27" eb="29">
      <t>ハッセイ</t>
    </rPh>
    <rPh sb="30" eb="31">
      <t>カカ</t>
    </rPh>
    <rPh sb="42" eb="45">
      <t>ニュウショシャ</t>
    </rPh>
    <rPh sb="51" eb="52">
      <t>ツギ</t>
    </rPh>
    <rPh sb="53" eb="55">
      <t>ヨウケン</t>
    </rPh>
    <rPh sb="56" eb="57">
      <t>ミ</t>
    </rPh>
    <phoneticPr fontId="27"/>
  </si>
  <si>
    <t>・褥瘡が発生するリスクのある入所者ごとに、少なくとも３ヵ月に１回評価を行い、その評価結果を厚生労働省に報告し、適切かつ有効な褥瘡管理の実施のために情報を活用していること。</t>
    <rPh sb="1" eb="3">
      <t>ジョクソウ</t>
    </rPh>
    <rPh sb="4" eb="6">
      <t>ハッセイ</t>
    </rPh>
    <rPh sb="14" eb="17">
      <t>ニュウショシャ</t>
    </rPh>
    <rPh sb="21" eb="22">
      <t>スク</t>
    </rPh>
    <rPh sb="28" eb="29">
      <t>ゲツ</t>
    </rPh>
    <rPh sb="31" eb="32">
      <t>カイ</t>
    </rPh>
    <rPh sb="32" eb="34">
      <t>ヒョウカ</t>
    </rPh>
    <rPh sb="35" eb="36">
      <t>オコナ</t>
    </rPh>
    <rPh sb="40" eb="42">
      <t>ヒョウカ</t>
    </rPh>
    <rPh sb="42" eb="44">
      <t>ケッカ</t>
    </rPh>
    <rPh sb="45" eb="47">
      <t>コウセイ</t>
    </rPh>
    <rPh sb="47" eb="50">
      <t>ロウドウショウ</t>
    </rPh>
    <rPh sb="51" eb="53">
      <t>ホウコク</t>
    </rPh>
    <rPh sb="55" eb="57">
      <t>テキセツ</t>
    </rPh>
    <rPh sb="59" eb="61">
      <t>ユウコウ</t>
    </rPh>
    <rPh sb="62" eb="64">
      <t>ジョクソウ</t>
    </rPh>
    <rPh sb="64" eb="66">
      <t>カンリ</t>
    </rPh>
    <rPh sb="67" eb="69">
      <t>ジッシ</t>
    </rPh>
    <rPh sb="73" eb="75">
      <t>ジョウホウ</t>
    </rPh>
    <rPh sb="76" eb="78">
      <t>カツヨウ</t>
    </rPh>
    <phoneticPr fontId="27"/>
  </si>
  <si>
    <t>・褥瘡が発生するリスクがあるとされた入所者ごとに、医師、看護師、介護職員、管理栄養士、介護支援専門員その他の職種の者が共同して、褥瘡管理に関する褥瘡ケア計画を作成していること。</t>
    <rPh sb="1" eb="3">
      <t>ジョクソウ</t>
    </rPh>
    <rPh sb="4" eb="6">
      <t>ハッセイ</t>
    </rPh>
    <rPh sb="18" eb="21">
      <t>ニュウショシャ</t>
    </rPh>
    <rPh sb="25" eb="27">
      <t>イシ</t>
    </rPh>
    <rPh sb="28" eb="31">
      <t>カンゴシ</t>
    </rPh>
    <rPh sb="32" eb="34">
      <t>カイゴ</t>
    </rPh>
    <rPh sb="34" eb="36">
      <t>ショクイン</t>
    </rPh>
    <rPh sb="37" eb="39">
      <t>カンリ</t>
    </rPh>
    <rPh sb="39" eb="42">
      <t>エイヨウシ</t>
    </rPh>
    <rPh sb="43" eb="45">
      <t>カイゴ</t>
    </rPh>
    <rPh sb="45" eb="47">
      <t>シエン</t>
    </rPh>
    <rPh sb="47" eb="50">
      <t>センモンイン</t>
    </rPh>
    <rPh sb="52" eb="53">
      <t>タ</t>
    </rPh>
    <rPh sb="54" eb="56">
      <t>ショクシュ</t>
    </rPh>
    <rPh sb="57" eb="58">
      <t>モノ</t>
    </rPh>
    <rPh sb="59" eb="61">
      <t>キョウドウ</t>
    </rPh>
    <rPh sb="64" eb="66">
      <t>ジョクソウ</t>
    </rPh>
    <rPh sb="66" eb="68">
      <t>カンリ</t>
    </rPh>
    <rPh sb="69" eb="70">
      <t>カン</t>
    </rPh>
    <rPh sb="72" eb="74">
      <t>ジョクソウ</t>
    </rPh>
    <rPh sb="76" eb="78">
      <t>ケイカク</t>
    </rPh>
    <rPh sb="79" eb="81">
      <t>サクセイ</t>
    </rPh>
    <phoneticPr fontId="27"/>
  </si>
  <si>
    <t>・問２の評価の結果、褥瘡が発生するリスクがあるとされた入所者又は利用者ごとに、医師、看護師、介護職員、管理栄養士、介護支援専門員その他の職種の者が共同して、褥瘡管理に関する褥瘡ケア計画を作成していること。</t>
    <rPh sb="1" eb="2">
      <t>トイ</t>
    </rPh>
    <phoneticPr fontId="27"/>
  </si>
  <si>
    <t>・入所者ごとの褥瘡ケア計画に従い褥瘡管理を実施するとともに、その管理の内容や入所者の状態について定期的に記録していること。</t>
    <phoneticPr fontId="27"/>
  </si>
  <si>
    <t>・問２の評価に基づき、少なくとも３ヵ月に１回、入所者ごとに褥瘡ケア計画を見直していること。</t>
    <rPh sb="1" eb="2">
      <t>トイ</t>
    </rPh>
    <rPh sb="18" eb="19">
      <t>ゲツ</t>
    </rPh>
    <phoneticPr fontId="27"/>
  </si>
  <si>
    <t>問4</t>
    <phoneticPr fontId="27"/>
  </si>
  <si>
    <t>（41）　排せつ支援加算(介護老人福祉施設）</t>
    <rPh sb="5" eb="6">
      <t>ハイ</t>
    </rPh>
    <rPh sb="8" eb="10">
      <t>シエン</t>
    </rPh>
    <rPh sb="10" eb="12">
      <t>カサン</t>
    </rPh>
    <phoneticPr fontId="27"/>
  </si>
  <si>
    <t>（褥瘡マネジメント加算Ⅱ）
問２の評価の結果、施設入所時又は利用開始時に褥瘡が認められた又は発生するリスクがあるとされた入所者又は利用者について、褥瘡が発生していない。または、入所開始時に褥瘡があった入所者においては、再発していない。</t>
    <rPh sb="14" eb="15">
      <t>トイ</t>
    </rPh>
    <rPh sb="39" eb="40">
      <t>ミト</t>
    </rPh>
    <rPh sb="44" eb="45">
      <t>マタ</t>
    </rPh>
    <rPh sb="76" eb="78">
      <t>ハッセイ</t>
    </rPh>
    <rPh sb="88" eb="90">
      <t>ニュウショ</t>
    </rPh>
    <rPh sb="90" eb="92">
      <t>カイシ</t>
    </rPh>
    <rPh sb="92" eb="93">
      <t>ジ</t>
    </rPh>
    <rPh sb="94" eb="96">
      <t>ジョクソウ</t>
    </rPh>
    <rPh sb="100" eb="103">
      <t>ニュウショシャ</t>
    </rPh>
    <rPh sb="109" eb="111">
      <t>サイハツ</t>
    </rPh>
    <phoneticPr fontId="27"/>
  </si>
  <si>
    <t>（排せつ支援加算Ⅰ・Ⅱ・Ⅲ共通）
入所者ごとに、要介護状態の軽減の見込みについて、医師又は医師と連携した看護師が施設入所時に評価し、その後少なくとも６月に１回評価するとともに、その評価結果等の情報を厚生労働省に提出し、当該情報その他排せつ支援の適切かつ有効な実施のために必要な情報を活用している。
（※）評価は平成１２年３月８日老企第４０号別紙様式６を用いて、以下の（ア）～（エ）について実施する。（ア）排尿の状態（イ）排便の状態（ウ）おむつの使用（エ）尿道カテーテルの留置</t>
    <rPh sb="13" eb="15">
      <t>キョウツウ</t>
    </rPh>
    <phoneticPr fontId="27"/>
  </si>
  <si>
    <t>（排せつ支援加算Ⅰ・Ⅱ・Ⅲ共通）
上記の評価の結果、排せつに介護を要する入所者（※1）であって、適切な対応を行うことにより、要介護状態の軽減が見込まれるもの（※2）について、医師、看護師、介護支援専門員、その他職種の者が共同して、当該入所者が排せつに介護を要する原因を分析し、それに基づいた支援計画（※3）を作成し、当該支援計画に基づく支援を継続して実施している。
（※1）上記（ア）若しくは（イ）が「一部介助」又は「全介助」と評価される者又は（ウ）若しくは（エ）が「あり」の者をいう
（※2）特別な支援を行わなかった場合には、④の(ア)から(エ)の評価が不変又は低下となることが見込まれるものの、適切な対応を行った場合には、④の(ア)から(エ)の評価が改善することが見込まれることをいう
（※3）排せつ支援計画書は、平成１２年３月８日老企第４０号別紙様式６を用いること。</t>
    <rPh sb="13" eb="15">
      <t>キョウツウ</t>
    </rPh>
    <rPh sb="17" eb="19">
      <t>ジョウキ</t>
    </rPh>
    <rPh sb="147" eb="149">
      <t>ケイカク</t>
    </rPh>
    <phoneticPr fontId="27"/>
  </si>
  <si>
    <t>（排せつ支援加算Ⅰ・Ⅱ・Ⅲ共通）
評価に基づき、少なくとも３月に１回、入所者ごとに支援計画を見直している。</t>
    <rPh sb="13" eb="15">
      <t>キョウツウ</t>
    </rPh>
    <phoneticPr fontId="27"/>
  </si>
  <si>
    <t>（排せつ支援加算Ⅲ）
問4のア及びイに掲げる基準及びおむつ使用の評価が改善したことのいずれも満たしている。</t>
    <rPh sb="1" eb="2">
      <t>ハイ</t>
    </rPh>
    <rPh sb="4" eb="6">
      <t>シエン</t>
    </rPh>
    <rPh sb="6" eb="8">
      <t>カサン</t>
    </rPh>
    <rPh sb="11" eb="12">
      <t>トイ</t>
    </rPh>
    <rPh sb="15" eb="16">
      <t>オヨ</t>
    </rPh>
    <rPh sb="19" eb="20">
      <t>カカ</t>
    </rPh>
    <rPh sb="22" eb="24">
      <t>キジュン</t>
    </rPh>
    <rPh sb="24" eb="25">
      <t>オヨ</t>
    </rPh>
    <rPh sb="29" eb="31">
      <t>シヨウ</t>
    </rPh>
    <rPh sb="32" eb="34">
      <t>ヒョウカ</t>
    </rPh>
    <rPh sb="35" eb="37">
      <t>カイゼン</t>
    </rPh>
    <rPh sb="46" eb="47">
      <t>ミ</t>
    </rPh>
    <phoneticPr fontId="27"/>
  </si>
  <si>
    <t>（排せつ支援加算Ⅱ）
次の基準のいずれかを満たしている。
ア　問1の評価の結果、要介護状態の軽減が見込まれるものについて、施設入所時と比較して、
    排尿又は排便の状態の少なくとも一方が改善するとともにいずれにも悪化がないこと。
イ　問1の評価の結果、施設入所時と比較して、おむつを使用若しくは尿道カテーテルを留置していた
　　ものの評価が改善したもの</t>
    <rPh sb="11" eb="12">
      <t>ツギ</t>
    </rPh>
    <rPh sb="13" eb="15">
      <t>キジュン</t>
    </rPh>
    <rPh sb="21" eb="22">
      <t>ミ</t>
    </rPh>
    <rPh sb="31" eb="32">
      <t>トイ</t>
    </rPh>
    <rPh sb="34" eb="36">
      <t>ヒョウカ</t>
    </rPh>
    <rPh sb="37" eb="39">
      <t>ケッカ</t>
    </rPh>
    <rPh sb="40" eb="43">
      <t>ヨウカイゴ</t>
    </rPh>
    <rPh sb="43" eb="45">
      <t>ジョウタイ</t>
    </rPh>
    <rPh sb="46" eb="48">
      <t>ケイゲン</t>
    </rPh>
    <rPh sb="49" eb="51">
      <t>ミコ</t>
    </rPh>
    <rPh sb="61" eb="63">
      <t>シセツ</t>
    </rPh>
    <rPh sb="63" eb="65">
      <t>ニュウショ</t>
    </rPh>
    <rPh sb="65" eb="66">
      <t>ジ</t>
    </rPh>
    <rPh sb="67" eb="69">
      <t>ヒカク</t>
    </rPh>
    <rPh sb="77" eb="79">
      <t>ハイニョウ</t>
    </rPh>
    <rPh sb="79" eb="80">
      <t>マタ</t>
    </rPh>
    <rPh sb="81" eb="83">
      <t>ハイベン</t>
    </rPh>
    <rPh sb="84" eb="86">
      <t>ジョウタイ</t>
    </rPh>
    <rPh sb="87" eb="88">
      <t>スク</t>
    </rPh>
    <rPh sb="92" eb="94">
      <t>イッポウ</t>
    </rPh>
    <rPh sb="95" eb="97">
      <t>カイゼン</t>
    </rPh>
    <rPh sb="108" eb="110">
      <t>アッカ</t>
    </rPh>
    <rPh sb="119" eb="120">
      <t>トイ</t>
    </rPh>
    <rPh sb="122" eb="124">
      <t>ヒョウカ</t>
    </rPh>
    <rPh sb="125" eb="127">
      <t>ケッカ</t>
    </rPh>
    <rPh sb="128" eb="130">
      <t>シセツ</t>
    </rPh>
    <rPh sb="130" eb="132">
      <t>ニュウショ</t>
    </rPh>
    <rPh sb="132" eb="133">
      <t>ジ</t>
    </rPh>
    <rPh sb="134" eb="136">
      <t>ヒカク</t>
    </rPh>
    <rPh sb="143" eb="145">
      <t>シヨウ</t>
    </rPh>
    <rPh sb="145" eb="146">
      <t>モ</t>
    </rPh>
    <rPh sb="149" eb="151">
      <t>ニョウドウ</t>
    </rPh>
    <rPh sb="157" eb="159">
      <t>リュウチ</t>
    </rPh>
    <rPh sb="169" eb="171">
      <t>ヒョウカ</t>
    </rPh>
    <rPh sb="172" eb="174">
      <t>カイゼン</t>
    </rPh>
    <phoneticPr fontId="27"/>
  </si>
  <si>
    <t>（42）　医療連携強化加算（短期入所生活介護）</t>
    <rPh sb="5" eb="7">
      <t>イリョウ</t>
    </rPh>
    <rPh sb="7" eb="9">
      <t>レンケイ</t>
    </rPh>
    <rPh sb="9" eb="11">
      <t>キョウカ</t>
    </rPh>
    <rPh sb="11" eb="13">
      <t>カサン</t>
    </rPh>
    <rPh sb="14" eb="16">
      <t>タンキ</t>
    </rPh>
    <rPh sb="16" eb="18">
      <t>ニュウショ</t>
    </rPh>
    <rPh sb="18" eb="20">
      <t>セイカツ</t>
    </rPh>
    <rPh sb="20" eb="22">
      <t>カイゴ</t>
    </rPh>
    <phoneticPr fontId="27"/>
  </si>
  <si>
    <t>次のいずれかに適合している
a：看護体制加算(Ⅱ)又は(Ⅳ)を算定している。
b：看護体制加算(Ⅰ)又は(Ⅲ)を算定している＋短期入所の看護職員又は病院、診療所、指定訪問看護ステーション若しくは本体施設の看護職員との連携により、24時間連絡できる体制を確保している。</t>
    <phoneticPr fontId="27"/>
  </si>
  <si>
    <t>看取り期における対応方針を定め、利用開始の際に、利用者又はその家族に対して、当該対う方針の内容を説明し、同意を得ている。</t>
    <phoneticPr fontId="27"/>
  </si>
  <si>
    <t>死亡前に医療機関へ入院した後、入院先で死亡した場合、当該短期入所生活介護事業所においてサービスを直接提供していない入院した日の翌日から死亡日までの間は、算定していない</t>
    <phoneticPr fontId="27"/>
  </si>
  <si>
    <t>指針に盛り込むべき項目、事項。（例）
　　□　当該事業所における看取り期における対応方針に関する考え方
　　□　医師や医療機関との連携体制（夜間及び緊急時の対応を含む。）
　　□　利用者等との話し合いにおける同意、意思確認及び情報提供の方法
　　□　利用者等への情報提供に供する資料及び同意書等の様式
　　□　その他職員の具体的対応等</t>
    <phoneticPr fontId="27"/>
  </si>
  <si>
    <t>看取り期の利用者に対するケアカンファレンス、看取り期における対応の実践を振り返る等により、看取り期における対応方針の内容その他看取り期におけるサービス提供体制について、適宜見直しを行っている</t>
    <phoneticPr fontId="27"/>
  </si>
  <si>
    <t>看取り期の利用者に対するサービス提供においては、以下の事項を介護記録等に記録し、多職種連携のための情報共有を行っている
　　□利用者の身体状況の変化及びこれに対する介護についての記録
　　□看取り期におけるサービス提供の各プロセスにおいて利用者及び家族等の意向を把握し、それに基づくアセスメ　ント及び対応の経過の記録</t>
    <phoneticPr fontId="27"/>
  </si>
  <si>
    <t>入院した月の翌月に亡くなった場合に、前月分の看取り連携体制加算に係る一部負担の請求を行う場合があることを説明し、文書にて同意を得ている（退所月と死亡月が異なる場合）</t>
    <phoneticPr fontId="27"/>
  </si>
  <si>
    <t>退所の後も、継続して入所者の家族指導等を行うことが必要であり、事業所からの求めに応じて当該医療機関等が事業所に対して本人の状態を伝えることについて、入院の際、本人又は家族等に対して説明をし、文書にて同意を得ている（退所月と死亡月が異なる場合）</t>
    <phoneticPr fontId="27"/>
  </si>
  <si>
    <t>入所者等に対する随時の説明に係る同意については、口頭で得た場合は、介護記録にその説明日時、内容、同意等記載し、同意を得た旨を記載している。
また、入所者が十分に判断できる状態になく、かつ、家族の来所が見込まれない場合には、適切な看取り介護が行われていることが担保されるよう、介護記録に職員間の相談日時、相談内容等、入所者の状態、家族との連絡調整の経緯等を記載している。</t>
    <phoneticPr fontId="27"/>
  </si>
  <si>
    <t>問10</t>
    <rPh sb="0" eb="1">
      <t>ト</t>
    </rPh>
    <phoneticPr fontId="27"/>
  </si>
  <si>
    <t>看取りを行う際に個室又は静養室の利用により、プライバシー及び家族への配慮の確保ができている。</t>
    <phoneticPr fontId="27"/>
  </si>
  <si>
    <t>（43）　緊急短期入所受入加算（短期入所生活介護）</t>
    <rPh sb="5" eb="7">
      <t>キンキュウ</t>
    </rPh>
    <rPh sb="7" eb="9">
      <t>タンキ</t>
    </rPh>
    <rPh sb="9" eb="11">
      <t>ニュウショ</t>
    </rPh>
    <rPh sb="11" eb="13">
      <t>ウケイレ</t>
    </rPh>
    <rPh sb="13" eb="15">
      <t>カサン</t>
    </rPh>
    <rPh sb="16" eb="18">
      <t>タンキ</t>
    </rPh>
    <rPh sb="18" eb="20">
      <t>ニュウショ</t>
    </rPh>
    <rPh sb="20" eb="22">
      <t>セイカツ</t>
    </rPh>
    <rPh sb="22" eb="24">
      <t>カイゴ</t>
    </rPh>
    <phoneticPr fontId="27"/>
  </si>
  <si>
    <t>短期入所の従業者が利用者の口腔の健康状態に係る評価を行うにあたって、歯科診療報酬点数票の区分番号（C000）に掲げる歯科訪問診療科の算定の実績がある歯科医療機関の歯科医師又は歯科医師の指示を受けた歯科衛生士に相談できる体制を確保し、その旨を文書等で取り決めている。</t>
    <phoneticPr fontId="27"/>
  </si>
  <si>
    <t>次にすべて該当している。
a：当該利用者について、他の介護サービスの事業所が、口腔・栄養スクリーニング加算（Ⅰ）を算定していないことを確認している。
※口腔・栄養スクリーニング加算（Ⅱ）は可
b：当該利用者について、指定居宅療養管理指導事業所が、歯科医師又は歯科衛生士が行う居宅療養管理指導費を算定していないことを確認している。
※初回の居宅療養管理指導を行った日の属する月の算定は可
c：当該利用者について、当該事業所以外の介護サービス事業所が、口腔連携強化加算を算定していないことを確認している。</t>
    <phoneticPr fontId="27"/>
  </si>
  <si>
    <t>以下の項目について、利用者ごとに口腔の健康状態の評価を行っている。
※ケアマネジメントの一環として行われることに留意すること。
※必要に応じて歯科医療機関に相談すること
a：開口の状態　b：歯の汚れの有無　c：舌の汚れの有無　d：歯肉の腫れ、出血の有無　e：左右両方の奥歯のかみ合わせの状態　f：むせの有無　g：ぶくぶくうがいの状態　h：食物のため込み、残留の有無</t>
    <phoneticPr fontId="27"/>
  </si>
  <si>
    <t>（44）　在宅中重度者受入加算（短期入所生活介護）</t>
    <rPh sb="5" eb="10">
      <t>ザイタクチュウジュウド</t>
    </rPh>
    <rPh sb="10" eb="11">
      <t>シャ</t>
    </rPh>
    <rPh sb="11" eb="13">
      <t>ウケイレ</t>
    </rPh>
    <rPh sb="13" eb="15">
      <t>カサン</t>
    </rPh>
    <rPh sb="16" eb="18">
      <t>タンキ</t>
    </rPh>
    <rPh sb="18" eb="20">
      <t>ニュウショ</t>
    </rPh>
    <rPh sb="20" eb="22">
      <t>セイカツ</t>
    </rPh>
    <rPh sb="22" eb="24">
      <t>カイゴ</t>
    </rPh>
    <phoneticPr fontId="27"/>
  </si>
  <si>
    <t>（45）　送迎加算（(介護予防)短期入所生活介護）</t>
    <rPh sb="5" eb="7">
      <t>ソウゲイ</t>
    </rPh>
    <rPh sb="7" eb="9">
      <t>カサン</t>
    </rPh>
    <rPh sb="16" eb="18">
      <t>タンキ</t>
    </rPh>
    <rPh sb="18" eb="20">
      <t>ニュウショ</t>
    </rPh>
    <rPh sb="20" eb="22">
      <t>セイカツ</t>
    </rPh>
    <rPh sb="22" eb="24">
      <t>カイゴ</t>
    </rPh>
    <phoneticPr fontId="27"/>
  </si>
  <si>
    <t>（46）　自立支援促進加算（介護老人福祉施設）</t>
    <rPh sb="5" eb="7">
      <t>ジリツ</t>
    </rPh>
    <rPh sb="7" eb="9">
      <t>シエン</t>
    </rPh>
    <rPh sb="9" eb="11">
      <t>ソクシン</t>
    </rPh>
    <rPh sb="11" eb="13">
      <t>カサン</t>
    </rPh>
    <phoneticPr fontId="27"/>
  </si>
  <si>
    <t>当該支援計画の各項目について、原則として以下のとおり実施されている。
a：寝たきりによる廃用性機能障害の防止や改善へ向けて、離床、座位保持又は立ち上がりを計画的に支援する。
b：食事は、本人の希望に応じ、居室外で、車椅子ではなく普通の椅子を用いる、本人が長年親しんだ食器や箸を施設に持ち込み使用する等、施設においても、本人の希望を尊重し、自宅等におけるこれまでの暮らしを維持できるようにする。食事の時間や嗜好等への対応について、画一的ではなく、個人の習慣や希望を尊重する。
c：排泄は、入所者ごとの排泄リズムを考慮しつつ、プライバシーに配慮したトイレを使用することとし、特に多床室においては、ポータブルトイレの使用を前提とした支援計画を策定してはならない。
d：入浴は、特別浴槽ではなく、一般浴槽での入浴とし、回数やケアの方法についても、個人の習慣や希望を尊重すること。
e：生活全般において、画一的・集団的な介護ではなく個別ケアの実践のため、入所者本人や家族と相談し、可能な限り自宅での生活と同様の暮らしを続けられるようにする。
f：リハビリテーション及び機能訓練の実施については、本加算において評価をするものではないが、④の評価に基づき、必要な場合は、入所者本人や家族の希望も確認して施設サービス計画の見直しを行う。
g：入所者の社会参加につなげるために、入所者と地域住民等とが交流する機会を定期的に設ける等、地域や社会とのつながりを維持する。</t>
    <phoneticPr fontId="27"/>
  </si>
  <si>
    <t>（47）　科学的介護推進体制加算（介護老人福祉施設）</t>
    <rPh sb="5" eb="12">
      <t>カガクテキカイゴスイシン</t>
    </rPh>
    <rPh sb="12" eb="14">
      <t>タイセイ</t>
    </rPh>
    <rPh sb="14" eb="16">
      <t>カサン</t>
    </rPh>
    <phoneticPr fontId="27"/>
  </si>
  <si>
    <t>（48）　安全対策体制加算（介護老人福祉施設）</t>
    <rPh sb="5" eb="7">
      <t>アンゼン</t>
    </rPh>
    <rPh sb="7" eb="9">
      <t>タイサク</t>
    </rPh>
    <rPh sb="9" eb="11">
      <t>タイセイ</t>
    </rPh>
    <rPh sb="11" eb="13">
      <t>カサン</t>
    </rPh>
    <phoneticPr fontId="27"/>
  </si>
  <si>
    <t>（49）　高齢者施設等感染対策向上加算（介護老人福祉施設）</t>
    <rPh sb="5" eb="8">
      <t>コウレイシャ</t>
    </rPh>
    <rPh sb="8" eb="10">
      <t>シセツ</t>
    </rPh>
    <rPh sb="10" eb="11">
      <t>トウ</t>
    </rPh>
    <rPh sb="11" eb="13">
      <t>カンセン</t>
    </rPh>
    <rPh sb="13" eb="15">
      <t>タイサク</t>
    </rPh>
    <rPh sb="15" eb="17">
      <t>コウジョウ</t>
    </rPh>
    <rPh sb="17" eb="19">
      <t>カサン</t>
    </rPh>
    <phoneticPr fontId="27"/>
  </si>
  <si>
    <t>（50）　新興感染症等施設療養費（介護老人福祉施設）</t>
    <phoneticPr fontId="27"/>
  </si>
  <si>
    <t>（51）　生産性向上推進体制加算（介護老人福祉施設,（介護予防）短期入所生活介護）</t>
    <rPh sb="27" eb="29">
      <t>カイゴ</t>
    </rPh>
    <rPh sb="29" eb="31">
      <t>ヨボウ</t>
    </rPh>
    <rPh sb="32" eb="34">
      <t>タンキ</t>
    </rPh>
    <rPh sb="34" eb="36">
      <t>ニュウショ</t>
    </rPh>
    <rPh sb="36" eb="38">
      <t>セイカツ</t>
    </rPh>
    <rPh sb="38" eb="40">
      <t>カイゴ</t>
    </rPh>
    <phoneticPr fontId="27"/>
  </si>
  <si>
    <t>（52）　サービス提供体制強化加算(介護老人福祉施設・(介護予防)短期入所生活介護）</t>
    <rPh sb="9" eb="11">
      <t>テイキョウ</t>
    </rPh>
    <rPh sb="11" eb="13">
      <t>タイセイ</t>
    </rPh>
    <rPh sb="13" eb="15">
      <t>キョウカ</t>
    </rPh>
    <rPh sb="15" eb="17">
      <t>カサン</t>
    </rPh>
    <phoneticPr fontId="27"/>
  </si>
  <si>
    <t>（53）介護職員等処遇改善加算(介護老人福祉施設・(介護予防)短期入所生活介護）</t>
    <rPh sb="4" eb="6">
      <t>カイゴ</t>
    </rPh>
    <rPh sb="6" eb="8">
      <t>ショクイン</t>
    </rPh>
    <rPh sb="8" eb="9">
      <t>トウ</t>
    </rPh>
    <rPh sb="9" eb="11">
      <t>ショグウ</t>
    </rPh>
    <rPh sb="11" eb="13">
      <t>カイゼン</t>
    </rPh>
    <rPh sb="13" eb="15">
      <t>カサン</t>
    </rPh>
    <phoneticPr fontId="27"/>
  </si>
  <si>
    <t>日中に、ユニットごとに常時１人以上の介護職員又は看護職員を配置していない又はユニットごとに常勤のユニットリーダーを配置していない場合、基準に満たない月の翌々月から、基準に満たない状況が解消されるに至った月まで、すべての入所者等について基本単位数の９７％で算定している。</t>
    <rPh sb="0" eb="2">
      <t>ニッチュウ</t>
    </rPh>
    <rPh sb="11" eb="13">
      <t>ジョウジ</t>
    </rPh>
    <rPh sb="14" eb="15">
      <t>ニン</t>
    </rPh>
    <rPh sb="15" eb="17">
      <t>イジョウ</t>
    </rPh>
    <rPh sb="18" eb="20">
      <t>カイゴ</t>
    </rPh>
    <rPh sb="20" eb="22">
      <t>ショクイン</t>
    </rPh>
    <rPh sb="22" eb="23">
      <t>マタ</t>
    </rPh>
    <rPh sb="24" eb="26">
      <t>カンゴ</t>
    </rPh>
    <rPh sb="26" eb="28">
      <t>ショクイン</t>
    </rPh>
    <rPh sb="29" eb="31">
      <t>ハイチ</t>
    </rPh>
    <phoneticPr fontId="27"/>
  </si>
  <si>
    <t>（５）　身体拘束廃止未実施減算(介護老人福祉施設・(介護予防)短期入所生活介護）</t>
    <rPh sb="4" eb="6">
      <t>シンタイ</t>
    </rPh>
    <rPh sb="6" eb="8">
      <t>コウソク</t>
    </rPh>
    <rPh sb="8" eb="10">
      <t>ハイシ</t>
    </rPh>
    <rPh sb="10" eb="13">
      <t>ミジッシ</t>
    </rPh>
    <rPh sb="13" eb="15">
      <t>ゲンサン</t>
    </rPh>
    <rPh sb="26" eb="30">
      <t>カイゴヨボウ</t>
    </rPh>
    <rPh sb="31" eb="39">
      <t>タンキニュウショセイカツカイゴ</t>
    </rPh>
    <phoneticPr fontId="27"/>
  </si>
  <si>
    <t>（６）　安全管理体制未実施による減算(介護老人福祉施設）</t>
    <rPh sb="4" eb="6">
      <t>アンゼン</t>
    </rPh>
    <rPh sb="6" eb="8">
      <t>カンリ</t>
    </rPh>
    <rPh sb="8" eb="10">
      <t>タイセイ</t>
    </rPh>
    <rPh sb="10" eb="13">
      <t>ミジッシ</t>
    </rPh>
    <rPh sb="16" eb="17">
      <t>ゲン</t>
    </rPh>
    <rPh sb="17" eb="18">
      <t>サン</t>
    </rPh>
    <rPh sb="19" eb="21">
      <t>カイゴ</t>
    </rPh>
    <rPh sb="21" eb="27">
      <t>ロウジンフクシシセツ</t>
    </rPh>
    <phoneticPr fontId="27"/>
  </si>
  <si>
    <t>（７）　高齢者虐待防止措置未実施減算(介護老人福祉施設・(介護予防)短期入所生活介護）</t>
    <rPh sb="4" eb="7">
      <t>コウレイシャ</t>
    </rPh>
    <rPh sb="7" eb="9">
      <t>ギャクタイ</t>
    </rPh>
    <rPh sb="9" eb="11">
      <t>ボウシ</t>
    </rPh>
    <rPh sb="11" eb="13">
      <t>ソチ</t>
    </rPh>
    <rPh sb="13" eb="16">
      <t>ミジッシ</t>
    </rPh>
    <rPh sb="16" eb="18">
      <t>ゲンサン</t>
    </rPh>
    <rPh sb="29" eb="31">
      <t>カイゴ</t>
    </rPh>
    <rPh sb="31" eb="33">
      <t>ヨボウ</t>
    </rPh>
    <rPh sb="34" eb="42">
      <t>タンキニュウショセイカツカイゴ</t>
    </rPh>
    <phoneticPr fontId="27"/>
  </si>
  <si>
    <t>（８）　業務継続計画未策定減算(介護老人福祉施設・(介護予防)短期入所生活介護）</t>
    <rPh sb="4" eb="6">
      <t>ギョウム</t>
    </rPh>
    <rPh sb="6" eb="8">
      <t>ケイゾク</t>
    </rPh>
    <rPh sb="8" eb="10">
      <t>ケイカク</t>
    </rPh>
    <rPh sb="10" eb="11">
      <t>ミ</t>
    </rPh>
    <rPh sb="11" eb="13">
      <t>サクテイ</t>
    </rPh>
    <rPh sb="13" eb="15">
      <t>ゲンサン</t>
    </rPh>
    <rPh sb="26" eb="28">
      <t>カイゴ</t>
    </rPh>
    <rPh sb="28" eb="30">
      <t>ヨボウ</t>
    </rPh>
    <rPh sb="31" eb="39">
      <t>タンキニュウショセイカツカイゴ</t>
    </rPh>
    <phoneticPr fontId="27"/>
  </si>
  <si>
    <t>（９）　栄養管理に係る減算(介護老人福祉施設）</t>
    <rPh sb="4" eb="6">
      <t>エイヨウ</t>
    </rPh>
    <rPh sb="6" eb="8">
      <t>カンリ</t>
    </rPh>
    <rPh sb="9" eb="10">
      <t>カカワ</t>
    </rPh>
    <rPh sb="11" eb="12">
      <t>ゲン</t>
    </rPh>
    <rPh sb="12" eb="13">
      <t>サン</t>
    </rPh>
    <phoneticPr fontId="27"/>
  </si>
  <si>
    <t>（10）（介護予防）指定短期入所生活介護の長期利用による減算（適正化）</t>
    <phoneticPr fontId="27"/>
  </si>
  <si>
    <t>（４）　ユニットにおける職員に係る減算(介護老人福祉施設・短期入所生活介護）</t>
    <rPh sb="33" eb="35">
      <t>セイカツ</t>
    </rPh>
    <rPh sb="35" eb="37">
      <t>カイゴ</t>
    </rPh>
    <phoneticPr fontId="27"/>
  </si>
  <si>
    <t>問2</t>
    <phoneticPr fontId="2"/>
  </si>
  <si>
    <t>問3</t>
    <phoneticPr fontId="2"/>
  </si>
  <si>
    <t>問4</t>
    <phoneticPr fontId="67"/>
  </si>
  <si>
    <t>問5</t>
    <phoneticPr fontId="27"/>
  </si>
  <si>
    <t>問6</t>
    <phoneticPr fontId="27"/>
  </si>
  <si>
    <t>問9</t>
    <phoneticPr fontId="27"/>
  </si>
  <si>
    <t>問11</t>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</si>
</sst>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
    <numFmt numFmtId="177" formatCode="#,##0.0&quot;人&quot;"/>
    <numFmt numFmtId="178" formatCode="#,##0&quot;人&quot;"/>
    <numFmt numFmtId="179" formatCode="#,##0.##"/>
    <numFmt numFmtId="180" formatCode="#,##0.0#"/>
  </numFmts>
  <fonts count="90">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sz val="12"/>
      <name val="游ゴシック"/>
      <family val="3"/>
      <charset val="128"/>
      <scheme val="minor"/>
    </font>
    <font>
      <sz val="12"/>
      <color theme="1"/>
      <name val="游ゴシック"/>
      <family val="3"/>
      <charset val="128"/>
      <scheme val="minor"/>
    </font>
    <font>
      <b/>
      <sz val="12"/>
      <color rgb="FFFF0000"/>
      <name val="HGSｺﾞｼｯｸM"/>
      <family val="3"/>
      <charset val="128"/>
    </font>
    <font>
      <sz val="11"/>
      <color theme="1"/>
      <name val="游ゴシック"/>
      <family val="2"/>
      <charset val="128"/>
      <scheme val="minor"/>
    </font>
    <font>
      <sz val="12"/>
      <color theme="1"/>
      <name val="游ゴシック"/>
      <family val="2"/>
      <charset val="128"/>
      <scheme val="minor"/>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1"/>
      <color rgb="FF000000"/>
      <name val="游ゴシック"/>
      <family val="3"/>
      <charset val="128"/>
      <scheme val="minor"/>
    </font>
    <font>
      <sz val="11"/>
      <color rgb="FF000000"/>
      <name val="Calibri"/>
      <family val="2"/>
    </font>
    <font>
      <sz val="10.5"/>
      <name val="ＭＳ 明朝"/>
      <family val="1"/>
      <charset val="128"/>
    </font>
    <font>
      <b/>
      <sz val="23.5"/>
      <name val="MS Gothic"/>
      <family val="3"/>
      <charset val="128"/>
    </font>
    <font>
      <sz val="6"/>
      <name val="ＭＳ 明朝"/>
      <family val="1"/>
      <charset val="128"/>
    </font>
    <font>
      <sz val="14.5"/>
      <name val="ＭＳ Ｐゴシック"/>
      <family val="3"/>
      <charset val="128"/>
    </font>
    <font>
      <sz val="20"/>
      <name val="ＭＳ 明朝"/>
      <family val="1"/>
      <charset val="128"/>
    </font>
    <font>
      <sz val="9.65"/>
      <name val="ＭＳ Ｐゴシック"/>
      <family val="3"/>
      <charset val="128"/>
    </font>
    <font>
      <sz val="12"/>
      <name val="ＭＳ ゴシック"/>
      <family val="3"/>
      <charset val="128"/>
    </font>
    <font>
      <sz val="16"/>
      <name val="MS Gothic"/>
      <family val="3"/>
      <charset val="128"/>
    </font>
    <font>
      <sz val="10"/>
      <name val="ＭＳ 明朝"/>
      <family val="1"/>
      <charset val="128"/>
    </font>
    <font>
      <sz val="12"/>
      <name val="ＭＳ Ｐゴシック"/>
      <family val="3"/>
      <charset val="128"/>
    </font>
    <font>
      <sz val="9"/>
      <name val="ＭＳ ゴシック"/>
      <family val="3"/>
      <charset val="128"/>
    </font>
    <font>
      <sz val="20"/>
      <name val="ＭＳ ゴシック"/>
      <family val="3"/>
      <charset val="128"/>
    </font>
    <font>
      <sz val="10"/>
      <name val="ＭＳ ゴシック"/>
      <family val="3"/>
      <charset val="128"/>
    </font>
    <font>
      <sz val="8"/>
      <name val="ＭＳ ゴシック"/>
      <family val="3"/>
      <charset val="128"/>
    </font>
    <font>
      <sz val="10.5"/>
      <name val="ＭＳ ゴシック"/>
      <family val="3"/>
      <charset val="128"/>
    </font>
    <font>
      <sz val="14"/>
      <name val="ＭＳ ゴシック"/>
      <family val="3"/>
      <charset val="128"/>
    </font>
    <font>
      <sz val="10"/>
      <name val="ＭＳ Ｐ明朝"/>
      <family val="1"/>
      <charset val="128"/>
    </font>
    <font>
      <sz val="10"/>
      <name val="Century"/>
      <family val="1"/>
    </font>
    <font>
      <sz val="20"/>
      <name val="Century"/>
      <family val="1"/>
    </font>
    <font>
      <sz val="10"/>
      <name val="ＭＳ Ｐゴシック"/>
      <family val="3"/>
      <charset val="128"/>
    </font>
    <font>
      <sz val="11.5"/>
      <name val="ＭＳ ゴシック"/>
      <family val="3"/>
      <charset val="128"/>
    </font>
    <font>
      <sz val="11.5"/>
      <name val="ＭＳ 明朝"/>
      <family val="1"/>
      <charset val="128"/>
    </font>
    <font>
      <sz val="9"/>
      <name val="ＭＳ 明朝"/>
      <family val="1"/>
      <charset val="128"/>
    </font>
    <font>
      <sz val="12"/>
      <name val="HG丸ｺﾞｼｯｸM-PRO"/>
      <family val="3"/>
      <charset val="128"/>
    </font>
    <font>
      <sz val="14"/>
      <name val="ＭＳ 明朝"/>
      <family val="1"/>
      <charset val="128"/>
    </font>
    <font>
      <sz val="22"/>
      <name val="ＭＳ ゴシック"/>
      <family val="3"/>
      <charset val="128"/>
    </font>
    <font>
      <sz val="12"/>
      <color theme="1"/>
      <name val="ＭＳ 明朝"/>
      <family val="1"/>
      <charset val="128"/>
    </font>
    <font>
      <u/>
      <sz val="10"/>
      <name val="ＭＳ 明朝"/>
      <family val="1"/>
      <charset val="128"/>
    </font>
    <font>
      <sz val="9"/>
      <name val="ＭＳ Ｐゴシック"/>
      <family val="3"/>
      <charset val="128"/>
    </font>
    <font>
      <sz val="10.5"/>
      <name val="ＭＳ Ｐゴシック"/>
      <family val="3"/>
      <charset val="128"/>
    </font>
    <font>
      <b/>
      <sz val="14"/>
      <name val="ＭＳ Ｐゴシック"/>
      <family val="3"/>
      <charset val="128"/>
    </font>
    <font>
      <b/>
      <sz val="10"/>
      <name val="ＭＳ Ｐゴシック"/>
      <family val="3"/>
      <charset val="128"/>
    </font>
    <font>
      <b/>
      <u/>
      <sz val="10"/>
      <name val="ＭＳ Ｐゴシック"/>
      <family val="3"/>
      <charset val="128"/>
    </font>
    <font>
      <sz val="9"/>
      <name val="ＭＳ Ｐ明朝"/>
      <family val="1"/>
      <charset val="128"/>
    </font>
    <font>
      <u/>
      <sz val="10"/>
      <name val="ＭＳ Ｐ明朝"/>
      <family val="1"/>
      <charset val="128"/>
    </font>
    <font>
      <sz val="11"/>
      <name val="ＭＳ Ｐゴシック"/>
      <family val="3"/>
      <charset val="128"/>
    </font>
    <font>
      <u/>
      <sz val="12"/>
      <name val="ＭＳ Ｐゴシック"/>
      <family val="3"/>
      <charset val="128"/>
    </font>
    <font>
      <sz val="10.5"/>
      <name val="ＭＳ Ｐ明朝"/>
      <family val="1"/>
      <charset val="128"/>
    </font>
    <font>
      <sz val="20"/>
      <name val="ＭＳ Ｐゴシック"/>
      <family val="3"/>
      <charset val="128"/>
    </font>
    <font>
      <u/>
      <sz val="12"/>
      <name val="ＭＳ ゴシック"/>
      <family val="3"/>
      <charset val="128"/>
    </font>
    <font>
      <sz val="12"/>
      <name val="ＭＳ 明朝"/>
      <family val="1"/>
      <charset val="128"/>
    </font>
    <font>
      <sz val="14"/>
      <name val="ＭＳ Ｐゴシック"/>
      <family val="3"/>
      <charset val="128"/>
    </font>
    <font>
      <sz val="6"/>
      <name val="ＭＳ 明朝"/>
      <family val="2"/>
      <charset val="128"/>
    </font>
    <font>
      <strike/>
      <sz val="10"/>
      <name val="ＭＳ 明朝"/>
      <family val="1"/>
      <charset val="128"/>
    </font>
    <font>
      <sz val="8"/>
      <name val="ＭＳ Ｐ明朝"/>
      <family val="1"/>
      <charset val="128"/>
    </font>
    <font>
      <sz val="7"/>
      <name val="ＭＳ Ｐ明朝"/>
      <family val="1"/>
      <charset val="128"/>
    </font>
    <font>
      <sz val="8"/>
      <name val="ＭＳ Ｐゴシック"/>
      <family val="3"/>
      <charset val="128"/>
    </font>
    <font>
      <b/>
      <sz val="12"/>
      <name val="ＭＳ ゴシック"/>
      <family val="3"/>
      <charset val="128"/>
    </font>
    <font>
      <b/>
      <sz val="10"/>
      <name val="ＭＳ Ｐ明朝"/>
      <family val="1"/>
      <charset val="128"/>
    </font>
    <font>
      <b/>
      <sz val="11"/>
      <name val="ＭＳ Ｐゴシック"/>
      <family val="3"/>
      <charset val="128"/>
    </font>
    <font>
      <u/>
      <sz val="11"/>
      <color indexed="12"/>
      <name val="ＭＳ Ｐゴシック"/>
      <family val="3"/>
      <charset val="128"/>
    </font>
    <font>
      <sz val="11"/>
      <color rgb="FFFF0000"/>
      <name val="ＭＳ Ｐゴシック"/>
      <family val="3"/>
      <charset val="128"/>
    </font>
    <font>
      <sz val="9"/>
      <color rgb="FFFF0000"/>
      <name val="ＭＳ Ｐゴシック"/>
      <family val="3"/>
      <charset val="128"/>
    </font>
    <font>
      <b/>
      <sz val="10"/>
      <name val="ＭＳ 明朝"/>
      <family val="1"/>
      <charset val="128"/>
    </font>
    <font>
      <sz val="11"/>
      <name val="游ゴシック"/>
      <family val="2"/>
      <charset val="128"/>
      <scheme val="minor"/>
    </font>
    <font>
      <sz val="12"/>
      <name val="ＭＳ 明朝"/>
      <family val="2"/>
      <charset val="128"/>
    </font>
    <font>
      <sz val="10"/>
      <name val="ＭＳ 明朝"/>
      <family val="2"/>
      <charset val="128"/>
    </font>
    <font>
      <sz val="11"/>
      <name val="ＭＳ ゴシック"/>
      <family val="3"/>
      <charset val="128"/>
    </font>
    <font>
      <sz val="10"/>
      <name val="游ゴシック"/>
      <family val="3"/>
      <charset val="128"/>
      <scheme val="minor"/>
    </font>
    <font>
      <b/>
      <sz val="10"/>
      <name val="ＭＳ ゴシック"/>
      <family val="3"/>
      <charset val="128"/>
    </font>
    <font>
      <b/>
      <sz val="10"/>
      <color rgb="FFFF0000"/>
      <name val="ＭＳ 明朝"/>
      <family val="1"/>
      <charset val="128"/>
    </font>
    <font>
      <sz val="12"/>
      <color rgb="FFFF0000"/>
      <name val="ＭＳ Ｐゴシック"/>
      <family val="3"/>
      <charset val="128"/>
    </font>
    <font>
      <sz val="10"/>
      <color rgb="FFFF0000"/>
      <name val="ＭＳ Ｐゴシック"/>
      <family val="3"/>
      <charset val="128"/>
    </font>
    <font>
      <sz val="10.5"/>
      <color rgb="FFFF0000"/>
      <name val="ＭＳ 明朝"/>
      <family val="1"/>
      <charset val="128"/>
    </font>
    <font>
      <sz val="10"/>
      <color rgb="FFFF0000"/>
      <name val="ＭＳ 明朝"/>
      <family val="1"/>
      <charset val="128"/>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s>
  <borders count="175">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dotted">
        <color indexed="64"/>
      </right>
      <top style="thin">
        <color indexed="64"/>
      </top>
      <bottom/>
      <diagonal/>
    </border>
    <border>
      <left/>
      <right style="dotted">
        <color indexed="64"/>
      </right>
      <top/>
      <bottom/>
      <diagonal/>
    </border>
    <border>
      <left style="dotted">
        <color indexed="64"/>
      </left>
      <right/>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right style="thin">
        <color indexed="64"/>
      </right>
      <top style="hair">
        <color indexed="64"/>
      </top>
      <bottom style="hair">
        <color indexed="64"/>
      </bottom>
      <diagonal/>
    </border>
    <border>
      <left style="hair">
        <color indexed="64"/>
      </left>
      <right/>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diagonal/>
    </border>
    <border>
      <left style="hair">
        <color indexed="64"/>
      </left>
      <right style="thin">
        <color indexed="64"/>
      </right>
      <top/>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dotted">
        <color indexed="64"/>
      </right>
      <top style="dotted">
        <color indexed="64"/>
      </top>
      <bottom style="thin">
        <color indexed="64"/>
      </bottom>
      <diagonal/>
    </border>
  </borders>
  <cellStyleXfs count="7">
    <xf numFmtId="0" fontId="0" fillId="0" borderId="0">
      <alignment vertical="center"/>
    </xf>
    <xf numFmtId="38" fontId="17" fillId="0" borderId="0" applyFont="0" applyFill="0" applyBorder="0" applyAlignment="0" applyProtection="0">
      <alignment vertical="center"/>
    </xf>
    <xf numFmtId="0" fontId="25" fillId="0" borderId="0"/>
    <xf numFmtId="0" fontId="51" fillId="0" borderId="0">
      <alignment vertical="center"/>
    </xf>
    <xf numFmtId="0" fontId="60" fillId="0" borderId="0"/>
    <xf numFmtId="0" fontId="60" fillId="0" borderId="0"/>
    <xf numFmtId="0" fontId="60" fillId="0" borderId="0"/>
  </cellStyleXfs>
  <cellXfs count="1505">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vertical="center" textRotation="90"/>
    </xf>
    <xf numFmtId="0" fontId="9" fillId="3" borderId="0" xfId="0" applyFont="1" applyFill="1" applyAlignment="1">
      <alignment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pplyBorder="1" applyAlignment="1">
      <alignment vertical="center"/>
    </xf>
    <xf numFmtId="0" fontId="8" fillId="0" borderId="0" xfId="0" applyFont="1" applyAlignment="1">
      <alignment horizontal="right" vertical="center"/>
    </xf>
    <xf numFmtId="0" fontId="0" fillId="3" borderId="0" xfId="0" applyFill="1">
      <alignment vertical="center"/>
    </xf>
    <xf numFmtId="0" fontId="5" fillId="3" borderId="0" xfId="0" applyFont="1" applyFill="1" applyBorder="1">
      <alignment vertical="center"/>
    </xf>
    <xf numFmtId="0" fontId="5" fillId="3" borderId="8" xfId="0" applyFont="1" applyFill="1" applyBorder="1" applyAlignment="1">
      <alignment horizontal="center" vertical="center"/>
    </xf>
    <xf numFmtId="0" fontId="0" fillId="3" borderId="57" xfId="0" applyFill="1" applyBorder="1" applyAlignment="1">
      <alignment horizontal="center" vertical="center"/>
    </xf>
    <xf numFmtId="0" fontId="14" fillId="3" borderId="28" xfId="0" applyFont="1" applyFill="1" applyBorder="1" applyAlignment="1">
      <alignment horizontal="center" vertical="center"/>
    </xf>
    <xf numFmtId="0" fontId="14" fillId="3" borderId="53" xfId="0" applyFont="1" applyFill="1" applyBorder="1" applyAlignment="1">
      <alignment horizontal="center" vertical="center"/>
    </xf>
    <xf numFmtId="0" fontId="15" fillId="3" borderId="38" xfId="0" applyFont="1" applyFill="1" applyBorder="1" applyAlignment="1">
      <alignment vertical="center" shrinkToFit="1"/>
    </xf>
    <xf numFmtId="0" fontId="15" fillId="3" borderId="52" xfId="0" applyFont="1" applyFill="1" applyBorder="1" applyAlignment="1">
      <alignment vertical="center" shrinkToFit="1"/>
    </xf>
    <xf numFmtId="0" fontId="15" fillId="3" borderId="10" xfId="0" applyFont="1" applyFill="1" applyBorder="1" applyAlignment="1">
      <alignment vertical="center" shrinkToFit="1"/>
    </xf>
    <xf numFmtId="0" fontId="15" fillId="3" borderId="8" xfId="0" applyFont="1" applyFill="1" applyBorder="1" applyAlignment="1">
      <alignment vertical="center" shrinkToFit="1"/>
    </xf>
    <xf numFmtId="0" fontId="8" fillId="0" borderId="0" xfId="0" applyFont="1" applyProtection="1">
      <alignment vertical="center"/>
    </xf>
    <xf numFmtId="0" fontId="8" fillId="0" borderId="0" xfId="0" applyFont="1" applyAlignment="1" applyProtection="1">
      <alignment horizontal="right" vertical="center"/>
    </xf>
    <xf numFmtId="0" fontId="9" fillId="0" borderId="0" xfId="0" applyFont="1" applyProtection="1">
      <alignment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right" vertical="center"/>
    </xf>
    <xf numFmtId="176" fontId="8" fillId="0" borderId="0" xfId="0" applyNumberFormat="1" applyFont="1" applyBorder="1" applyAlignment="1" applyProtection="1">
      <alignment vertical="center"/>
    </xf>
    <xf numFmtId="0" fontId="8" fillId="0" borderId="0" xfId="0" applyFont="1" applyBorder="1" applyAlignment="1" applyProtection="1">
      <alignment horizontal="lef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Alignment="1" applyProtection="1">
      <alignment horizontal="center" vertical="center"/>
    </xf>
    <xf numFmtId="0" fontId="8" fillId="0" borderId="0" xfId="0" applyFont="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0" fontId="5" fillId="0" borderId="0" xfId="0" applyFont="1" applyProtection="1">
      <alignment vertical="center"/>
    </xf>
    <xf numFmtId="0" fontId="5" fillId="0" borderId="0" xfId="0" applyFont="1" applyAlignment="1" applyProtection="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lignment vertical="center"/>
    </xf>
    <xf numFmtId="0" fontId="5" fillId="3" borderId="0" xfId="0" applyFont="1" applyFill="1" applyBorder="1" applyAlignment="1">
      <alignment horizontal="center" vertical="center"/>
    </xf>
    <xf numFmtId="0" fontId="16" fillId="3" borderId="0" xfId="0" applyFont="1" applyFill="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0" xfId="0" applyFont="1" applyFill="1" applyAlignment="1">
      <alignmen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pplyAlignment="1">
      <alignment vertical="center"/>
    </xf>
    <xf numFmtId="0" fontId="6" fillId="3" borderId="0" xfId="0" applyFont="1" applyFill="1" applyBorder="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8" fillId="3" borderId="53" xfId="0" applyFont="1" applyFill="1" applyBorder="1" applyAlignment="1">
      <alignment horizontal="center" vertical="center"/>
    </xf>
    <xf numFmtId="0" fontId="15" fillId="3" borderId="54" xfId="0" applyFont="1" applyFill="1" applyBorder="1" applyAlignment="1">
      <alignment horizontal="center" vertical="center"/>
    </xf>
    <xf numFmtId="0" fontId="15" fillId="3" borderId="52" xfId="0" applyFont="1" applyFill="1" applyBorder="1">
      <alignment vertical="center"/>
    </xf>
    <xf numFmtId="0" fontId="15" fillId="3" borderId="34" xfId="0" applyFont="1" applyFill="1" applyBorder="1">
      <alignment vertical="center"/>
    </xf>
    <xf numFmtId="0" fontId="15" fillId="3" borderId="8" xfId="0" applyFont="1" applyFill="1" applyBorder="1">
      <alignment vertical="center"/>
    </xf>
    <xf numFmtId="0" fontId="15" fillId="3" borderId="9" xfId="0" applyFont="1" applyFill="1" applyBorder="1">
      <alignment vertical="center"/>
    </xf>
    <xf numFmtId="0" fontId="15" fillId="3" borderId="17" xfId="0" applyFont="1" applyFill="1" applyBorder="1">
      <alignment vertical="center"/>
    </xf>
    <xf numFmtId="0" fontId="15" fillId="3" borderId="18" xfId="0" applyFont="1" applyFill="1" applyBorder="1">
      <alignment vertical="center"/>
    </xf>
    <xf numFmtId="0" fontId="5" fillId="3" borderId="0" xfId="0"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4" fillId="3" borderId="0" xfId="0" applyFont="1" applyFill="1" applyBorder="1" applyAlignment="1">
      <alignment vertical="center"/>
    </xf>
    <xf numFmtId="0" fontId="10" fillId="3" borderId="0" xfId="0" applyFont="1" applyFill="1" applyBorder="1" applyAlignment="1">
      <alignment vertical="center"/>
    </xf>
    <xf numFmtId="0" fontId="10"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1" fontId="5" fillId="3" borderId="0" xfId="0" applyNumberFormat="1" applyFont="1" applyFill="1" applyBorder="1" applyAlignment="1">
      <alignment horizontal="center" vertical="center" wrapText="1"/>
    </xf>
    <xf numFmtId="0" fontId="5" fillId="3" borderId="8" xfId="0" applyFont="1" applyFill="1" applyBorder="1" applyAlignment="1">
      <alignment horizontal="right" vertical="center"/>
    </xf>
    <xf numFmtId="0" fontId="5" fillId="3" borderId="8" xfId="0" applyFont="1" applyFill="1" applyBorder="1" applyAlignment="1">
      <alignment vertical="center" shrinkToFit="1"/>
    </xf>
    <xf numFmtId="178" fontId="5" fillId="3" borderId="0" xfId="0" applyNumberFormat="1" applyFont="1" applyFill="1" applyBorder="1" applyAlignment="1">
      <alignment horizontal="center" vertical="center"/>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5" fillId="3" borderId="8" xfId="0" applyFont="1" applyFill="1" applyBorder="1" applyAlignment="1">
      <alignment horizontal="right" vertical="center"/>
    </xf>
    <xf numFmtId="0" fontId="19" fillId="3" borderId="0" xfId="0" applyFont="1" applyFill="1" applyAlignment="1" applyProtection="1">
      <alignment horizontal="left" vertical="center"/>
    </xf>
    <xf numFmtId="0" fontId="20" fillId="3" borderId="0" xfId="0" applyFont="1" applyFill="1" applyAlignment="1" applyProtection="1">
      <alignment horizontal="center" vertical="center"/>
    </xf>
    <xf numFmtId="0" fontId="20" fillId="3" borderId="0" xfId="0" applyFont="1" applyFill="1" applyProtection="1">
      <alignment vertical="center"/>
    </xf>
    <xf numFmtId="0" fontId="20" fillId="3" borderId="0" xfId="0" applyFont="1" applyFill="1" applyAlignment="1" applyProtection="1">
      <alignment horizontal="left" vertical="center"/>
    </xf>
    <xf numFmtId="0" fontId="21" fillId="3" borderId="0" xfId="0" applyFont="1" applyFill="1">
      <alignment vertical="center"/>
    </xf>
    <xf numFmtId="0" fontId="20" fillId="3" borderId="0" xfId="0" applyFont="1" applyFill="1">
      <alignment vertical="center"/>
    </xf>
    <xf numFmtId="0" fontId="21" fillId="3" borderId="0" xfId="0" applyFont="1" applyFill="1" applyAlignment="1">
      <alignment horizontal="left" vertical="center"/>
    </xf>
    <xf numFmtId="0" fontId="20" fillId="3" borderId="0" xfId="0" applyFont="1" applyFill="1" applyAlignment="1" applyProtection="1">
      <alignment horizontal="center" vertical="center"/>
      <protection locked="0"/>
    </xf>
    <xf numFmtId="0" fontId="20" fillId="5" borderId="8"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protection locked="0"/>
    </xf>
    <xf numFmtId="20" fontId="20" fillId="5" borderId="8" xfId="0" applyNumberFormat="1" applyFont="1" applyFill="1" applyBorder="1" applyAlignment="1" applyProtection="1">
      <alignment horizontal="center" vertical="center"/>
      <protection locked="0"/>
    </xf>
    <xf numFmtId="0" fontId="20" fillId="3" borderId="0" xfId="0" applyFont="1" applyFill="1" applyAlignment="1" applyProtection="1">
      <alignment horizontal="right" vertical="center"/>
      <protection locked="0"/>
    </xf>
    <xf numFmtId="0" fontId="20" fillId="3" borderId="0" xfId="0" applyFont="1" applyFill="1" applyProtection="1">
      <alignment vertical="center"/>
      <protection locked="0"/>
    </xf>
    <xf numFmtId="0" fontId="20" fillId="3" borderId="8" xfId="0" applyNumberFormat="1" applyFont="1" applyFill="1" applyBorder="1" applyAlignment="1" applyProtection="1">
      <alignment horizontal="center" vertical="center"/>
    </xf>
    <xf numFmtId="0" fontId="20" fillId="5" borderId="8" xfId="0" applyFont="1" applyFill="1" applyBorder="1" applyAlignment="1" applyProtection="1">
      <alignment horizontal="left" vertical="center"/>
      <protection locked="0"/>
    </xf>
    <xf numFmtId="20" fontId="20" fillId="3" borderId="8" xfId="0" applyNumberFormat="1" applyFont="1" applyFill="1" applyBorder="1" applyAlignment="1" applyProtection="1">
      <alignment horizontal="center" vertical="center"/>
      <protection locked="0"/>
    </xf>
    <xf numFmtId="0" fontId="22" fillId="5" borderId="45" xfId="0" applyFont="1" applyFill="1" applyBorder="1" applyAlignment="1" applyProtection="1">
      <alignment horizontal="center" vertical="center"/>
      <protection locked="0"/>
    </xf>
    <xf numFmtId="0" fontId="22" fillId="5" borderId="42" xfId="0" applyFont="1" applyFill="1" applyBorder="1" applyAlignment="1" applyProtection="1">
      <alignment horizontal="center" vertical="center"/>
      <protection locked="0"/>
    </xf>
    <xf numFmtId="0" fontId="22" fillId="5" borderId="21" xfId="0" applyFont="1" applyFill="1" applyBorder="1" applyAlignment="1" applyProtection="1">
      <alignment horizontal="center" vertical="center"/>
      <protection locked="0"/>
    </xf>
    <xf numFmtId="0" fontId="8" fillId="2" borderId="84" xfId="0" applyFont="1" applyFill="1" applyBorder="1" applyAlignment="1" applyProtection="1">
      <alignment horizontal="center" vertical="center" shrinkToFit="1"/>
      <protection locked="0"/>
    </xf>
    <xf numFmtId="0" fontId="8" fillId="2" borderId="98" xfId="0" applyFont="1" applyFill="1" applyBorder="1" applyAlignment="1" applyProtection="1">
      <alignment horizontal="center" vertical="center" shrinkToFit="1"/>
      <protection locked="0"/>
    </xf>
    <xf numFmtId="0" fontId="8" fillId="2" borderId="83" xfId="0" applyFont="1" applyFill="1" applyBorder="1" applyAlignment="1" applyProtection="1">
      <alignment horizontal="center" vertical="center" shrinkToFit="1"/>
      <protection locked="0"/>
    </xf>
    <xf numFmtId="0" fontId="8" fillId="2" borderId="73" xfId="0" applyFont="1" applyFill="1" applyBorder="1" applyAlignment="1" applyProtection="1">
      <alignment horizontal="center" vertical="center" shrinkToFit="1"/>
      <protection locked="0"/>
    </xf>
    <xf numFmtId="0" fontId="8" fillId="2" borderId="75" xfId="0" applyFont="1" applyFill="1" applyBorder="1" applyAlignment="1" applyProtection="1">
      <alignment horizontal="center" vertical="center" shrinkToFit="1"/>
      <protection locked="0"/>
    </xf>
    <xf numFmtId="0" fontId="8" fillId="2" borderId="74" xfId="0" applyFont="1" applyFill="1" applyBorder="1" applyAlignment="1" applyProtection="1">
      <alignment horizontal="center" vertical="center" shrinkToFit="1"/>
      <protection locked="0"/>
    </xf>
    <xf numFmtId="0" fontId="8" fillId="2" borderId="82" xfId="0" applyFont="1" applyFill="1" applyBorder="1" applyAlignment="1" applyProtection="1">
      <alignment horizontal="center" vertical="center" shrinkToFit="1"/>
      <protection locked="0"/>
    </xf>
    <xf numFmtId="0" fontId="5"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8" xfId="0" applyFont="1" applyBorder="1" applyAlignment="1">
      <alignment vertical="center"/>
    </xf>
    <xf numFmtId="0" fontId="5" fillId="0" borderId="49" xfId="0" applyFont="1" applyBorder="1" applyAlignment="1">
      <alignment vertical="center"/>
    </xf>
    <xf numFmtId="0" fontId="5" fillId="0" borderId="70" xfId="0" applyFont="1" applyBorder="1" applyAlignment="1">
      <alignment vertical="center"/>
    </xf>
    <xf numFmtId="0" fontId="5" fillId="0" borderId="32" xfId="0" applyFont="1" applyBorder="1" applyAlignment="1">
      <alignment vertical="center"/>
    </xf>
    <xf numFmtId="0" fontId="5" fillId="0" borderId="33" xfId="0" applyFont="1" applyBorder="1" applyAlignment="1">
      <alignment vertical="center"/>
    </xf>
    <xf numFmtId="0" fontId="5" fillId="0" borderId="46"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5" fillId="0" borderId="55" xfId="0" applyFont="1" applyBorder="1" applyAlignment="1">
      <alignment vertical="center"/>
    </xf>
    <xf numFmtId="0" fontId="5" fillId="0" borderId="41" xfId="0" applyFont="1" applyBorder="1" applyAlignment="1">
      <alignment vertical="center"/>
    </xf>
    <xf numFmtId="0" fontId="5" fillId="0" borderId="56" xfId="0" applyFont="1" applyBorder="1" applyAlignment="1">
      <alignment vertical="center"/>
    </xf>
    <xf numFmtId="0" fontId="5" fillId="0" borderId="72" xfId="0" applyFont="1" applyBorder="1" applyAlignment="1">
      <alignment vertical="center"/>
    </xf>
    <xf numFmtId="0" fontId="1" fillId="3" borderId="0" xfId="0" applyFont="1" applyFill="1" applyBorder="1" applyAlignment="1" applyProtection="1">
      <alignment horizontal="center" vertical="center" wrapText="1"/>
      <protection locked="0"/>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1" fillId="3" borderId="0" xfId="0" applyFont="1" applyFill="1" applyBorder="1" applyAlignment="1">
      <alignment horizontal="center" vertical="center" wrapText="1"/>
    </xf>
    <xf numFmtId="1" fontId="1" fillId="3" borderId="0" xfId="0" applyNumberFormat="1"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Border="1" applyAlignment="1">
      <alignment horizontal="centerContinuous" vertical="center"/>
    </xf>
    <xf numFmtId="0" fontId="1" fillId="0" borderId="0" xfId="0" applyFont="1" applyFill="1" applyAlignment="1">
      <alignment horizontal="centerContinuous" vertical="center"/>
    </xf>
    <xf numFmtId="0" fontId="1" fillId="0" borderId="0" xfId="0" applyFont="1" applyFill="1" applyBorder="1" applyAlignment="1">
      <alignment horizontal="center" vertical="center"/>
    </xf>
    <xf numFmtId="0" fontId="1" fillId="3" borderId="0" xfId="0" applyFont="1" applyFill="1" applyBorder="1" applyAlignment="1" applyProtection="1">
      <alignment horizontal="center" vertical="center" shrinkToFit="1"/>
      <protection locked="0"/>
    </xf>
    <xf numFmtId="0" fontId="1" fillId="3" borderId="0" xfId="0" applyFont="1" applyFill="1" applyBorder="1" applyAlignment="1" applyProtection="1">
      <alignment horizontal="left" vertical="center" wrapText="1"/>
      <protection locked="0"/>
    </xf>
    <xf numFmtId="0" fontId="1" fillId="3" borderId="0" xfId="0" applyFont="1" applyFill="1" applyBorder="1" applyAlignment="1">
      <alignment vertical="center"/>
    </xf>
    <xf numFmtId="0" fontId="1" fillId="3" borderId="0" xfId="0" applyFont="1" applyFill="1" applyBorder="1" applyAlignment="1">
      <alignment horizontal="center" vertical="center"/>
    </xf>
    <xf numFmtId="0" fontId="1" fillId="0" borderId="0" xfId="0" applyFont="1" applyFill="1" applyBorder="1" applyAlignment="1">
      <alignment horizontal="right" vertical="center"/>
    </xf>
    <xf numFmtId="0" fontId="1" fillId="3" borderId="0" xfId="0" applyFont="1" applyFill="1">
      <alignment vertical="center"/>
    </xf>
    <xf numFmtId="179" fontId="1" fillId="0" borderId="0" xfId="0" applyNumberFormat="1" applyFont="1" applyFill="1" applyBorder="1" applyAlignment="1">
      <alignment vertical="center"/>
    </xf>
    <xf numFmtId="179" fontId="1" fillId="0" borderId="0" xfId="0" applyNumberFormat="1" applyFont="1" applyFill="1" applyAlignment="1">
      <alignment vertical="center"/>
    </xf>
    <xf numFmtId="0" fontId="1" fillId="0" borderId="8"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vertical="center"/>
    </xf>
    <xf numFmtId="0" fontId="8" fillId="0" borderId="1"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17" xfId="0" applyNumberFormat="1" applyFont="1" applyFill="1" applyBorder="1" applyAlignment="1">
      <alignment horizontal="center" vertical="center" wrapText="1"/>
    </xf>
    <xf numFmtId="0" fontId="1" fillId="0" borderId="18" xfId="0" applyNumberFormat="1" applyFont="1" applyFill="1" applyBorder="1" applyAlignment="1">
      <alignment horizontal="center" vertical="center" wrapText="1"/>
    </xf>
    <xf numFmtId="0" fontId="1" fillId="0" borderId="16" xfId="0" applyNumberFormat="1" applyFont="1" applyFill="1" applyBorder="1" applyAlignment="1">
      <alignment horizontal="center" vertical="center" wrapText="1"/>
    </xf>
    <xf numFmtId="0" fontId="1" fillId="0" borderId="0" xfId="0" applyFont="1" applyFill="1" applyBorder="1" applyAlignment="1" applyProtection="1">
      <alignment horizontal="right" vertical="center"/>
    </xf>
    <xf numFmtId="0" fontId="8" fillId="3" borderId="1" xfId="0" applyFont="1" applyFill="1" applyBorder="1" applyAlignment="1" applyProtection="1">
      <alignment horizontal="center" vertical="center" shrinkToFit="1"/>
    </xf>
    <xf numFmtId="0" fontId="8" fillId="3" borderId="31" xfId="0" applyFont="1" applyFill="1" applyBorder="1" applyAlignment="1" applyProtection="1">
      <alignment horizontal="center" vertical="center" shrinkToFit="1"/>
    </xf>
    <xf numFmtId="0" fontId="8" fillId="3" borderId="5" xfId="0" applyFont="1" applyFill="1" applyBorder="1" applyAlignment="1" applyProtection="1">
      <alignment horizontal="center" vertical="center" shrinkToFit="1"/>
    </xf>
    <xf numFmtId="0" fontId="8" fillId="3" borderId="30" xfId="0" applyFont="1" applyFill="1" applyBorder="1" applyAlignment="1" applyProtection="1">
      <alignment horizontal="center" vertical="center" shrinkToFit="1"/>
    </xf>
    <xf numFmtId="0" fontId="8" fillId="3" borderId="32" xfId="0" applyFont="1" applyFill="1" applyBorder="1" applyAlignment="1" applyProtection="1">
      <alignment horizontal="center" vertical="center" shrinkToFit="1"/>
    </xf>
    <xf numFmtId="0" fontId="8" fillId="3" borderId="44" xfId="0" applyFont="1" applyFill="1" applyBorder="1" applyAlignment="1" applyProtection="1">
      <alignment horizontal="center" vertical="center" shrinkToFit="1"/>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9" fillId="0" borderId="0" xfId="0" applyFont="1" applyAlignment="1" applyProtection="1">
      <alignment horizontal="center" vertical="center"/>
    </xf>
    <xf numFmtId="180" fontId="8" fillId="0" borderId="51" xfId="0" applyNumberFormat="1" applyFont="1" applyBorder="1" applyAlignment="1">
      <alignment horizontal="center" vertical="center" shrinkToFit="1"/>
    </xf>
    <xf numFmtId="180" fontId="8" fillId="0" borderId="47" xfId="0" applyNumberFormat="1" applyFont="1" applyBorder="1" applyAlignment="1">
      <alignment horizontal="center" vertical="center" shrinkToFit="1"/>
    </xf>
    <xf numFmtId="180" fontId="8" fillId="0" borderId="50" xfId="0" applyNumberFormat="1" applyFont="1" applyBorder="1" applyAlignment="1">
      <alignment horizontal="center" vertical="center" shrinkToFit="1"/>
    </xf>
    <xf numFmtId="180" fontId="8" fillId="0" borderId="66" xfId="0" applyNumberFormat="1" applyFont="1" applyBorder="1" applyAlignment="1">
      <alignment horizontal="center" vertical="center" shrinkToFit="1"/>
    </xf>
    <xf numFmtId="180" fontId="8" fillId="0" borderId="67" xfId="0" applyNumberFormat="1" applyFont="1" applyBorder="1" applyAlignment="1">
      <alignment horizontal="center" vertical="center" shrinkToFit="1"/>
    </xf>
    <xf numFmtId="180" fontId="8" fillId="0" borderId="68" xfId="0" applyNumberFormat="1" applyFont="1" applyBorder="1" applyAlignment="1">
      <alignment horizontal="center" vertical="center" shrinkToFit="1"/>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180" fontId="8" fillId="0" borderId="69" xfId="0" applyNumberFormat="1" applyFont="1" applyBorder="1" applyAlignment="1">
      <alignment horizontal="center" vertical="center" shrinkToFit="1"/>
    </xf>
    <xf numFmtId="0" fontId="8" fillId="3" borderId="13" xfId="0" applyFont="1" applyFill="1" applyBorder="1" applyAlignment="1" applyProtection="1">
      <alignment horizontal="center" vertical="center" shrinkToFit="1"/>
    </xf>
    <xf numFmtId="0" fontId="8" fillId="3" borderId="29" xfId="0" applyFont="1" applyFill="1" applyBorder="1" applyAlignment="1" applyProtection="1">
      <alignment horizontal="center" vertical="center" shrinkToFit="1"/>
    </xf>
    <xf numFmtId="0" fontId="5" fillId="0" borderId="99" xfId="0" applyFont="1" applyBorder="1" applyAlignment="1">
      <alignment vertical="center"/>
    </xf>
    <xf numFmtId="0" fontId="5" fillId="0" borderId="100" xfId="0" applyFont="1" applyBorder="1" applyAlignment="1">
      <alignment vertical="center"/>
    </xf>
    <xf numFmtId="0" fontId="5" fillId="0" borderId="96" xfId="0" applyFont="1" applyBorder="1" applyAlignment="1">
      <alignment vertical="center"/>
    </xf>
    <xf numFmtId="0" fontId="5" fillId="0" borderId="5" xfId="0" applyFont="1" applyBorder="1" applyAlignment="1">
      <alignment vertical="center"/>
    </xf>
    <xf numFmtId="0" fontId="5" fillId="0" borderId="101" xfId="0" applyFont="1" applyBorder="1" applyAlignment="1">
      <alignment vertical="center"/>
    </xf>
    <xf numFmtId="0" fontId="5" fillId="0" borderId="71" xfId="0" applyFont="1" applyBorder="1" applyAlignment="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0" xfId="0" applyFont="1" applyBorder="1" applyAlignment="1">
      <alignment vertical="center" wrapText="1"/>
    </xf>
    <xf numFmtId="0" fontId="8" fillId="0" borderId="6"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18" fillId="3" borderId="10" xfId="0" applyFont="1" applyFill="1" applyBorder="1">
      <alignment vertical="center"/>
    </xf>
    <xf numFmtId="0" fontId="18" fillId="3" borderId="16" xfId="0" applyFont="1" applyFill="1" applyBorder="1">
      <alignment vertical="center"/>
    </xf>
    <xf numFmtId="0" fontId="15" fillId="3" borderId="17" xfId="0" applyFont="1" applyFill="1" applyBorder="1" applyAlignment="1">
      <alignment vertical="center" shrinkToFit="1"/>
    </xf>
    <xf numFmtId="0" fontId="8" fillId="3" borderId="23" xfId="0" applyFont="1" applyFill="1" applyBorder="1" applyAlignment="1" applyProtection="1">
      <alignment horizontal="center" vertical="center" shrinkToFit="1"/>
    </xf>
    <xf numFmtId="0" fontId="8" fillId="3" borderId="22" xfId="0" applyFont="1" applyFill="1" applyBorder="1" applyAlignment="1" applyProtection="1">
      <alignment horizontal="center" vertical="center" shrinkToFit="1"/>
    </xf>
    <xf numFmtId="0" fontId="23" fillId="3" borderId="0" xfId="0" applyFont="1" applyFill="1" applyAlignment="1">
      <alignment horizontal="left" vertical="center"/>
    </xf>
    <xf numFmtId="0" fontId="23" fillId="0" borderId="0" xfId="0" applyFont="1" applyAlignment="1">
      <alignment horizontal="left"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0" xfId="0" applyFont="1" applyBorder="1" applyProtection="1">
      <alignment vertical="center"/>
    </xf>
    <xf numFmtId="0" fontId="8" fillId="0" borderId="0" xfId="0" applyFont="1" applyAlignment="1" applyProtection="1">
      <alignment horizontal="center" vertical="center"/>
    </xf>
    <xf numFmtId="0" fontId="25" fillId="0" borderId="0" xfId="2" applyFont="1" applyFill="1"/>
    <xf numFmtId="0" fontId="25" fillId="0" borderId="0" xfId="2" applyFont="1" applyFill="1" applyBorder="1"/>
    <xf numFmtId="0" fontId="25" fillId="0" borderId="0" xfId="2" applyNumberFormat="1" applyFont="1" applyFill="1"/>
    <xf numFmtId="0" fontId="29" fillId="0" borderId="0" xfId="2" applyFont="1" applyFill="1"/>
    <xf numFmtId="0" fontId="25" fillId="0" borderId="33" xfId="2" applyNumberFormat="1" applyFont="1" applyFill="1" applyBorder="1" applyAlignment="1">
      <alignment horizontal="left" vertical="center"/>
    </xf>
    <xf numFmtId="0" fontId="25" fillId="0" borderId="104" xfId="2" applyNumberFormat="1" applyFont="1" applyFill="1" applyBorder="1" applyAlignment="1">
      <alignment horizontal="left" vertical="center"/>
    </xf>
    <xf numFmtId="0" fontId="25" fillId="0" borderId="33" xfId="2" applyFont="1" applyFill="1" applyBorder="1"/>
    <xf numFmtId="0" fontId="29" fillId="0" borderId="33" xfId="2" applyFont="1" applyFill="1" applyBorder="1"/>
    <xf numFmtId="0" fontId="29" fillId="0" borderId="44" xfId="2" applyFont="1" applyFill="1" applyBorder="1"/>
    <xf numFmtId="0" fontId="33" fillId="0" borderId="0" xfId="2" applyNumberFormat="1" applyFont="1" applyFill="1" applyAlignment="1">
      <alignment vertical="center"/>
    </xf>
    <xf numFmtId="0" fontId="39" fillId="0" borderId="5" xfId="2" applyNumberFormat="1" applyFont="1" applyFill="1" applyBorder="1" applyAlignment="1">
      <alignment horizontal="left" vertical="center"/>
    </xf>
    <xf numFmtId="0" fontId="39" fillId="0" borderId="0" xfId="2" applyNumberFormat="1" applyFont="1" applyFill="1" applyBorder="1" applyAlignment="1">
      <alignment vertical="center"/>
    </xf>
    <xf numFmtId="0" fontId="39" fillId="0" borderId="0" xfId="2" applyNumberFormat="1" applyFont="1" applyFill="1" applyAlignment="1">
      <alignment vertical="center"/>
    </xf>
    <xf numFmtId="0" fontId="39" fillId="0" borderId="30" xfId="2" applyNumberFormat="1" applyFont="1" applyFill="1" applyBorder="1" applyAlignment="1">
      <alignment vertical="center"/>
    </xf>
    <xf numFmtId="0" fontId="39" fillId="0" borderId="23" xfId="2" applyNumberFormat="1" applyFont="1" applyFill="1" applyBorder="1" applyAlignment="1">
      <alignment vertical="center"/>
    </xf>
    <xf numFmtId="0" fontId="39" fillId="0" borderId="27" xfId="2" applyNumberFormat="1" applyFont="1" applyFill="1" applyBorder="1" applyAlignment="1">
      <alignment vertical="center"/>
    </xf>
    <xf numFmtId="0" fontId="39" fillId="0" borderId="22" xfId="2" applyNumberFormat="1" applyFont="1" applyFill="1" applyBorder="1" applyAlignment="1">
      <alignment vertical="center"/>
    </xf>
    <xf numFmtId="0" fontId="37" fillId="0" borderId="5" xfId="2" applyNumberFormat="1" applyFont="1" applyFill="1" applyBorder="1" applyAlignment="1">
      <alignment horizontal="left" vertical="center"/>
    </xf>
    <xf numFmtId="0" fontId="37" fillId="0" borderId="0" xfId="2" applyNumberFormat="1" applyFont="1" applyFill="1" applyBorder="1" applyAlignment="1">
      <alignment horizontal="left" vertical="center"/>
    </xf>
    <xf numFmtId="0" fontId="37" fillId="0" borderId="0" xfId="2" applyNumberFormat="1" applyFont="1" applyFill="1" applyAlignment="1">
      <alignment horizontal="left" vertical="center"/>
    </xf>
    <xf numFmtId="0" fontId="37" fillId="0" borderId="30" xfId="2" applyNumberFormat="1" applyFont="1" applyFill="1" applyBorder="1" applyAlignment="1">
      <alignment horizontal="left" vertical="center"/>
    </xf>
    <xf numFmtId="0" fontId="42" fillId="0" borderId="0" xfId="2" applyNumberFormat="1" applyFont="1" applyFill="1" applyAlignment="1">
      <alignment horizontal="left" vertical="center"/>
    </xf>
    <xf numFmtId="0" fontId="42" fillId="0" borderId="0" xfId="2" applyNumberFormat="1" applyFont="1" applyFill="1" applyBorder="1" applyAlignment="1">
      <alignment horizontal="left" vertical="center"/>
    </xf>
    <xf numFmtId="0" fontId="43" fillId="0" borderId="0" xfId="2" applyNumberFormat="1" applyFont="1" applyFill="1" applyAlignment="1">
      <alignment horizontal="left" vertical="center"/>
    </xf>
    <xf numFmtId="0" fontId="43" fillId="0" borderId="30" xfId="2" applyNumberFormat="1" applyFont="1" applyFill="1" applyBorder="1" applyAlignment="1">
      <alignment horizontal="left" vertical="center"/>
    </xf>
    <xf numFmtId="0" fontId="39" fillId="0" borderId="5" xfId="2" applyNumberFormat="1" applyFont="1" applyFill="1" applyBorder="1" applyAlignment="1">
      <alignment horizontal="center" vertical="center"/>
    </xf>
    <xf numFmtId="0" fontId="25" fillId="0" borderId="0" xfId="2" applyNumberFormat="1" applyFont="1" applyFill="1" applyBorder="1" applyAlignment="1">
      <alignment horizontal="left" vertical="center"/>
    </xf>
    <xf numFmtId="0" fontId="46" fillId="0" borderId="0" xfId="2" applyNumberFormat="1" applyFont="1" applyFill="1" applyBorder="1" applyAlignment="1">
      <alignment horizontal="center" vertical="center"/>
    </xf>
    <xf numFmtId="0" fontId="45" fillId="0" borderId="0" xfId="2" applyNumberFormat="1" applyFont="1" applyFill="1" applyBorder="1" applyAlignment="1">
      <alignment horizontal="center" vertical="center"/>
    </xf>
    <xf numFmtId="0" fontId="33" fillId="0" borderId="0" xfId="2" applyNumberFormat="1" applyFont="1" applyFill="1" applyBorder="1" applyAlignment="1">
      <alignment horizontal="center" vertical="center" wrapText="1"/>
    </xf>
    <xf numFmtId="0" fontId="47" fillId="0" borderId="0" xfId="2" applyNumberFormat="1" applyFont="1" applyFill="1" applyBorder="1" applyAlignment="1">
      <alignment horizontal="center" vertical="center" wrapText="1"/>
    </xf>
    <xf numFmtId="0" fontId="48" fillId="0" borderId="0" xfId="2" applyFont="1" applyFill="1"/>
    <xf numFmtId="0" fontId="48" fillId="0" borderId="0" xfId="2" applyFont="1" applyFill="1" applyBorder="1"/>
    <xf numFmtId="0" fontId="40" fillId="0" borderId="0" xfId="2" applyNumberFormat="1" applyFont="1" applyFill="1" applyAlignment="1">
      <alignment vertical="center"/>
    </xf>
    <xf numFmtId="0" fontId="49" fillId="0" borderId="0" xfId="2" applyNumberFormat="1" applyFont="1" applyFill="1" applyAlignment="1">
      <alignment vertical="center"/>
    </xf>
    <xf numFmtId="0" fontId="25" fillId="0" borderId="0" xfId="2" applyNumberFormat="1" applyFont="1" applyFill="1" applyBorder="1" applyAlignment="1">
      <alignment vertical="center"/>
    </xf>
    <xf numFmtId="0" fontId="25" fillId="0" borderId="0" xfId="2" applyNumberFormat="1" applyFont="1" applyFill="1" applyBorder="1"/>
    <xf numFmtId="0" fontId="29" fillId="0" borderId="0" xfId="2" applyFont="1" applyFill="1" applyBorder="1"/>
    <xf numFmtId="0" fontId="36" fillId="0" borderId="0" xfId="2" applyFont="1" applyFill="1" applyBorder="1" applyAlignment="1">
      <alignment vertical="center"/>
    </xf>
    <xf numFmtId="0" fontId="50" fillId="0" borderId="0" xfId="2" applyFont="1" applyFill="1" applyBorder="1" applyAlignment="1">
      <alignment horizontal="center" vertical="center"/>
    </xf>
    <xf numFmtId="0" fontId="34" fillId="0" borderId="0" xfId="2" applyNumberFormat="1" applyFont="1" applyFill="1" applyAlignment="1">
      <alignment vertical="center"/>
    </xf>
    <xf numFmtId="0" fontId="44" fillId="0" borderId="0" xfId="2" applyNumberFormat="1" applyFont="1" applyFill="1" applyAlignment="1">
      <alignment horizontal="center" vertical="center"/>
    </xf>
    <xf numFmtId="0" fontId="36" fillId="0" borderId="0" xfId="2" applyFont="1" applyFill="1" applyAlignment="1">
      <alignment vertical="center"/>
    </xf>
    <xf numFmtId="0" fontId="33" fillId="0" borderId="0" xfId="2" applyNumberFormat="1" applyFont="1" applyFill="1" applyBorder="1" applyAlignment="1">
      <alignment horizontal="center" vertical="center"/>
    </xf>
    <xf numFmtId="0" fontId="33" fillId="0" borderId="33" xfId="2" applyNumberFormat="1" applyFont="1" applyFill="1" applyBorder="1" applyAlignment="1">
      <alignment horizontal="center" vertical="center"/>
    </xf>
    <xf numFmtId="0" fontId="25" fillId="0" borderId="33" xfId="2" applyNumberFormat="1" applyFont="1" applyFill="1" applyBorder="1"/>
    <xf numFmtId="0" fontId="25" fillId="0" borderId="44" xfId="2" applyFont="1" applyFill="1" applyBorder="1"/>
    <xf numFmtId="0" fontId="33" fillId="0" borderId="27" xfId="2" applyNumberFormat="1" applyFont="1" applyFill="1" applyBorder="1" applyAlignment="1">
      <alignment horizontal="center" vertical="center"/>
    </xf>
    <xf numFmtId="0" fontId="25" fillId="0" borderId="27" xfId="2" applyNumberFormat="1" applyFont="1" applyFill="1" applyBorder="1"/>
    <xf numFmtId="0" fontId="25" fillId="0" borderId="27" xfId="2" applyFont="1" applyFill="1" applyBorder="1"/>
    <xf numFmtId="0" fontId="25" fillId="0" borderId="22" xfId="2" applyFont="1" applyFill="1" applyBorder="1"/>
    <xf numFmtId="0" fontId="34" fillId="0" borderId="0" xfId="2" applyNumberFormat="1" applyFont="1" applyFill="1" applyAlignment="1">
      <alignment horizontal="left" vertical="center"/>
    </xf>
    <xf numFmtId="0" fontId="33" fillId="0" borderId="5" xfId="2" applyNumberFormat="1" applyFont="1" applyFill="1" applyBorder="1" applyAlignment="1">
      <alignment vertical="center" wrapText="1"/>
    </xf>
    <xf numFmtId="0" fontId="33" fillId="0" borderId="23" xfId="2" applyNumberFormat="1" applyFont="1" applyFill="1" applyBorder="1" applyAlignment="1">
      <alignment vertical="center" wrapText="1"/>
    </xf>
    <xf numFmtId="0" fontId="33" fillId="0" borderId="32" xfId="2" applyNumberFormat="1" applyFont="1" applyFill="1" applyBorder="1" applyAlignment="1">
      <alignment horizontal="center" vertical="center"/>
    </xf>
    <xf numFmtId="0" fontId="33" fillId="0" borderId="5" xfId="2" applyNumberFormat="1" applyFont="1" applyFill="1" applyBorder="1" applyAlignment="1">
      <alignment horizontal="center" vertical="center"/>
    </xf>
    <xf numFmtId="0" fontId="37" fillId="0" borderId="0" xfId="2" applyNumberFormat="1" applyFont="1" applyFill="1" applyAlignment="1">
      <alignment vertical="center"/>
    </xf>
    <xf numFmtId="0" fontId="37" fillId="0" borderId="0" xfId="2" applyNumberFormat="1" applyFont="1" applyFill="1" applyAlignment="1">
      <alignment horizontal="center" vertical="center"/>
    </xf>
    <xf numFmtId="0" fontId="39" fillId="0" borderId="0" xfId="2" applyNumberFormat="1" applyFont="1" applyFill="1" applyAlignment="1"/>
    <xf numFmtId="0" fontId="39" fillId="0" borderId="0" xfId="2" applyFont="1" applyFill="1" applyAlignment="1"/>
    <xf numFmtId="0" fontId="36" fillId="0" borderId="0" xfId="2" applyFont="1" applyFill="1" applyAlignment="1">
      <alignment horizontal="center" vertical="center"/>
    </xf>
    <xf numFmtId="0" fontId="39" fillId="0" borderId="0" xfId="2" applyNumberFormat="1" applyFont="1" applyFill="1"/>
    <xf numFmtId="0" fontId="39" fillId="0" borderId="0" xfId="2" applyFont="1" applyFill="1"/>
    <xf numFmtId="0" fontId="39" fillId="0" borderId="0" xfId="2" applyFont="1" applyFill="1" applyBorder="1"/>
    <xf numFmtId="0" fontId="31" fillId="0" borderId="0" xfId="2" applyNumberFormat="1" applyFont="1" applyFill="1"/>
    <xf numFmtId="0" fontId="33" fillId="0" borderId="0" xfId="2" applyFont="1" applyFill="1"/>
    <xf numFmtId="0" fontId="33" fillId="0" borderId="0" xfId="2" applyFont="1" applyFill="1" applyBorder="1"/>
    <xf numFmtId="0" fontId="33" fillId="0" borderId="0" xfId="2" applyFont="1" applyFill="1" applyAlignment="1"/>
    <xf numFmtId="0" fontId="33" fillId="0" borderId="0" xfId="2" applyFont="1" applyFill="1" applyBorder="1" applyAlignment="1">
      <alignment horizontal="left" vertical="center"/>
    </xf>
    <xf numFmtId="0" fontId="37" fillId="0" borderId="0" xfId="2" applyFont="1" applyFill="1" applyBorder="1" applyAlignment="1">
      <alignment vertical="center"/>
    </xf>
    <xf numFmtId="0" fontId="39" fillId="0" borderId="0" xfId="2" applyFont="1" applyFill="1" applyBorder="1" applyAlignment="1">
      <alignment vertical="center"/>
    </xf>
    <xf numFmtId="0" fontId="39" fillId="0" borderId="30" xfId="2" applyFont="1" applyFill="1" applyBorder="1" applyAlignment="1">
      <alignment vertical="center"/>
    </xf>
    <xf numFmtId="0" fontId="39" fillId="0" borderId="0" xfId="2" applyFont="1" applyFill="1" applyAlignment="1">
      <alignment vertical="center"/>
    </xf>
    <xf numFmtId="0" fontId="39" fillId="0" borderId="0" xfId="2" applyFont="1" applyFill="1" applyAlignment="1">
      <alignment horizontal="center" vertical="center"/>
    </xf>
    <xf numFmtId="0" fontId="33" fillId="0" borderId="0" xfId="2" applyFont="1" applyFill="1" applyBorder="1" applyAlignment="1"/>
    <xf numFmtId="0" fontId="29" fillId="0" borderId="0" xfId="2" applyFont="1" applyFill="1" applyAlignment="1">
      <alignment horizontal="center" vertical="center"/>
    </xf>
    <xf numFmtId="0" fontId="44" fillId="0" borderId="0" xfId="2" applyFont="1" applyFill="1" applyBorder="1" applyAlignment="1">
      <alignment vertical="center"/>
    </xf>
    <xf numFmtId="0" fontId="47" fillId="0" borderId="0" xfId="2" applyFont="1" applyFill="1"/>
    <xf numFmtId="0" fontId="47" fillId="0" borderId="0" xfId="2" applyFont="1" applyFill="1" applyBorder="1"/>
    <xf numFmtId="0" fontId="53" fillId="0" borderId="30" xfId="2" applyNumberFormat="1" applyFont="1" applyFill="1" applyBorder="1" applyAlignment="1">
      <alignment horizontal="center" vertical="center"/>
    </xf>
    <xf numFmtId="0" fontId="37" fillId="0" borderId="32" xfId="2" applyNumberFormat="1" applyFont="1" applyFill="1" applyBorder="1" applyAlignment="1">
      <alignment horizontal="left"/>
    </xf>
    <xf numFmtId="0" fontId="37" fillId="0" borderId="33" xfId="2" applyNumberFormat="1" applyFont="1" applyFill="1" applyBorder="1" applyAlignment="1">
      <alignment horizontal="center"/>
    </xf>
    <xf numFmtId="0" fontId="37" fillId="0" borderId="23" xfId="2" applyNumberFormat="1" applyFont="1" applyFill="1" applyBorder="1" applyAlignment="1">
      <alignment horizontal="left" vertical="center"/>
    </xf>
    <xf numFmtId="0" fontId="37" fillId="0" borderId="27" xfId="2" applyNumberFormat="1" applyFont="1" applyFill="1" applyBorder="1" applyAlignment="1">
      <alignment horizontal="center" vertical="center"/>
    </xf>
    <xf numFmtId="0" fontId="34" fillId="0" borderId="0" xfId="2" applyNumberFormat="1" applyFont="1" applyFill="1" applyBorder="1" applyAlignment="1">
      <alignment vertical="center"/>
    </xf>
    <xf numFmtId="0" fontId="44" fillId="0" borderId="0" xfId="2" applyNumberFormat="1" applyFont="1" applyFill="1" applyBorder="1" applyAlignment="1">
      <alignment horizontal="center" vertical="center" shrinkToFit="1"/>
    </xf>
    <xf numFmtId="0" fontId="25" fillId="0" borderId="0" xfId="2" applyFont="1" applyFill="1" applyBorder="1" applyAlignment="1">
      <alignment horizontal="center" vertical="center" shrinkToFit="1"/>
    </xf>
    <xf numFmtId="0" fontId="44" fillId="0" borderId="8" xfId="2" applyNumberFormat="1" applyFont="1" applyFill="1" applyBorder="1" applyAlignment="1">
      <alignment horizontal="center" vertical="center" shrinkToFit="1"/>
    </xf>
    <xf numFmtId="0" fontId="55" fillId="0" borderId="0" xfId="2" applyFont="1" applyFill="1" applyBorder="1" applyAlignment="1">
      <alignment vertical="center"/>
    </xf>
    <xf numFmtId="0" fontId="25" fillId="0" borderId="5" xfId="2" applyFont="1" applyFill="1" applyBorder="1" applyAlignment="1"/>
    <xf numFmtId="0" fontId="47" fillId="0" borderId="0" xfId="2" applyFont="1" applyFill="1" applyAlignment="1"/>
    <xf numFmtId="0" fontId="58" fillId="0" borderId="5" xfId="2" applyFont="1" applyFill="1" applyBorder="1" applyAlignment="1">
      <alignment horizontal="left" vertical="center"/>
    </xf>
    <xf numFmtId="0" fontId="47" fillId="0" borderId="30" xfId="2" applyFont="1" applyFill="1" applyBorder="1" applyAlignment="1"/>
    <xf numFmtId="0" fontId="31" fillId="0" borderId="0" xfId="2" applyNumberFormat="1" applyFont="1" applyFill="1" applyBorder="1" applyAlignment="1">
      <alignment vertical="center"/>
    </xf>
    <xf numFmtId="0" fontId="37" fillId="0" borderId="0" xfId="2" applyNumberFormat="1" applyFont="1" applyFill="1" applyBorder="1" applyAlignment="1">
      <alignment vertical="center"/>
    </xf>
    <xf numFmtId="0" fontId="39" fillId="0" borderId="0" xfId="2" applyNumberFormat="1" applyFont="1" applyFill="1" applyBorder="1" applyAlignment="1"/>
    <xf numFmtId="0" fontId="39" fillId="0" borderId="0" xfId="2" applyFont="1" applyFill="1" applyBorder="1" applyAlignment="1"/>
    <xf numFmtId="0" fontId="25" fillId="0" borderId="0" xfId="2" applyNumberFormat="1" applyFont="1" applyFill="1" applyAlignment="1"/>
    <xf numFmtId="0" fontId="33" fillId="0" borderId="0" xfId="2" applyNumberFormat="1" applyFont="1" applyFill="1" applyBorder="1" applyAlignment="1">
      <alignment vertical="center"/>
    </xf>
    <xf numFmtId="0" fontId="33" fillId="0" borderId="0" xfId="2" applyNumberFormat="1" applyFont="1" applyFill="1" applyBorder="1" applyAlignment="1"/>
    <xf numFmtId="0" fontId="31" fillId="0" borderId="0" xfId="4" applyNumberFormat="1" applyFont="1" applyFill="1" applyAlignment="1">
      <alignment vertical="center"/>
    </xf>
    <xf numFmtId="0" fontId="37" fillId="0" borderId="0" xfId="4" applyNumberFormat="1" applyFont="1" applyFill="1" applyAlignment="1">
      <alignment vertical="center"/>
    </xf>
    <xf numFmtId="0" fontId="37" fillId="0" borderId="0" xfId="4" applyNumberFormat="1" applyFont="1" applyFill="1" applyAlignment="1">
      <alignment horizontal="center" vertical="center"/>
    </xf>
    <xf numFmtId="0" fontId="39" fillId="0" borderId="0" xfId="4" applyNumberFormat="1" applyFont="1" applyFill="1" applyAlignment="1"/>
    <xf numFmtId="0" fontId="39" fillId="0" borderId="0" xfId="4" applyFont="1" applyFill="1" applyAlignment="1"/>
    <xf numFmtId="0" fontId="36" fillId="0" borderId="0" xfId="4" applyFont="1" applyFill="1" applyAlignment="1">
      <alignment vertical="center"/>
    </xf>
    <xf numFmtId="0" fontId="33" fillId="0" borderId="0" xfId="4" applyFont="1" applyFill="1" applyAlignment="1"/>
    <xf numFmtId="0" fontId="39" fillId="0" borderId="0" xfId="4" applyFont="1" applyFill="1"/>
    <xf numFmtId="0" fontId="39" fillId="0" borderId="0" xfId="4" applyFont="1" applyFill="1" applyBorder="1"/>
    <xf numFmtId="0" fontId="33" fillId="0" borderId="0" xfId="4" applyNumberFormat="1" applyFont="1" applyFill="1" applyBorder="1" applyAlignment="1">
      <alignment vertical="center"/>
    </xf>
    <xf numFmtId="0" fontId="33" fillId="0" borderId="0" xfId="4" applyNumberFormat="1" applyFont="1" applyFill="1" applyBorder="1" applyAlignment="1"/>
    <xf numFmtId="0" fontId="62" fillId="0" borderId="0" xfId="4" applyFont="1" applyFill="1" applyBorder="1" applyAlignment="1"/>
    <xf numFmtId="0" fontId="44" fillId="0" borderId="0" xfId="4" applyNumberFormat="1" applyFont="1" applyFill="1" applyBorder="1" applyAlignment="1">
      <alignment horizontal="center" vertical="center"/>
    </xf>
    <xf numFmtId="0" fontId="33" fillId="0" borderId="0" xfId="4" applyNumberFormat="1" applyFont="1" applyFill="1" applyBorder="1" applyAlignment="1">
      <alignment horizontal="left" vertical="center" wrapText="1"/>
    </xf>
    <xf numFmtId="0" fontId="33" fillId="0" borderId="0" xfId="4" applyFont="1" applyFill="1" applyBorder="1" applyAlignment="1"/>
    <xf numFmtId="0" fontId="54" fillId="0" borderId="0" xfId="4" applyNumberFormat="1" applyFont="1" applyFill="1" applyBorder="1" applyAlignment="1"/>
    <xf numFmtId="0" fontId="44" fillId="0" borderId="0" xfId="4" applyNumberFormat="1" applyFont="1" applyFill="1" applyBorder="1" applyAlignment="1">
      <alignment vertical="center"/>
    </xf>
    <xf numFmtId="0" fontId="54" fillId="0" borderId="0" xfId="4" applyFont="1" applyFill="1" applyBorder="1" applyAlignment="1">
      <alignment vertical="center"/>
    </xf>
    <xf numFmtId="0" fontId="63" fillId="0" borderId="0" xfId="4" applyFont="1" applyFill="1" applyBorder="1" applyAlignment="1">
      <alignment vertical="center"/>
    </xf>
    <xf numFmtId="0" fontId="44" fillId="0" borderId="0" xfId="2" applyNumberFormat="1" applyFont="1" applyFill="1" applyBorder="1" applyAlignment="1"/>
    <xf numFmtId="0" fontId="41" fillId="0" borderId="0" xfId="2" applyNumberFormat="1" applyFont="1" applyFill="1" applyBorder="1" applyAlignment="1"/>
    <xf numFmtId="0" fontId="62" fillId="0" borderId="0" xfId="2" applyFont="1" applyFill="1" applyBorder="1" applyAlignment="1"/>
    <xf numFmtId="0" fontId="54" fillId="0" borderId="0" xfId="2" applyNumberFormat="1" applyFont="1" applyFill="1" applyBorder="1" applyAlignment="1"/>
    <xf numFmtId="0" fontId="62" fillId="0" borderId="0" xfId="2" applyNumberFormat="1" applyFont="1" applyFill="1" applyBorder="1" applyAlignment="1"/>
    <xf numFmtId="0" fontId="25" fillId="0" borderId="0" xfId="2" applyFont="1" applyFill="1" applyBorder="1" applyAlignment="1"/>
    <xf numFmtId="0" fontId="65" fillId="0" borderId="0" xfId="2" applyNumberFormat="1" applyFont="1" applyFill="1" applyAlignment="1">
      <alignment vertical="center"/>
    </xf>
    <xf numFmtId="0" fontId="44" fillId="0" borderId="33" xfId="2" applyFont="1" applyFill="1" applyBorder="1" applyAlignment="1">
      <alignment horizontal="center" vertical="center"/>
    </xf>
    <xf numFmtId="0" fontId="65" fillId="0" borderId="0" xfId="4" applyNumberFormat="1" applyFont="1" applyFill="1" applyAlignment="1">
      <alignment vertical="center"/>
    </xf>
    <xf numFmtId="0" fontId="65" fillId="0" borderId="0" xfId="4" applyNumberFormat="1" applyFont="1" applyFill="1" applyBorder="1" applyAlignment="1">
      <alignment vertical="center"/>
    </xf>
    <xf numFmtId="0" fontId="25" fillId="0" borderId="0" xfId="2" applyNumberFormat="1" applyFont="1" applyFill="1" applyBorder="1" applyAlignment="1"/>
    <xf numFmtId="0" fontId="25" fillId="0" borderId="0" xfId="2" applyFont="1" applyFill="1" applyBorder="1" applyAlignment="1">
      <alignment horizontal="left"/>
    </xf>
    <xf numFmtId="0" fontId="66" fillId="0" borderId="0" xfId="2" applyFont="1" applyFill="1" applyAlignment="1">
      <alignment vertical="center"/>
    </xf>
    <xf numFmtId="0" fontId="66" fillId="0" borderId="0" xfId="2" applyFont="1" applyFill="1" applyBorder="1" applyAlignment="1">
      <alignment vertical="center"/>
    </xf>
    <xf numFmtId="0" fontId="33" fillId="0" borderId="0" xfId="4" applyNumberFormat="1" applyFont="1" applyFill="1" applyAlignment="1">
      <alignment vertical="center"/>
    </xf>
    <xf numFmtId="0" fontId="62" fillId="0" borderId="0" xfId="2" applyFont="1" applyFill="1" applyBorder="1" applyAlignment="1">
      <alignment horizontal="left" vertical="center" wrapText="1"/>
    </xf>
    <xf numFmtId="0" fontId="25" fillId="0" borderId="8" xfId="2" applyNumberFormat="1" applyFont="1" applyFill="1" applyBorder="1" applyAlignment="1">
      <alignment horizontal="center" vertical="center"/>
    </xf>
    <xf numFmtId="0" fontId="25" fillId="0" borderId="0" xfId="2" applyNumberFormat="1" applyFont="1" applyFill="1" applyBorder="1" applyAlignment="1">
      <alignment horizontal="center" vertical="center"/>
    </xf>
    <xf numFmtId="0" fontId="33" fillId="0" borderId="0" xfId="2" applyNumberFormat="1" applyFont="1" applyFill="1" applyBorder="1" applyAlignment="1">
      <alignment wrapText="1"/>
    </xf>
    <xf numFmtId="0" fontId="29" fillId="0" borderId="0" xfId="2" applyFont="1" applyFill="1" applyBorder="1" applyAlignment="1"/>
    <xf numFmtId="0" fontId="65" fillId="0" borderId="0" xfId="2" applyNumberFormat="1" applyFont="1" applyFill="1" applyBorder="1" applyAlignment="1">
      <alignment vertical="center"/>
    </xf>
    <xf numFmtId="0" fontId="25" fillId="0" borderId="0" xfId="2" applyFont="1" applyFill="1" applyBorder="1" applyAlignment="1">
      <alignment horizontal="left" vertical="center"/>
    </xf>
    <xf numFmtId="0" fontId="44" fillId="0" borderId="8" xfId="2" applyNumberFormat="1" applyFont="1" applyFill="1" applyBorder="1" applyAlignment="1">
      <alignment vertical="center"/>
    </xf>
    <xf numFmtId="0" fontId="44" fillId="0" borderId="0" xfId="2" applyNumberFormat="1" applyFont="1" applyFill="1" applyBorder="1" applyAlignment="1">
      <alignment vertical="center"/>
    </xf>
    <xf numFmtId="0" fontId="33" fillId="0" borderId="0" xfId="2" applyNumberFormat="1" applyFont="1" applyFill="1" applyBorder="1" applyAlignment="1">
      <alignment vertical="center" wrapText="1"/>
    </xf>
    <xf numFmtId="0" fontId="63" fillId="0" borderId="0" xfId="2" applyFont="1" applyFill="1" applyBorder="1" applyAlignment="1">
      <alignment vertical="center"/>
    </xf>
    <xf numFmtId="0" fontId="54" fillId="0" borderId="0" xfId="2" applyFont="1" applyFill="1" applyBorder="1" applyAlignment="1">
      <alignment vertical="center"/>
    </xf>
    <xf numFmtId="0" fontId="41" fillId="0" borderId="0" xfId="2" applyFont="1" applyFill="1" applyBorder="1" applyAlignment="1"/>
    <xf numFmtId="0" fontId="62" fillId="0" borderId="0" xfId="4" applyNumberFormat="1" applyFont="1" applyFill="1" applyBorder="1" applyAlignment="1"/>
    <xf numFmtId="0" fontId="36" fillId="0" borderId="0" xfId="4" applyFont="1" applyFill="1" applyBorder="1" applyAlignment="1">
      <alignment vertical="center"/>
    </xf>
    <xf numFmtId="0" fontId="41" fillId="0" borderId="8" xfId="2" applyNumberFormat="1" applyFont="1" applyFill="1" applyBorder="1" applyAlignment="1">
      <alignment vertical="center"/>
    </xf>
    <xf numFmtId="0" fontId="41" fillId="0" borderId="11" xfId="2" applyNumberFormat="1" applyFont="1" applyFill="1" applyBorder="1" applyAlignment="1">
      <alignment vertical="center"/>
    </xf>
    <xf numFmtId="0" fontId="62" fillId="0" borderId="24" xfId="2" applyFont="1" applyFill="1" applyBorder="1" applyAlignment="1">
      <alignment vertical="center"/>
    </xf>
    <xf numFmtId="0" fontId="62" fillId="0" borderId="10" xfId="2" applyFont="1" applyFill="1" applyBorder="1" applyAlignment="1">
      <alignment vertical="center"/>
    </xf>
    <xf numFmtId="0" fontId="41" fillId="0" borderId="0" xfId="2" applyNumberFormat="1" applyFont="1" applyFill="1" applyBorder="1" applyAlignment="1">
      <alignment vertical="center"/>
    </xf>
    <xf numFmtId="0" fontId="41" fillId="0" borderId="0" xfId="2" applyNumberFormat="1" applyFont="1" applyFill="1" applyBorder="1" applyAlignment="1">
      <alignment vertical="center" wrapText="1"/>
    </xf>
    <xf numFmtId="0" fontId="37" fillId="0" borderId="0" xfId="2" applyNumberFormat="1" applyFont="1" applyFill="1" applyAlignment="1"/>
    <xf numFmtId="0" fontId="37" fillId="0" borderId="0" xfId="2" applyNumberFormat="1" applyFont="1" applyFill="1" applyAlignment="1">
      <alignment horizontal="center"/>
    </xf>
    <xf numFmtId="0" fontId="41" fillId="0" borderId="0" xfId="4" applyFont="1" applyFill="1" applyBorder="1" applyAlignment="1"/>
    <xf numFmtId="0" fontId="33" fillId="0" borderId="0" xfId="4" applyNumberFormat="1" applyFont="1" applyFill="1" applyBorder="1" applyAlignment="1">
      <alignment horizontal="left" vertical="center"/>
    </xf>
    <xf numFmtId="0" fontId="41" fillId="0" borderId="0" xfId="4" applyNumberFormat="1" applyFont="1" applyFill="1" applyBorder="1" applyAlignment="1"/>
    <xf numFmtId="0" fontId="69" fillId="0" borderId="8" xfId="4" applyFont="1" applyFill="1" applyBorder="1" applyAlignment="1">
      <alignment horizontal="center" vertical="center" wrapText="1"/>
    </xf>
    <xf numFmtId="0" fontId="70" fillId="0" borderId="8" xfId="4" applyFont="1" applyFill="1" applyBorder="1" applyAlignment="1">
      <alignment horizontal="center" vertical="center" wrapText="1"/>
    </xf>
    <xf numFmtId="0" fontId="69" fillId="0" borderId="11" xfId="4" applyFont="1" applyFill="1" applyBorder="1" applyAlignment="1">
      <alignment horizontal="center" vertical="center" wrapText="1"/>
    </xf>
    <xf numFmtId="0" fontId="33" fillId="0" borderId="30" xfId="4" applyFont="1" applyFill="1" applyBorder="1" applyAlignment="1">
      <alignment horizontal="left" vertical="center" wrapText="1"/>
    </xf>
    <xf numFmtId="0" fontId="71" fillId="0" borderId="77" xfId="4" applyFont="1" applyFill="1" applyBorder="1" applyAlignment="1">
      <alignment horizontal="center" vertical="top" wrapText="1"/>
    </xf>
    <xf numFmtId="0" fontId="71" fillId="0" borderId="78" xfId="4" applyFont="1" applyFill="1" applyBorder="1" applyAlignment="1">
      <alignment horizontal="center" vertical="top" wrapText="1"/>
    </xf>
    <xf numFmtId="0" fontId="71" fillId="0" borderId="14" xfId="4" applyFont="1" applyFill="1" applyBorder="1" applyAlignment="1">
      <alignment horizontal="center" vertical="top" wrapText="1"/>
    </xf>
    <xf numFmtId="0" fontId="71" fillId="0" borderId="15" xfId="4" applyFont="1" applyFill="1" applyBorder="1" applyAlignment="1">
      <alignment horizontal="center" vertical="top" wrapText="1"/>
    </xf>
    <xf numFmtId="0" fontId="33" fillId="0" borderId="76" xfId="4" applyFont="1" applyFill="1" applyBorder="1" applyAlignment="1">
      <alignment horizontal="center" vertical="center" wrapText="1"/>
    </xf>
    <xf numFmtId="0" fontId="33" fillId="0" borderId="38" xfId="4" applyFont="1" applyFill="1" applyBorder="1" applyAlignment="1">
      <alignment horizontal="center" vertical="center" wrapText="1"/>
    </xf>
    <xf numFmtId="0" fontId="31" fillId="0" borderId="0" xfId="2" applyFont="1" applyFill="1"/>
    <xf numFmtId="0" fontId="31" fillId="0" borderId="0" xfId="2" applyNumberFormat="1" applyFont="1" applyFill="1" applyBorder="1" applyAlignment="1"/>
    <xf numFmtId="0" fontId="31" fillId="0" borderId="0" xfId="2" applyFont="1" applyFill="1" applyAlignment="1"/>
    <xf numFmtId="0" fontId="39" fillId="0" borderId="0" xfId="4" applyNumberFormat="1" applyFont="1" applyFill="1"/>
    <xf numFmtId="0" fontId="25" fillId="0" borderId="0" xfId="2" applyFont="1"/>
    <xf numFmtId="0" fontId="62" fillId="0" borderId="0" xfId="2" applyNumberFormat="1" applyFont="1" applyBorder="1" applyAlignment="1"/>
    <xf numFmtId="0" fontId="62" fillId="0" borderId="0" xfId="2" applyFont="1" applyBorder="1" applyAlignment="1"/>
    <xf numFmtId="0" fontId="41" fillId="0" borderId="0" xfId="2" applyNumberFormat="1" applyFont="1" applyBorder="1" applyAlignment="1">
      <alignment horizontal="center" vertical="center"/>
    </xf>
    <xf numFmtId="0" fontId="41" fillId="0" borderId="0" xfId="2" applyNumberFormat="1" applyFont="1" applyBorder="1" applyAlignment="1">
      <alignment horizontal="left" vertical="center"/>
    </xf>
    <xf numFmtId="0" fontId="73" fillId="0" borderId="0" xfId="2" applyNumberFormat="1" applyFont="1" applyBorder="1" applyAlignment="1">
      <alignment vertical="center"/>
    </xf>
    <xf numFmtId="0" fontId="25" fillId="0" borderId="0" xfId="2" applyFont="1" applyAlignment="1"/>
    <xf numFmtId="0" fontId="25" fillId="0" borderId="0" xfId="2" applyNumberFormat="1" applyFont="1"/>
    <xf numFmtId="0" fontId="29" fillId="0" borderId="0" xfId="2" applyFont="1"/>
    <xf numFmtId="0" fontId="74" fillId="0" borderId="0" xfId="5" applyFont="1" applyBorder="1" applyAlignment="1">
      <alignment vertical="center"/>
    </xf>
    <xf numFmtId="0" fontId="60" fillId="0" borderId="0" xfId="5" applyFont="1" applyBorder="1" applyAlignment="1">
      <alignment vertical="center"/>
    </xf>
    <xf numFmtId="0" fontId="60" fillId="0" borderId="0" xfId="5" applyFont="1" applyAlignment="1">
      <alignment vertical="center"/>
    </xf>
    <xf numFmtId="0" fontId="60" fillId="0" borderId="27" xfId="5" applyFont="1" applyBorder="1" applyAlignment="1">
      <alignment vertical="center"/>
    </xf>
    <xf numFmtId="0" fontId="74" fillId="0" borderId="0" xfId="5" applyFont="1" applyAlignment="1">
      <alignment vertical="center"/>
    </xf>
    <xf numFmtId="0" fontId="60" fillId="0" borderId="158" xfId="5" applyFont="1" applyBorder="1" applyAlignment="1">
      <alignment horizontal="center" vertical="center"/>
    </xf>
    <xf numFmtId="0" fontId="60" fillId="0" borderId="150" xfId="5" applyFont="1" applyBorder="1" applyAlignment="1">
      <alignment horizontal="center" vertical="center"/>
    </xf>
    <xf numFmtId="0" fontId="60" fillId="0" borderId="147" xfId="5" applyFont="1" applyBorder="1" applyAlignment="1">
      <alignment horizontal="center" vertical="center"/>
    </xf>
    <xf numFmtId="0" fontId="60" fillId="0" borderId="149" xfId="5" applyFont="1" applyBorder="1" applyAlignment="1">
      <alignment horizontal="center" vertical="center"/>
    </xf>
    <xf numFmtId="0" fontId="60" fillId="0" borderId="157" xfId="5" applyFont="1" applyBorder="1" applyAlignment="1">
      <alignment horizontal="center" vertical="center"/>
    </xf>
    <xf numFmtId="0" fontId="60" fillId="0" borderId="8" xfId="5" applyFont="1" applyBorder="1" applyAlignment="1">
      <alignment vertical="center"/>
    </xf>
    <xf numFmtId="0" fontId="60" fillId="0" borderId="159" xfId="5" applyFont="1" applyBorder="1" applyAlignment="1">
      <alignment horizontal="center" vertical="center"/>
    </xf>
    <xf numFmtId="0" fontId="53" fillId="0" borderId="0" xfId="5" applyFont="1" applyBorder="1" applyAlignment="1">
      <alignment horizontal="left" vertical="center" wrapText="1"/>
    </xf>
    <xf numFmtId="0" fontId="60" fillId="0" borderId="0" xfId="5" applyFont="1" applyBorder="1" applyAlignment="1">
      <alignment horizontal="center" vertical="center"/>
    </xf>
    <xf numFmtId="0" fontId="44" fillId="0" borderId="0" xfId="2" applyFont="1" applyFill="1" applyBorder="1" applyAlignment="1">
      <alignment horizontal="center" vertical="center"/>
    </xf>
    <xf numFmtId="0" fontId="33" fillId="0" borderId="0" xfId="2" applyFont="1" applyFill="1" applyAlignment="1">
      <alignment horizontal="left" vertical="top" wrapText="1"/>
    </xf>
    <xf numFmtId="0" fontId="31" fillId="0" borderId="0" xfId="2" applyNumberFormat="1" applyFont="1" applyFill="1" applyAlignment="1">
      <alignment vertical="center"/>
    </xf>
    <xf numFmtId="0" fontId="44" fillId="0" borderId="45" xfId="4" applyNumberFormat="1" applyFont="1" applyFill="1" applyBorder="1" applyAlignment="1">
      <alignment horizontal="center" vertical="center"/>
    </xf>
    <xf numFmtId="0" fontId="44" fillId="0" borderId="42" xfId="4" applyNumberFormat="1" applyFont="1" applyFill="1" applyBorder="1" applyAlignment="1">
      <alignment horizontal="center" vertical="center"/>
    </xf>
    <xf numFmtId="0" fontId="44" fillId="0" borderId="21" xfId="4" applyNumberFormat="1" applyFont="1" applyFill="1" applyBorder="1" applyAlignment="1">
      <alignment horizontal="center" vertical="center"/>
    </xf>
    <xf numFmtId="0" fontId="44" fillId="0" borderId="45" xfId="2" applyNumberFormat="1" applyFont="1" applyFill="1" applyBorder="1" applyAlignment="1">
      <alignment horizontal="center" vertical="center"/>
    </xf>
    <xf numFmtId="0" fontId="36" fillId="0" borderId="32" xfId="2" applyFont="1" applyFill="1" applyBorder="1" applyAlignment="1">
      <alignment horizontal="center" vertical="center"/>
    </xf>
    <xf numFmtId="0" fontId="36" fillId="0" borderId="33" xfId="2" applyFont="1" applyFill="1" applyBorder="1" applyAlignment="1">
      <alignment horizontal="center" vertical="center"/>
    </xf>
    <xf numFmtId="0" fontId="36" fillId="0" borderId="44" xfId="2" applyFont="1" applyFill="1" applyBorder="1" applyAlignment="1">
      <alignment horizontal="center" vertical="center"/>
    </xf>
    <xf numFmtId="0" fontId="36" fillId="0" borderId="5" xfId="2" applyFont="1" applyFill="1" applyBorder="1" applyAlignment="1">
      <alignment horizontal="center" vertical="center"/>
    </xf>
    <xf numFmtId="0" fontId="36" fillId="0" borderId="0" xfId="2" applyFont="1" applyFill="1" applyBorder="1" applyAlignment="1">
      <alignment horizontal="center" vertical="center"/>
    </xf>
    <xf numFmtId="0" fontId="36" fillId="0" borderId="30" xfId="2" applyFont="1" applyFill="1" applyBorder="1" applyAlignment="1">
      <alignment horizontal="center" vertical="center"/>
    </xf>
    <xf numFmtId="0" fontId="36" fillId="0" borderId="23" xfId="2" applyFont="1" applyFill="1" applyBorder="1" applyAlignment="1">
      <alignment horizontal="center" vertical="center"/>
    </xf>
    <xf numFmtId="0" fontId="36" fillId="0" borderId="27" xfId="2" applyFont="1" applyFill="1" applyBorder="1" applyAlignment="1">
      <alignment horizontal="center" vertical="center"/>
    </xf>
    <xf numFmtId="0" fontId="36" fillId="0" borderId="22" xfId="2" applyFont="1" applyFill="1" applyBorder="1" applyAlignment="1">
      <alignment horizontal="center" vertical="center"/>
    </xf>
    <xf numFmtId="0" fontId="37" fillId="0" borderId="8" xfId="2" applyNumberFormat="1" applyFont="1" applyFill="1" applyBorder="1" applyAlignment="1">
      <alignment horizontal="center" vertical="center"/>
    </xf>
    <xf numFmtId="0" fontId="44" fillId="0" borderId="42" xfId="2" applyNumberFormat="1" applyFont="1" applyFill="1" applyBorder="1" applyAlignment="1">
      <alignment horizontal="center" vertical="center"/>
    </xf>
    <xf numFmtId="0" fontId="33" fillId="0" borderId="33" xfId="2" applyFont="1" applyFill="1" applyBorder="1" applyAlignment="1">
      <alignment horizontal="left" vertical="center" wrapText="1"/>
    </xf>
    <xf numFmtId="0" fontId="33" fillId="0" borderId="0" xfId="2" applyFont="1" applyFill="1" applyBorder="1" applyAlignment="1">
      <alignment horizontal="left" vertical="center" wrapText="1"/>
    </xf>
    <xf numFmtId="0" fontId="25" fillId="0" borderId="27" xfId="2" applyFont="1" applyFill="1" applyBorder="1" applyAlignment="1">
      <alignment vertical="center"/>
    </xf>
    <xf numFmtId="0" fontId="33" fillId="0" borderId="32" xfId="2" applyFont="1" applyFill="1" applyBorder="1" applyAlignment="1">
      <alignment vertical="center"/>
    </xf>
    <xf numFmtId="0" fontId="33" fillId="0" borderId="33" xfId="2" applyFont="1" applyFill="1" applyBorder="1" applyAlignment="1">
      <alignment vertical="center"/>
    </xf>
    <xf numFmtId="0" fontId="33" fillId="0" borderId="44" xfId="2" applyFont="1" applyFill="1" applyBorder="1" applyAlignment="1">
      <alignment vertical="center"/>
    </xf>
    <xf numFmtId="0" fontId="33" fillId="0" borderId="5" xfId="2" applyFont="1" applyFill="1" applyBorder="1" applyAlignment="1">
      <alignment vertical="center"/>
    </xf>
    <xf numFmtId="0" fontId="33" fillId="0" borderId="0" xfId="2" applyFont="1" applyFill="1" applyBorder="1" applyAlignment="1">
      <alignment vertical="center"/>
    </xf>
    <xf numFmtId="0" fontId="33" fillId="0" borderId="30" xfId="2" applyFont="1" applyFill="1" applyBorder="1" applyAlignment="1">
      <alignment vertical="center"/>
    </xf>
    <xf numFmtId="0" fontId="33" fillId="0" borderId="23" xfId="2" applyFont="1" applyFill="1" applyBorder="1" applyAlignment="1">
      <alignment vertical="center"/>
    </xf>
    <xf numFmtId="0" fontId="33" fillId="0" borderId="27" xfId="2" applyFont="1" applyFill="1" applyBorder="1" applyAlignment="1">
      <alignment vertical="center"/>
    </xf>
    <xf numFmtId="0" fontId="33" fillId="0" borderId="22" xfId="2" applyFont="1" applyFill="1" applyBorder="1" applyAlignment="1">
      <alignment vertical="center"/>
    </xf>
    <xf numFmtId="0" fontId="44" fillId="0" borderId="21" xfId="2" applyNumberFormat="1" applyFont="1" applyFill="1" applyBorder="1" applyAlignment="1">
      <alignment horizontal="center" vertical="center"/>
    </xf>
    <xf numFmtId="0" fontId="25" fillId="0" borderId="0" xfId="2" applyFont="1" applyFill="1" applyBorder="1" applyAlignment="1">
      <alignment horizontal="left" vertical="center" wrapText="1"/>
    </xf>
    <xf numFmtId="0" fontId="25" fillId="0" borderId="0" xfId="2" applyFont="1" applyFill="1" applyBorder="1" applyAlignment="1">
      <alignment vertical="center"/>
    </xf>
    <xf numFmtId="0" fontId="25" fillId="0" borderId="5" xfId="2" applyFont="1" applyFill="1" applyBorder="1" applyAlignment="1">
      <alignment horizontal="center" vertical="center"/>
    </xf>
    <xf numFmtId="0" fontId="25" fillId="0" borderId="0" xfId="2" applyFont="1" applyFill="1" applyBorder="1" applyAlignment="1">
      <alignment horizontal="center" vertical="center"/>
    </xf>
    <xf numFmtId="0" fontId="25" fillId="0" borderId="30" xfId="2" applyFont="1" applyFill="1" applyBorder="1" applyAlignment="1">
      <alignment horizontal="center" vertical="center"/>
    </xf>
    <xf numFmtId="0" fontId="25" fillId="0" borderId="23" xfId="2" applyFont="1" applyFill="1" applyBorder="1" applyAlignment="1">
      <alignment horizontal="center" vertical="center"/>
    </xf>
    <xf numFmtId="0" fontId="25" fillId="0" borderId="27" xfId="2" applyFont="1" applyFill="1" applyBorder="1" applyAlignment="1">
      <alignment horizontal="center" vertical="center"/>
    </xf>
    <xf numFmtId="0" fontId="25" fillId="0" borderId="22" xfId="2" applyFont="1" applyFill="1" applyBorder="1" applyAlignment="1">
      <alignment horizontal="center" vertical="center"/>
    </xf>
    <xf numFmtId="0" fontId="25" fillId="0" borderId="0" xfId="2" applyFont="1" applyFill="1" applyAlignment="1">
      <alignment vertical="center"/>
    </xf>
    <xf numFmtId="0" fontId="33" fillId="0" borderId="0" xfId="2" applyFont="1" applyFill="1" applyAlignment="1">
      <alignment vertical="center"/>
    </xf>
    <xf numFmtId="0" fontId="33" fillId="0" borderId="33" xfId="2" applyFont="1" applyFill="1" applyBorder="1" applyAlignment="1">
      <alignment horizontal="left" vertical="center"/>
    </xf>
    <xf numFmtId="0" fontId="33" fillId="0" borderId="33" xfId="2" applyNumberFormat="1" applyFont="1" applyFill="1" applyBorder="1" applyAlignment="1">
      <alignment horizontal="left" vertical="center"/>
    </xf>
    <xf numFmtId="0" fontId="33" fillId="0" borderId="44" xfId="2" applyNumberFormat="1" applyFont="1" applyFill="1" applyBorder="1" applyAlignment="1">
      <alignment horizontal="left" vertical="center"/>
    </xf>
    <xf numFmtId="0" fontId="33" fillId="0" borderId="5" xfId="2" applyNumberFormat="1" applyFont="1" applyFill="1" applyBorder="1" applyAlignment="1">
      <alignment horizontal="left" vertical="center"/>
    </xf>
    <xf numFmtId="0" fontId="33" fillId="0" borderId="0" xfId="2" applyNumberFormat="1" applyFont="1" applyFill="1" applyBorder="1" applyAlignment="1">
      <alignment horizontal="left" vertical="center"/>
    </xf>
    <xf numFmtId="0" fontId="33" fillId="0" borderId="30" xfId="2" applyNumberFormat="1" applyFont="1" applyFill="1" applyBorder="1" applyAlignment="1">
      <alignment horizontal="left" vertical="center"/>
    </xf>
    <xf numFmtId="0" fontId="33" fillId="0" borderId="23" xfId="2" applyNumberFormat="1" applyFont="1" applyFill="1" applyBorder="1" applyAlignment="1">
      <alignment horizontal="left" vertical="center"/>
    </xf>
    <xf numFmtId="0" fontId="33" fillId="0" borderId="27" xfId="2" applyNumberFormat="1" applyFont="1" applyFill="1" applyBorder="1" applyAlignment="1">
      <alignment horizontal="left" vertical="center"/>
    </xf>
    <xf numFmtId="0" fontId="25" fillId="0" borderId="0" xfId="2" applyFont="1" applyFill="1" applyAlignment="1">
      <alignment horizontal="center" vertical="center"/>
    </xf>
    <xf numFmtId="0" fontId="33" fillId="0" borderId="0" xfId="2" applyNumberFormat="1" applyFont="1" applyFill="1" applyBorder="1" applyAlignment="1">
      <alignment horizontal="left" vertical="center" wrapText="1"/>
    </xf>
    <xf numFmtId="0" fontId="25" fillId="0" borderId="0" xfId="2" applyFont="1" applyFill="1"/>
    <xf numFmtId="0" fontId="44" fillId="0" borderId="0" xfId="2" applyFont="1" applyFill="1" applyAlignment="1">
      <alignment vertical="center"/>
    </xf>
    <xf numFmtId="0" fontId="25" fillId="0" borderId="0" xfId="2" applyFont="1" applyFill="1" applyBorder="1"/>
    <xf numFmtId="0" fontId="25" fillId="0" borderId="30" xfId="2" applyFont="1" applyFill="1" applyBorder="1"/>
    <xf numFmtId="0" fontId="33" fillId="0" borderId="5" xfId="4" applyFont="1" applyFill="1" applyBorder="1" applyAlignment="1">
      <alignment horizontal="left" vertical="center" wrapText="1"/>
    </xf>
    <xf numFmtId="0" fontId="33" fillId="0" borderId="32" xfId="2" applyNumberFormat="1" applyFont="1" applyFill="1" applyBorder="1" applyAlignment="1">
      <alignment horizontal="left" vertical="center"/>
    </xf>
    <xf numFmtId="0" fontId="36" fillId="0" borderId="32" xfId="4" applyFont="1" applyFill="1" applyBorder="1" applyAlignment="1">
      <alignment horizontal="center" vertical="center"/>
    </xf>
    <xf numFmtId="0" fontId="36" fillId="0" borderId="33" xfId="4" applyFont="1" applyFill="1" applyBorder="1" applyAlignment="1">
      <alignment horizontal="center" vertical="center"/>
    </xf>
    <xf numFmtId="0" fontId="36" fillId="0" borderId="44" xfId="4" applyFont="1" applyFill="1" applyBorder="1" applyAlignment="1">
      <alignment horizontal="center" vertical="center"/>
    </xf>
    <xf numFmtId="0" fontId="36" fillId="0" borderId="5" xfId="4" applyFont="1" applyFill="1" applyBorder="1" applyAlignment="1">
      <alignment horizontal="center" vertical="center"/>
    </xf>
    <xf numFmtId="0" fontId="36" fillId="0" borderId="0" xfId="4" applyFont="1" applyFill="1" applyBorder="1" applyAlignment="1">
      <alignment horizontal="center" vertical="center"/>
    </xf>
    <xf numFmtId="0" fontId="36" fillId="0" borderId="30" xfId="4" applyFont="1" applyFill="1" applyBorder="1" applyAlignment="1">
      <alignment horizontal="center" vertical="center"/>
    </xf>
    <xf numFmtId="0" fontId="37" fillId="0" borderId="0" xfId="2" applyNumberFormat="1" applyFont="1" applyFill="1" applyBorder="1" applyAlignment="1">
      <alignment horizontal="center" vertical="center"/>
    </xf>
    <xf numFmtId="0" fontId="25" fillId="0" borderId="30" xfId="2" applyNumberFormat="1" applyFont="1" applyFill="1" applyBorder="1" applyAlignment="1">
      <alignment horizontal="left" vertical="center"/>
    </xf>
    <xf numFmtId="0" fontId="48" fillId="0" borderId="0" xfId="2" applyNumberFormat="1" applyFont="1" applyFill="1" applyBorder="1" applyAlignment="1">
      <alignment horizontal="left" vertical="center" wrapText="1"/>
    </xf>
    <xf numFmtId="0" fontId="33" fillId="0" borderId="0" xfId="2" applyNumberFormat="1" applyFont="1" applyFill="1" applyAlignment="1">
      <alignment horizontal="center" vertical="center"/>
    </xf>
    <xf numFmtId="0" fontId="30" fillId="0" borderId="33" xfId="2" applyNumberFormat="1" applyFont="1" applyFill="1" applyBorder="1" applyAlignment="1">
      <alignment horizontal="left" vertical="center"/>
    </xf>
    <xf numFmtId="0" fontId="25" fillId="0" borderId="0" xfId="2" applyFont="1" applyFill="1" applyAlignment="1"/>
    <xf numFmtId="0" fontId="25" fillId="0" borderId="30" xfId="2" applyFont="1" applyFill="1" applyBorder="1" applyAlignment="1"/>
    <xf numFmtId="0" fontId="44" fillId="0" borderId="33" xfId="2" applyNumberFormat="1" applyFont="1" applyFill="1" applyBorder="1" applyAlignment="1">
      <alignment horizontal="center" vertical="center"/>
    </xf>
    <xf numFmtId="0" fontId="44" fillId="0" borderId="0" xfId="2" applyNumberFormat="1" applyFont="1" applyFill="1" applyBorder="1" applyAlignment="1">
      <alignment horizontal="center" vertical="center"/>
    </xf>
    <xf numFmtId="0" fontId="25" fillId="0" borderId="0" xfId="2" applyFont="1" applyFill="1" applyAlignment="1">
      <alignment vertical="top"/>
    </xf>
    <xf numFmtId="0" fontId="44" fillId="0" borderId="8" xfId="4" applyNumberFormat="1" applyFont="1" applyFill="1" applyBorder="1" applyAlignment="1">
      <alignment horizontal="center" vertical="center"/>
    </xf>
    <xf numFmtId="0" fontId="44" fillId="0" borderId="8" xfId="2" applyNumberFormat="1" applyFont="1" applyFill="1" applyBorder="1" applyAlignment="1">
      <alignment horizontal="center" vertical="center"/>
    </xf>
    <xf numFmtId="0" fontId="79" fillId="0" borderId="0" xfId="4" applyFont="1" applyFill="1" applyBorder="1"/>
    <xf numFmtId="0" fontId="79" fillId="0" borderId="0" xfId="4" applyFont="1" applyFill="1"/>
    <xf numFmtId="0" fontId="79" fillId="0" borderId="0" xfId="4" applyNumberFormat="1" applyFont="1" applyFill="1" applyAlignment="1"/>
    <xf numFmtId="0" fontId="79" fillId="0" borderId="0" xfId="4" applyFont="1" applyFill="1" applyBorder="1" applyAlignment="1"/>
    <xf numFmtId="0" fontId="79" fillId="0" borderId="0" xfId="4" applyFont="1" applyFill="1" applyBorder="1" applyAlignment="1">
      <alignment horizontal="left"/>
    </xf>
    <xf numFmtId="0" fontId="79" fillId="0" borderId="0" xfId="4" applyNumberFormat="1" applyFont="1" applyFill="1" applyBorder="1" applyAlignment="1"/>
    <xf numFmtId="0" fontId="79" fillId="0" borderId="0" xfId="4" applyFont="1" applyFill="1" applyBorder="1" applyAlignment="1">
      <alignment horizontal="center" vertical="center"/>
    </xf>
    <xf numFmtId="0" fontId="79" fillId="0" borderId="0" xfId="4" applyFont="1" applyFill="1" applyBorder="1" applyAlignment="1">
      <alignment horizontal="left" vertical="center" wrapText="1"/>
    </xf>
    <xf numFmtId="0" fontId="31" fillId="0" borderId="0" xfId="2" applyNumberFormat="1" applyFont="1" applyFill="1" applyAlignment="1"/>
    <xf numFmtId="0" fontId="31" fillId="0" borderId="27" xfId="2" applyNumberFormat="1" applyFont="1" applyFill="1" applyBorder="1" applyAlignment="1"/>
    <xf numFmtId="0" fontId="33" fillId="0" borderId="49" xfId="2" applyFont="1" applyFill="1" applyBorder="1" applyAlignment="1">
      <alignment vertical="top" wrapText="1"/>
    </xf>
    <xf numFmtId="0" fontId="33" fillId="0" borderId="55" xfId="2" applyFont="1" applyFill="1" applyBorder="1" applyAlignment="1">
      <alignment vertical="top" wrapText="1"/>
    </xf>
    <xf numFmtId="0" fontId="54" fillId="0" borderId="8" xfId="2" applyFont="1" applyFill="1" applyBorder="1" applyAlignment="1">
      <alignment horizontal="center" vertical="center"/>
    </xf>
    <xf numFmtId="0" fontId="80" fillId="0" borderId="0" xfId="4" applyNumberFormat="1" applyFont="1" applyFill="1" applyBorder="1" applyAlignment="1"/>
    <xf numFmtId="0" fontId="33" fillId="0" borderId="5" xfId="4" applyNumberFormat="1" applyFont="1" applyFill="1" applyBorder="1" applyAlignment="1">
      <alignment vertical="center" wrapText="1"/>
    </xf>
    <xf numFmtId="0" fontId="33" fillId="0" borderId="23" xfId="4" applyNumberFormat="1" applyFont="1" applyFill="1" applyBorder="1" applyAlignment="1">
      <alignment vertical="center" wrapText="1"/>
    </xf>
    <xf numFmtId="0" fontId="36" fillId="0" borderId="11" xfId="4" applyFont="1" applyFill="1" applyBorder="1" applyAlignment="1">
      <alignment horizontal="left" vertical="center"/>
    </xf>
    <xf numFmtId="0" fontId="36" fillId="0" borderId="24" xfId="4" applyFont="1" applyFill="1" applyBorder="1" applyAlignment="1">
      <alignment horizontal="left" vertical="center"/>
    </xf>
    <xf numFmtId="0" fontId="36" fillId="0" borderId="10" xfId="4" applyFont="1" applyFill="1" applyBorder="1" applyAlignment="1">
      <alignment horizontal="left" vertical="center"/>
    </xf>
    <xf numFmtId="0" fontId="41" fillId="0" borderId="0" xfId="4" applyNumberFormat="1" applyFont="1" applyFill="1" applyBorder="1" applyAlignment="1">
      <alignment horizontal="left" vertical="center" wrapText="1"/>
    </xf>
    <xf numFmtId="0" fontId="36" fillId="0" borderId="0" xfId="4" applyFont="1" applyFill="1" applyBorder="1" applyAlignment="1">
      <alignment horizontal="left" vertical="center"/>
    </xf>
    <xf numFmtId="0" fontId="79" fillId="0" borderId="8" xfId="4" applyFont="1" applyFill="1" applyBorder="1" applyAlignment="1">
      <alignment horizontal="left" vertical="center" wrapText="1"/>
    </xf>
    <xf numFmtId="0" fontId="79" fillId="0" borderId="11" xfId="4" applyFont="1" applyFill="1" applyBorder="1" applyAlignment="1">
      <alignment horizontal="left" vertical="center" wrapText="1"/>
    </xf>
    <xf numFmtId="0" fontId="79" fillId="0" borderId="109" xfId="4" applyFont="1" applyFill="1" applyBorder="1" applyAlignment="1">
      <alignment horizontal="left" vertical="center" wrapText="1"/>
    </xf>
    <xf numFmtId="0" fontId="79" fillId="0" borderId="110" xfId="4" applyFont="1" applyFill="1" applyBorder="1" applyAlignment="1">
      <alignment horizontal="left" vertical="center" wrapText="1"/>
    </xf>
    <xf numFmtId="0" fontId="79" fillId="0" borderId="111" xfId="4" applyFont="1" applyFill="1" applyBorder="1" applyAlignment="1">
      <alignment horizontal="left" vertical="center" wrapText="1"/>
    </xf>
    <xf numFmtId="0" fontId="79" fillId="0" borderId="76" xfId="4" applyFont="1" applyFill="1" applyBorder="1" applyAlignment="1">
      <alignment horizontal="center" vertical="center" wrapText="1"/>
    </xf>
    <xf numFmtId="0" fontId="79" fillId="0" borderId="38" xfId="4" applyFont="1" applyFill="1" applyBorder="1" applyAlignment="1">
      <alignment horizontal="center" vertical="center" wrapText="1"/>
    </xf>
    <xf numFmtId="0" fontId="79" fillId="0" borderId="20" xfId="4" applyFont="1" applyFill="1" applyBorder="1" applyAlignment="1">
      <alignment horizontal="center" vertical="center" wrapText="1"/>
    </xf>
    <xf numFmtId="0" fontId="79" fillId="0" borderId="29" xfId="4" applyFont="1" applyFill="1" applyBorder="1" applyAlignment="1">
      <alignment horizontal="center" vertical="center" wrapText="1"/>
    </xf>
    <xf numFmtId="0" fontId="79" fillId="0" borderId="0" xfId="4" applyFont="1" applyFill="1" applyAlignment="1"/>
    <xf numFmtId="0" fontId="82" fillId="0" borderId="0" xfId="2" applyNumberFormat="1" applyFont="1" applyFill="1" applyAlignment="1">
      <alignment vertical="center"/>
    </xf>
    <xf numFmtId="0" fontId="38" fillId="0" borderId="0" xfId="2" applyNumberFormat="1" applyFont="1" applyFill="1"/>
    <xf numFmtId="0" fontId="83" fillId="0" borderId="45" xfId="2" applyNumberFormat="1" applyFont="1" applyFill="1" applyBorder="1" applyAlignment="1">
      <alignment horizontal="center" vertical="top" shrinkToFit="1"/>
    </xf>
    <xf numFmtId="0" fontId="25" fillId="0" borderId="42" xfId="2" applyFont="1" applyFill="1" applyBorder="1" applyAlignment="1">
      <alignment vertical="center" shrinkToFit="1"/>
    </xf>
    <xf numFmtId="0" fontId="25" fillId="0" borderId="21" xfId="2" applyFont="1" applyFill="1" applyBorder="1" applyAlignment="1">
      <alignment vertical="center" shrinkToFit="1"/>
    </xf>
    <xf numFmtId="0" fontId="83" fillId="0" borderId="8" xfId="2" applyNumberFormat="1" applyFont="1" applyFill="1" applyBorder="1" applyAlignment="1">
      <alignment horizontal="center" vertical="top" shrinkToFit="1"/>
    </xf>
    <xf numFmtId="0" fontId="31" fillId="0" borderId="0" xfId="2" applyNumberFormat="1" applyFont="1" applyFill="1" applyAlignment="1">
      <alignment vertical="top"/>
    </xf>
    <xf numFmtId="0" fontId="25" fillId="0" borderId="0" xfId="2" applyFont="1" applyFill="1" applyBorder="1" applyAlignment="1">
      <alignment vertical="top"/>
    </xf>
    <xf numFmtId="0" fontId="83" fillId="0" borderId="8" xfId="2" applyNumberFormat="1" applyFont="1" applyFill="1" applyBorder="1" applyAlignment="1">
      <alignment horizontal="center" vertical="center" shrinkToFit="1"/>
    </xf>
    <xf numFmtId="0" fontId="83" fillId="0" borderId="8" xfId="2" applyNumberFormat="1" applyFont="1" applyFill="1" applyBorder="1" applyAlignment="1">
      <alignment vertical="center" shrinkToFit="1"/>
    </xf>
    <xf numFmtId="0" fontId="83" fillId="0" borderId="45" xfId="2" applyNumberFormat="1" applyFont="1" applyFill="1" applyBorder="1" applyAlignment="1">
      <alignment horizontal="center" vertical="center" shrinkToFit="1"/>
    </xf>
    <xf numFmtId="0" fontId="25" fillId="0" borderId="42" xfId="2" applyFont="1" applyFill="1" applyBorder="1" applyAlignment="1">
      <alignment vertical="top" shrinkToFit="1"/>
    </xf>
    <xf numFmtId="0" fontId="25" fillId="0" borderId="21" xfId="2" applyFont="1" applyFill="1" applyBorder="1" applyAlignment="1">
      <alignment vertical="top" shrinkToFit="1"/>
    </xf>
    <xf numFmtId="0" fontId="83" fillId="0" borderId="33" xfId="2" applyNumberFormat="1" applyFont="1" applyFill="1" applyBorder="1" applyAlignment="1">
      <alignment horizontal="center" vertical="center" shrinkToFit="1"/>
    </xf>
    <xf numFmtId="0" fontId="60" fillId="0" borderId="33" xfId="2" applyFont="1" applyFill="1" applyBorder="1" applyAlignment="1">
      <alignment horizontal="center" vertical="center"/>
    </xf>
    <xf numFmtId="0" fontId="60" fillId="0" borderId="0" xfId="2" applyFont="1" applyFill="1" applyBorder="1" applyAlignment="1">
      <alignment horizontal="center" vertical="center"/>
    </xf>
    <xf numFmtId="0" fontId="60" fillId="0" borderId="32" xfId="2" applyFont="1" applyFill="1" applyBorder="1" applyAlignment="1">
      <alignment horizontal="center" vertical="center"/>
    </xf>
    <xf numFmtId="0" fontId="60" fillId="0" borderId="44" xfId="2" applyFont="1" applyFill="1" applyBorder="1" applyAlignment="1">
      <alignment horizontal="center" vertical="center"/>
    </xf>
    <xf numFmtId="0" fontId="84" fillId="0" borderId="0" xfId="2" applyNumberFormat="1" applyFont="1" applyFill="1" applyBorder="1" applyAlignment="1">
      <alignment horizontal="left" vertical="center"/>
    </xf>
    <xf numFmtId="0" fontId="82" fillId="0" borderId="0" xfId="0" applyFont="1" applyFill="1">
      <alignment vertical="center"/>
    </xf>
    <xf numFmtId="0" fontId="83" fillId="0" borderId="42" xfId="2" applyNumberFormat="1" applyFont="1" applyFill="1" applyBorder="1" applyAlignment="1">
      <alignment horizontal="center" vertical="center" shrinkToFit="1"/>
    </xf>
    <xf numFmtId="0" fontId="41" fillId="0" borderId="122" xfId="2" quotePrefix="1" applyFont="1" applyFill="1" applyBorder="1" applyAlignment="1">
      <alignment horizontal="center" vertical="top" shrinkToFit="1"/>
    </xf>
    <xf numFmtId="0" fontId="33" fillId="0" borderId="5" xfId="2" applyFont="1" applyFill="1" applyBorder="1" applyAlignment="1">
      <alignment vertical="top" wrapText="1"/>
    </xf>
    <xf numFmtId="0" fontId="33" fillId="0" borderId="0" xfId="2" applyFont="1" applyFill="1" applyBorder="1" applyAlignment="1">
      <alignment vertical="top" wrapText="1"/>
    </xf>
    <xf numFmtId="0" fontId="33" fillId="0" borderId="125" xfId="2" applyFont="1" applyFill="1" applyBorder="1" applyAlignment="1">
      <alignment vertical="top"/>
    </xf>
    <xf numFmtId="0" fontId="33" fillId="0" borderId="126" xfId="2" applyFont="1" applyFill="1" applyBorder="1" applyAlignment="1">
      <alignment vertical="top"/>
    </xf>
    <xf numFmtId="0" fontId="33" fillId="0" borderId="23" xfId="2" applyFont="1" applyFill="1" applyBorder="1" applyAlignment="1">
      <alignment vertical="top"/>
    </xf>
    <xf numFmtId="0" fontId="33" fillId="0" borderId="27" xfId="2" applyFont="1" applyFill="1" applyBorder="1" applyAlignment="1">
      <alignment vertical="top"/>
    </xf>
    <xf numFmtId="0" fontId="79" fillId="0" borderId="0" xfId="4" applyFont="1" applyFill="1" applyAlignment="1">
      <alignment vertical="center"/>
    </xf>
    <xf numFmtId="0" fontId="79" fillId="0" borderId="0" xfId="4" applyFont="1" applyFill="1" applyBorder="1" applyAlignment="1">
      <alignment vertical="center"/>
    </xf>
    <xf numFmtId="0" fontId="25" fillId="0" borderId="0" xfId="2" applyFont="1" applyFill="1"/>
    <xf numFmtId="0" fontId="25" fillId="0" borderId="0" xfId="2" applyFont="1" applyFill="1" applyBorder="1"/>
    <xf numFmtId="0" fontId="25" fillId="0" borderId="0" xfId="2" applyFont="1" applyFill="1" applyAlignment="1"/>
    <xf numFmtId="0" fontId="36" fillId="0" borderId="0" xfId="2" applyFont="1" applyFill="1" applyBorder="1" applyAlignment="1">
      <alignment horizontal="center" vertical="center"/>
    </xf>
    <xf numFmtId="0" fontId="25" fillId="0" borderId="0" xfId="2" applyFont="1" applyFill="1" applyBorder="1" applyAlignment="1">
      <alignment horizontal="left" vertical="center" wrapText="1"/>
    </xf>
    <xf numFmtId="0" fontId="33" fillId="0" borderId="0" xfId="2" applyFont="1" applyFill="1" applyBorder="1" applyAlignment="1">
      <alignment horizontal="left" vertical="center" wrapText="1"/>
    </xf>
    <xf numFmtId="0" fontId="25" fillId="0" borderId="0" xfId="2" applyFont="1" applyFill="1" applyBorder="1" applyAlignment="1">
      <alignment horizontal="center" vertical="center"/>
    </xf>
    <xf numFmtId="0" fontId="44" fillId="0" borderId="45" xfId="2" applyNumberFormat="1" applyFont="1" applyFill="1" applyBorder="1" applyAlignment="1">
      <alignment horizontal="center" vertical="center"/>
    </xf>
    <xf numFmtId="0" fontId="36" fillId="0" borderId="32" xfId="2" applyFont="1" applyFill="1" applyBorder="1" applyAlignment="1">
      <alignment horizontal="center" vertical="center"/>
    </xf>
    <xf numFmtId="0" fontId="36" fillId="0" borderId="33" xfId="2" applyFont="1" applyFill="1" applyBorder="1" applyAlignment="1">
      <alignment horizontal="center" vertical="center"/>
    </xf>
    <xf numFmtId="0" fontId="36" fillId="0" borderId="44" xfId="2" applyFont="1" applyFill="1" applyBorder="1" applyAlignment="1">
      <alignment horizontal="center" vertical="center"/>
    </xf>
    <xf numFmtId="0" fontId="36" fillId="0" borderId="23" xfId="2" applyFont="1" applyFill="1" applyBorder="1" applyAlignment="1">
      <alignment horizontal="center" vertical="center"/>
    </xf>
    <xf numFmtId="0" fontId="36" fillId="0" borderId="27" xfId="2" applyFont="1" applyFill="1" applyBorder="1" applyAlignment="1">
      <alignment horizontal="center" vertical="center"/>
    </xf>
    <xf numFmtId="0" fontId="36" fillId="0" borderId="22" xfId="2" applyFont="1" applyFill="1" applyBorder="1" applyAlignment="1">
      <alignment horizontal="center" vertical="center"/>
    </xf>
    <xf numFmtId="0" fontId="25" fillId="0" borderId="0" xfId="2" applyFont="1" applyFill="1" applyBorder="1" applyAlignment="1">
      <alignment horizontal="left" vertical="center" wrapText="1"/>
    </xf>
    <xf numFmtId="0" fontId="36" fillId="0" borderId="5" xfId="2" applyFont="1" applyFill="1" applyBorder="1" applyAlignment="1">
      <alignment horizontal="center" vertical="center"/>
    </xf>
    <xf numFmtId="0" fontId="36" fillId="0" borderId="0" xfId="2" applyFont="1" applyFill="1" applyBorder="1" applyAlignment="1">
      <alignment horizontal="center" vertical="center"/>
    </xf>
    <xf numFmtId="0" fontId="36" fillId="0" borderId="30" xfId="2" applyFont="1" applyFill="1" applyBorder="1" applyAlignment="1">
      <alignment horizontal="center" vertical="center"/>
    </xf>
    <xf numFmtId="0" fontId="25" fillId="0" borderId="0" xfId="2" applyFont="1" applyFill="1" applyBorder="1" applyAlignment="1">
      <alignment vertical="center"/>
    </xf>
    <xf numFmtId="0" fontId="44" fillId="0" borderId="8" xfId="2" applyFont="1" applyFill="1" applyBorder="1" applyAlignment="1">
      <alignment horizontal="center" vertical="center"/>
    </xf>
    <xf numFmtId="0" fontId="37" fillId="0" borderId="8" xfId="2" applyNumberFormat="1" applyFont="1" applyFill="1" applyBorder="1" applyAlignment="1">
      <alignment horizontal="center" vertical="center"/>
    </xf>
    <xf numFmtId="0" fontId="33" fillId="0" borderId="0" xfId="2" applyNumberFormat="1" applyFont="1" applyFill="1" applyBorder="1" applyAlignment="1">
      <alignment horizontal="left" vertical="center" wrapText="1"/>
    </xf>
    <xf numFmtId="0" fontId="25" fillId="0" borderId="23" xfId="2" applyFont="1" applyFill="1" applyBorder="1" applyAlignment="1">
      <alignment horizontal="center" vertical="center"/>
    </xf>
    <xf numFmtId="0" fontId="25" fillId="0" borderId="27" xfId="2" applyFont="1" applyFill="1" applyBorder="1" applyAlignment="1">
      <alignment horizontal="center" vertical="center"/>
    </xf>
    <xf numFmtId="0" fontId="25" fillId="0" borderId="22" xfId="2" applyFont="1" applyFill="1" applyBorder="1" applyAlignment="1">
      <alignment horizontal="center" vertical="center"/>
    </xf>
    <xf numFmtId="0" fontId="25" fillId="0" borderId="0" xfId="2" applyFont="1" applyFill="1" applyBorder="1"/>
    <xf numFmtId="0" fontId="25" fillId="0" borderId="5" xfId="2" applyFont="1" applyFill="1" applyBorder="1" applyAlignment="1">
      <alignment horizontal="center" vertical="center"/>
    </xf>
    <xf numFmtId="0" fontId="25" fillId="0" borderId="0" xfId="2" applyFont="1" applyFill="1" applyAlignment="1">
      <alignment horizontal="center" vertical="center"/>
    </xf>
    <xf numFmtId="0" fontId="25" fillId="0" borderId="30" xfId="2" applyFont="1" applyFill="1" applyBorder="1" applyAlignment="1">
      <alignment horizontal="center" vertical="center"/>
    </xf>
    <xf numFmtId="0" fontId="25" fillId="0" borderId="0" xfId="2" applyFont="1" applyFill="1"/>
    <xf numFmtId="0" fontId="25" fillId="0" borderId="0" xfId="2" applyFont="1" applyFill="1" applyBorder="1" applyAlignment="1">
      <alignment horizontal="center" vertical="center"/>
    </xf>
    <xf numFmtId="0" fontId="33" fillId="0" borderId="5" xfId="2" applyFont="1" applyFill="1" applyBorder="1" applyAlignment="1"/>
    <xf numFmtId="0" fontId="33" fillId="0" borderId="5" xfId="2" applyNumberFormat="1" applyFont="1" applyFill="1" applyBorder="1" applyAlignment="1">
      <alignment vertical="center"/>
    </xf>
    <xf numFmtId="0" fontId="33" fillId="0" borderId="23" xfId="2" applyFont="1" applyFill="1" applyBorder="1" applyAlignment="1"/>
    <xf numFmtId="0" fontId="33" fillId="0" borderId="172" xfId="2" applyNumberFormat="1" applyFont="1" applyFill="1" applyBorder="1" applyAlignment="1">
      <alignment vertical="center"/>
    </xf>
    <xf numFmtId="0" fontId="33" fillId="0" borderId="172" xfId="2" applyFont="1" applyFill="1" applyBorder="1" applyAlignment="1">
      <alignment vertical="center"/>
    </xf>
    <xf numFmtId="0" fontId="33" fillId="0" borderId="173" xfId="2" applyFont="1" applyFill="1" applyBorder="1" applyAlignment="1">
      <alignment vertical="center"/>
    </xf>
    <xf numFmtId="0" fontId="25" fillId="0" borderId="0" xfId="2" applyFont="1" applyFill="1" applyBorder="1" applyAlignment="1">
      <alignment horizontal="left" vertical="center" wrapText="1"/>
    </xf>
    <xf numFmtId="0" fontId="25" fillId="0" borderId="0" xfId="2" applyFont="1" applyFill="1" applyBorder="1" applyAlignment="1">
      <alignment vertical="center"/>
    </xf>
    <xf numFmtId="0" fontId="25" fillId="0" borderId="0" xfId="2" applyFont="1" applyFill="1" applyBorder="1"/>
    <xf numFmtId="0" fontId="25" fillId="0" borderId="0" xfId="2" applyFont="1" applyFill="1"/>
    <xf numFmtId="0" fontId="25" fillId="0" borderId="0" xfId="2" applyFont="1" applyFill="1" applyBorder="1" applyAlignment="1">
      <alignment horizontal="center" vertical="center"/>
    </xf>
    <xf numFmtId="0" fontId="44" fillId="0" borderId="45" xfId="2" applyNumberFormat="1" applyFont="1" applyFill="1" applyBorder="1" applyAlignment="1">
      <alignment horizontal="center" vertical="center"/>
    </xf>
    <xf numFmtId="0" fontId="25" fillId="0" borderId="42" xfId="2" applyFont="1" applyFill="1" applyBorder="1" applyAlignment="1">
      <alignment horizontal="center" vertical="center"/>
    </xf>
    <xf numFmtId="0" fontId="25" fillId="0" borderId="21" xfId="2" applyFont="1" applyFill="1" applyBorder="1" applyAlignment="1">
      <alignment horizontal="center" vertical="center"/>
    </xf>
    <xf numFmtId="0" fontId="33" fillId="0" borderId="32" xfId="2" applyNumberFormat="1" applyFont="1" applyFill="1" applyBorder="1" applyAlignment="1">
      <alignment horizontal="left" vertical="center" wrapText="1"/>
    </xf>
    <xf numFmtId="0" fontId="25" fillId="0" borderId="33" xfId="2" applyFont="1" applyFill="1" applyBorder="1" applyAlignment="1">
      <alignment horizontal="left" vertical="center" wrapText="1"/>
    </xf>
    <xf numFmtId="0" fontId="25" fillId="0" borderId="44" xfId="2" applyFont="1" applyFill="1" applyBorder="1" applyAlignment="1">
      <alignment horizontal="left" vertical="center" wrapText="1"/>
    </xf>
    <xf numFmtId="0" fontId="25" fillId="0" borderId="5" xfId="2" applyFont="1" applyFill="1" applyBorder="1" applyAlignment="1">
      <alignment horizontal="left" vertical="center" wrapText="1"/>
    </xf>
    <xf numFmtId="0" fontId="25" fillId="0" borderId="0" xfId="2" applyFont="1" applyFill="1" applyAlignment="1">
      <alignment horizontal="left" vertical="center" wrapText="1"/>
    </xf>
    <xf numFmtId="0" fontId="25" fillId="0" borderId="30" xfId="2" applyFont="1" applyFill="1" applyBorder="1" applyAlignment="1">
      <alignment horizontal="left" vertical="center" wrapText="1"/>
    </xf>
    <xf numFmtId="0" fontId="25" fillId="0" borderId="23" xfId="2" applyFont="1" applyFill="1" applyBorder="1" applyAlignment="1">
      <alignment horizontal="left" vertical="center" wrapText="1"/>
    </xf>
    <xf numFmtId="0" fontId="25" fillId="0" borderId="27" xfId="2" applyFont="1" applyFill="1" applyBorder="1" applyAlignment="1">
      <alignment horizontal="left" vertical="center" wrapText="1"/>
    </xf>
    <xf numFmtId="0" fontId="25" fillId="0" borderId="22" xfId="2" applyFont="1" applyFill="1" applyBorder="1" applyAlignment="1">
      <alignment horizontal="left" vertical="center" wrapText="1"/>
    </xf>
    <xf numFmtId="0" fontId="25" fillId="0" borderId="11" xfId="2" applyFont="1" applyFill="1" applyBorder="1" applyAlignment="1"/>
    <xf numFmtId="0" fontId="25" fillId="0" borderId="24" xfId="2" applyFont="1" applyFill="1" applyBorder="1" applyAlignment="1"/>
    <xf numFmtId="0" fontId="25" fillId="0" borderId="10" xfId="2" applyFont="1" applyFill="1" applyBorder="1" applyAlignment="1"/>
    <xf numFmtId="0" fontId="44" fillId="0" borderId="42" xfId="2" applyNumberFormat="1" applyFont="1" applyFill="1" applyBorder="1" applyAlignment="1">
      <alignment horizontal="center" vertical="center"/>
    </xf>
    <xf numFmtId="0" fontId="33" fillId="0" borderId="33" xfId="2" applyFont="1" applyFill="1" applyBorder="1" applyAlignment="1">
      <alignment horizontal="left" vertical="center" wrapText="1"/>
    </xf>
    <xf numFmtId="0" fontId="33" fillId="0" borderId="44" xfId="2" applyFont="1" applyFill="1" applyBorder="1" applyAlignment="1">
      <alignment horizontal="left" vertical="center" wrapText="1"/>
    </xf>
    <xf numFmtId="0" fontId="33" fillId="0" borderId="5" xfId="2" applyNumberFormat="1" applyFont="1" applyFill="1" applyBorder="1" applyAlignment="1">
      <alignment horizontal="left" vertical="center" wrapText="1"/>
    </xf>
    <xf numFmtId="0" fontId="33" fillId="0" borderId="0" xfId="2" applyFont="1" applyFill="1" applyBorder="1" applyAlignment="1">
      <alignment horizontal="left" vertical="center" wrapText="1"/>
    </xf>
    <xf numFmtId="0" fontId="33" fillId="0" borderId="30" xfId="2" applyFont="1" applyFill="1" applyBorder="1" applyAlignment="1">
      <alignment horizontal="left" vertical="center" wrapText="1"/>
    </xf>
    <xf numFmtId="0" fontId="33" fillId="0" borderId="23" xfId="2" applyFont="1" applyFill="1" applyBorder="1" applyAlignment="1">
      <alignment horizontal="left" vertical="center" wrapText="1"/>
    </xf>
    <xf numFmtId="0" fontId="33" fillId="0" borderId="27" xfId="2" applyFont="1" applyFill="1" applyBorder="1" applyAlignment="1">
      <alignment horizontal="left" vertical="center" wrapText="1"/>
    </xf>
    <xf numFmtId="0" fontId="33" fillId="0" borderId="22" xfId="2" applyFont="1" applyFill="1" applyBorder="1" applyAlignment="1">
      <alignment horizontal="left" vertical="center" wrapText="1"/>
    </xf>
    <xf numFmtId="0" fontId="44" fillId="0" borderId="8" xfId="2" applyNumberFormat="1" applyFont="1" applyFill="1" applyBorder="1" applyAlignment="1">
      <alignment horizontal="center" vertical="center"/>
    </xf>
    <xf numFmtId="0" fontId="33" fillId="0" borderId="8" xfId="2" applyNumberFormat="1" applyFont="1" applyFill="1" applyBorder="1" applyAlignment="1">
      <alignment horizontal="left" vertical="center" wrapText="1"/>
    </xf>
    <xf numFmtId="0" fontId="25" fillId="0" borderId="8" xfId="2" applyFont="1" applyFill="1" applyBorder="1" applyAlignment="1">
      <alignment horizontal="left" vertical="center" wrapText="1"/>
    </xf>
    <xf numFmtId="0" fontId="25" fillId="0" borderId="8" xfId="2" applyFont="1" applyFill="1" applyBorder="1" applyAlignment="1"/>
    <xf numFmtId="0" fontId="44" fillId="0" borderId="45" xfId="4" applyNumberFormat="1" applyFont="1" applyFill="1" applyBorder="1" applyAlignment="1">
      <alignment horizontal="center" vertical="center"/>
    </xf>
    <xf numFmtId="0" fontId="44" fillId="0" borderId="42" xfId="4" applyNumberFormat="1" applyFont="1" applyFill="1" applyBorder="1" applyAlignment="1">
      <alignment horizontal="center" vertical="center"/>
    </xf>
    <xf numFmtId="0" fontId="44" fillId="0" borderId="21" xfId="4" applyNumberFormat="1" applyFont="1" applyFill="1" applyBorder="1" applyAlignment="1">
      <alignment horizontal="center" vertical="center"/>
    </xf>
    <xf numFmtId="0" fontId="36" fillId="0" borderId="11" xfId="2" applyFont="1" applyFill="1" applyBorder="1" applyAlignment="1">
      <alignment horizontal="center" vertical="center"/>
    </xf>
    <xf numFmtId="0" fontId="36" fillId="0" borderId="24" xfId="2" applyFont="1" applyFill="1" applyBorder="1" applyAlignment="1">
      <alignment horizontal="center" vertical="center"/>
    </xf>
    <xf numFmtId="0" fontId="36" fillId="0" borderId="10" xfId="2" applyFont="1" applyFill="1" applyBorder="1" applyAlignment="1">
      <alignment horizontal="center" vertical="center"/>
    </xf>
    <xf numFmtId="0" fontId="33" fillId="0" borderId="11" xfId="2" applyFont="1" applyFill="1" applyBorder="1" applyAlignment="1">
      <alignment horizontal="left" vertical="center" wrapText="1"/>
    </xf>
    <xf numFmtId="0" fontId="25" fillId="0" borderId="24" xfId="2" applyFont="1" applyFill="1" applyBorder="1" applyAlignment="1">
      <alignment horizontal="left" vertical="center" wrapText="1"/>
    </xf>
    <xf numFmtId="0" fontId="25" fillId="0" borderId="10" xfId="2" applyFont="1" applyFill="1" applyBorder="1" applyAlignment="1">
      <alignment horizontal="left" vertical="center" wrapText="1"/>
    </xf>
    <xf numFmtId="0" fontId="33" fillId="0" borderId="32" xfId="2" applyFont="1" applyFill="1" applyBorder="1" applyAlignment="1">
      <alignment horizontal="left" vertical="center" wrapText="1"/>
    </xf>
    <xf numFmtId="0" fontId="36" fillId="0" borderId="32" xfId="2" applyFont="1" applyFill="1" applyBorder="1" applyAlignment="1">
      <alignment horizontal="center" vertical="center"/>
    </xf>
    <xf numFmtId="0" fontId="36" fillId="0" borderId="33" xfId="2" applyFont="1" applyFill="1" applyBorder="1" applyAlignment="1">
      <alignment horizontal="center" vertical="center"/>
    </xf>
    <xf numFmtId="0" fontId="36" fillId="0" borderId="44" xfId="2" applyFont="1" applyFill="1" applyBorder="1" applyAlignment="1">
      <alignment horizontal="center" vertical="center"/>
    </xf>
    <xf numFmtId="0" fontId="36" fillId="0" borderId="5" xfId="2" applyFont="1" applyFill="1" applyBorder="1" applyAlignment="1">
      <alignment horizontal="center" vertical="center"/>
    </xf>
    <xf numFmtId="0" fontId="36" fillId="0" borderId="0" xfId="2" applyFont="1" applyFill="1" applyBorder="1" applyAlignment="1">
      <alignment horizontal="center" vertical="center"/>
    </xf>
    <xf numFmtId="0" fontId="36" fillId="0" borderId="30" xfId="2" applyFont="1" applyFill="1" applyBorder="1" applyAlignment="1">
      <alignment horizontal="center" vertical="center"/>
    </xf>
    <xf numFmtId="0" fontId="36" fillId="0" borderId="23" xfId="2" applyFont="1" applyFill="1" applyBorder="1" applyAlignment="1">
      <alignment horizontal="center" vertical="center"/>
    </xf>
    <xf numFmtId="0" fontId="36" fillId="0" borderId="27" xfId="2" applyFont="1" applyFill="1" applyBorder="1" applyAlignment="1">
      <alignment horizontal="center" vertical="center"/>
    </xf>
    <xf numFmtId="0" fontId="36" fillId="0" borderId="22" xfId="2" applyFont="1" applyFill="1" applyBorder="1" applyAlignment="1">
      <alignment horizontal="center" vertical="center"/>
    </xf>
    <xf numFmtId="0" fontId="44" fillId="0" borderId="45" xfId="2" applyNumberFormat="1" applyFont="1" applyFill="1" applyBorder="1" applyAlignment="1">
      <alignment horizontal="center" vertical="center" shrinkToFit="1"/>
    </xf>
    <xf numFmtId="0" fontId="25" fillId="0" borderId="21" xfId="2" applyFont="1" applyFill="1" applyBorder="1" applyAlignment="1">
      <alignment horizontal="center" vertical="center" shrinkToFit="1"/>
    </xf>
    <xf numFmtId="0" fontId="37" fillId="0" borderId="32" xfId="2" applyFont="1" applyFill="1" applyBorder="1" applyAlignment="1">
      <alignment horizontal="center" vertical="center"/>
    </xf>
    <xf numFmtId="0" fontId="37" fillId="0" borderId="33" xfId="2" applyFont="1" applyFill="1" applyBorder="1" applyAlignment="1">
      <alignment horizontal="center" vertical="center"/>
    </xf>
    <xf numFmtId="0" fontId="37" fillId="0" borderId="44" xfId="2" applyFont="1" applyFill="1" applyBorder="1" applyAlignment="1">
      <alignment horizontal="center" vertical="center"/>
    </xf>
    <xf numFmtId="0" fontId="37" fillId="0" borderId="23" xfId="2" applyFont="1" applyFill="1" applyBorder="1" applyAlignment="1">
      <alignment horizontal="center" vertical="center"/>
    </xf>
    <xf numFmtId="0" fontId="37" fillId="0" borderId="27" xfId="2" applyFont="1" applyFill="1" applyBorder="1" applyAlignment="1">
      <alignment horizontal="center" vertical="center"/>
    </xf>
    <xf numFmtId="0" fontId="37" fillId="0" borderId="22" xfId="2" applyFont="1" applyFill="1" applyBorder="1" applyAlignment="1">
      <alignment horizontal="center" vertical="center"/>
    </xf>
    <xf numFmtId="0" fontId="37" fillId="0" borderId="10" xfId="2" applyNumberFormat="1" applyFont="1" applyFill="1" applyBorder="1" applyAlignment="1">
      <alignment horizontal="center" vertical="center"/>
    </xf>
    <xf numFmtId="0" fontId="37" fillId="0" borderId="8" xfId="2" applyNumberFormat="1" applyFont="1" applyFill="1" applyBorder="1" applyAlignment="1">
      <alignment horizontal="center" vertical="center"/>
    </xf>
    <xf numFmtId="0" fontId="54" fillId="0" borderId="21" xfId="2" applyFont="1" applyFill="1" applyBorder="1" applyAlignment="1">
      <alignment horizontal="center" vertical="center" shrinkToFit="1"/>
    </xf>
    <xf numFmtId="0" fontId="41" fillId="0" borderId="32" xfId="2" applyFont="1" applyFill="1" applyBorder="1" applyAlignment="1">
      <alignment horizontal="left" vertical="center" wrapText="1"/>
    </xf>
    <xf numFmtId="0" fontId="41" fillId="0" borderId="33" xfId="2" applyFont="1" applyFill="1" applyBorder="1" applyAlignment="1">
      <alignment horizontal="left" vertical="center" wrapText="1"/>
    </xf>
    <xf numFmtId="0" fontId="41" fillId="0" borderId="44" xfId="2" applyFont="1" applyFill="1" applyBorder="1" applyAlignment="1">
      <alignment horizontal="left" vertical="center" wrapText="1"/>
    </xf>
    <xf numFmtId="0" fontId="33" fillId="0" borderId="32" xfId="2" applyFont="1" applyFill="1" applyBorder="1" applyAlignment="1">
      <alignment vertical="center" wrapText="1"/>
    </xf>
    <xf numFmtId="0" fontId="33" fillId="0" borderId="5" xfId="2" applyFont="1" applyFill="1" applyBorder="1" applyAlignment="1">
      <alignment vertical="center" wrapText="1"/>
    </xf>
    <xf numFmtId="0" fontId="33" fillId="0" borderId="0" xfId="2" applyFont="1" applyFill="1" applyAlignment="1">
      <alignment vertical="center" wrapText="1"/>
    </xf>
    <xf numFmtId="0" fontId="25" fillId="0" borderId="32" xfId="2" applyFont="1" applyFill="1" applyBorder="1" applyAlignment="1">
      <alignment vertical="center"/>
    </xf>
    <xf numFmtId="0" fontId="25" fillId="0" borderId="33" xfId="2" applyFont="1" applyFill="1" applyBorder="1" applyAlignment="1">
      <alignment vertical="center"/>
    </xf>
    <xf numFmtId="0" fontId="25" fillId="0" borderId="44" xfId="2" applyFont="1" applyFill="1" applyBorder="1" applyAlignment="1">
      <alignment vertical="center"/>
    </xf>
    <xf numFmtId="0" fontId="25" fillId="0" borderId="23" xfId="2" applyFont="1" applyFill="1" applyBorder="1" applyAlignment="1">
      <alignment vertical="center"/>
    </xf>
    <xf numFmtId="0" fontId="25" fillId="0" borderId="27" xfId="2" applyFont="1" applyFill="1" applyBorder="1" applyAlignment="1">
      <alignment vertical="center"/>
    </xf>
    <xf numFmtId="0" fontId="25" fillId="0" borderId="22" xfId="2" applyFont="1" applyFill="1" applyBorder="1" applyAlignment="1">
      <alignment vertical="center"/>
    </xf>
    <xf numFmtId="0" fontId="33" fillId="0" borderId="32" xfId="2" applyFont="1" applyFill="1" applyBorder="1" applyAlignment="1">
      <alignment vertical="center"/>
    </xf>
    <xf numFmtId="0" fontId="33" fillId="0" borderId="33" xfId="2" applyFont="1" applyFill="1" applyBorder="1" applyAlignment="1">
      <alignment vertical="center"/>
    </xf>
    <xf numFmtId="0" fontId="33" fillId="0" borderId="44" xfId="2" applyFont="1" applyFill="1" applyBorder="1" applyAlignment="1">
      <alignment vertical="center"/>
    </xf>
    <xf numFmtId="0" fontId="33" fillId="0" borderId="5" xfId="2" applyFont="1" applyFill="1" applyBorder="1" applyAlignment="1">
      <alignment vertical="center"/>
    </xf>
    <xf numFmtId="0" fontId="33" fillId="0" borderId="0" xfId="2" applyFont="1" applyFill="1" applyBorder="1" applyAlignment="1">
      <alignment vertical="center"/>
    </xf>
    <xf numFmtId="0" fontId="33" fillId="0" borderId="30" xfId="2" applyFont="1" applyFill="1" applyBorder="1" applyAlignment="1">
      <alignment vertical="center"/>
    </xf>
    <xf numFmtId="0" fontId="33" fillId="0" borderId="23" xfId="2" applyFont="1" applyFill="1" applyBorder="1" applyAlignment="1">
      <alignment vertical="center"/>
    </xf>
    <xf numFmtId="0" fontId="33" fillId="0" borderId="27" xfId="2" applyFont="1" applyFill="1" applyBorder="1" applyAlignment="1">
      <alignment vertical="center"/>
    </xf>
    <xf numFmtId="0" fontId="33" fillId="0" borderId="22" xfId="2" applyFont="1" applyFill="1" applyBorder="1" applyAlignment="1">
      <alignment vertical="center"/>
    </xf>
    <xf numFmtId="0" fontId="44" fillId="0" borderId="21" xfId="2" applyNumberFormat="1" applyFont="1" applyFill="1" applyBorder="1" applyAlignment="1">
      <alignment horizontal="center" vertical="center"/>
    </xf>
    <xf numFmtId="0" fontId="33" fillId="0" borderId="5" xfId="2" applyFont="1" applyFill="1" applyBorder="1" applyAlignment="1">
      <alignment horizontal="left" vertical="center" wrapText="1"/>
    </xf>
    <xf numFmtId="0" fontId="25" fillId="0" borderId="0" xfId="2" applyFont="1" applyFill="1" applyBorder="1" applyAlignment="1">
      <alignment horizontal="left" vertical="center" wrapText="1"/>
    </xf>
    <xf numFmtId="0" fontId="37" fillId="0" borderId="45" xfId="2" applyFont="1" applyFill="1" applyBorder="1" applyAlignment="1">
      <alignment horizontal="center" vertical="center"/>
    </xf>
    <xf numFmtId="0" fontId="25" fillId="0" borderId="5" xfId="2" applyFont="1" applyFill="1" applyBorder="1" applyAlignment="1">
      <alignment vertical="center"/>
    </xf>
    <xf numFmtId="0" fontId="25" fillId="0" borderId="0" xfId="2" applyFont="1" applyFill="1" applyBorder="1" applyAlignment="1">
      <alignment vertical="center"/>
    </xf>
    <xf numFmtId="0" fontId="25" fillId="0" borderId="30" xfId="2" applyFont="1" applyFill="1" applyBorder="1" applyAlignment="1">
      <alignment vertical="center"/>
    </xf>
    <xf numFmtId="0" fontId="33" fillId="0" borderId="32" xfId="2" applyFont="1" applyFill="1" applyBorder="1" applyAlignment="1">
      <alignment horizontal="center" vertical="center"/>
    </xf>
    <xf numFmtId="0" fontId="25" fillId="0" borderId="33" xfId="2" applyFont="1" applyFill="1" applyBorder="1" applyAlignment="1">
      <alignment horizontal="center" vertical="center"/>
    </xf>
    <xf numFmtId="0" fontId="25" fillId="0" borderId="44" xfId="2" applyFont="1" applyFill="1" applyBorder="1" applyAlignment="1">
      <alignment horizontal="center" vertical="center"/>
    </xf>
    <xf numFmtId="0" fontId="25" fillId="0" borderId="5" xfId="2" applyFont="1" applyFill="1" applyBorder="1" applyAlignment="1">
      <alignment horizontal="center" vertical="center"/>
    </xf>
    <xf numFmtId="0" fontId="25" fillId="0" borderId="0" xfId="2" applyFont="1" applyFill="1" applyBorder="1" applyAlignment="1">
      <alignment horizontal="center" vertical="center"/>
    </xf>
    <xf numFmtId="0" fontId="25" fillId="0" borderId="30" xfId="2" applyFont="1" applyFill="1" applyBorder="1" applyAlignment="1">
      <alignment horizontal="center" vertical="center"/>
    </xf>
    <xf numFmtId="0" fontId="25" fillId="0" borderId="23" xfId="2" applyFont="1" applyFill="1" applyBorder="1" applyAlignment="1">
      <alignment horizontal="center" vertical="center"/>
    </xf>
    <xf numFmtId="0" fontId="25" fillId="0" borderId="27" xfId="2" applyFont="1" applyFill="1" applyBorder="1" applyAlignment="1">
      <alignment horizontal="center" vertical="center"/>
    </xf>
    <xf numFmtId="0" fontId="25" fillId="0" borderId="22" xfId="2" applyFont="1" applyFill="1" applyBorder="1" applyAlignment="1">
      <alignment horizontal="center" vertical="center"/>
    </xf>
    <xf numFmtId="0" fontId="37" fillId="0" borderId="8" xfId="2" applyFont="1" applyFill="1" applyBorder="1" applyAlignment="1">
      <alignment horizontal="center" vertical="center"/>
    </xf>
    <xf numFmtId="0" fontId="39" fillId="0" borderId="8" xfId="2" applyFont="1" applyFill="1" applyBorder="1" applyAlignment="1">
      <alignment horizontal="center" vertical="center"/>
    </xf>
    <xf numFmtId="0" fontId="33" fillId="0" borderId="8" xfId="3" applyFont="1" applyFill="1" applyBorder="1" applyAlignment="1">
      <alignment vertical="center" wrapText="1"/>
    </xf>
    <xf numFmtId="0" fontId="25" fillId="0" borderId="32" xfId="2" applyFont="1" applyFill="1" applyBorder="1" applyAlignment="1">
      <alignment horizontal="center" vertical="center"/>
    </xf>
    <xf numFmtId="0" fontId="37" fillId="0" borderId="42" xfId="2" applyFont="1" applyFill="1" applyBorder="1" applyAlignment="1">
      <alignment horizontal="center" vertical="center"/>
    </xf>
    <xf numFmtId="0" fontId="39" fillId="0" borderId="42" xfId="2" applyFont="1" applyFill="1" applyBorder="1" applyAlignment="1">
      <alignment horizontal="center" vertical="center"/>
    </xf>
    <xf numFmtId="0" fontId="39" fillId="0" borderId="42" xfId="2" applyFont="1" applyFill="1" applyBorder="1" applyAlignment="1">
      <alignment vertical="center"/>
    </xf>
    <xf numFmtId="0" fontId="39" fillId="0" borderId="21" xfId="2" applyFont="1" applyFill="1" applyBorder="1" applyAlignment="1">
      <alignment vertical="center"/>
    </xf>
    <xf numFmtId="0" fontId="25" fillId="0" borderId="0" xfId="2" applyFont="1" applyFill="1" applyAlignment="1">
      <alignment vertical="center"/>
    </xf>
    <xf numFmtId="0" fontId="33" fillId="0" borderId="5" xfId="2" applyFont="1" applyFill="1" applyBorder="1" applyAlignment="1">
      <alignment horizontal="center" vertical="center"/>
    </xf>
    <xf numFmtId="0" fontId="37" fillId="0" borderId="5" xfId="2" applyNumberFormat="1" applyFont="1" applyFill="1" applyBorder="1" applyAlignment="1">
      <alignment horizontal="center" vertical="center"/>
    </xf>
    <xf numFmtId="0" fontId="33" fillId="0" borderId="115" xfId="2" applyNumberFormat="1" applyFont="1" applyFill="1" applyBorder="1" applyAlignment="1">
      <alignment horizontal="left" vertical="center" wrapText="1"/>
    </xf>
    <xf numFmtId="0" fontId="25" fillId="0" borderId="116" xfId="2" applyFont="1" applyFill="1" applyBorder="1" applyAlignment="1">
      <alignment horizontal="left" vertical="center"/>
    </xf>
    <xf numFmtId="0" fontId="33" fillId="0" borderId="117" xfId="2" applyFont="1" applyFill="1" applyBorder="1" applyAlignment="1">
      <alignment horizontal="left" vertical="center" wrapText="1"/>
    </xf>
    <xf numFmtId="0" fontId="25" fillId="0" borderId="118" xfId="2" applyFont="1" applyFill="1" applyBorder="1" applyAlignment="1">
      <alignment horizontal="left" vertical="center" wrapText="1"/>
    </xf>
    <xf numFmtId="0" fontId="37" fillId="0" borderId="21" xfId="2" applyFont="1" applyFill="1" applyBorder="1" applyAlignment="1">
      <alignment horizontal="center" vertical="center"/>
    </xf>
    <xf numFmtId="0" fontId="33" fillId="0" borderId="45" xfId="2" applyFont="1" applyFill="1" applyBorder="1" applyAlignment="1">
      <alignment vertical="center"/>
    </xf>
    <xf numFmtId="0" fontId="25" fillId="0" borderId="45" xfId="2" applyFont="1" applyFill="1" applyBorder="1" applyAlignment="1">
      <alignment vertical="center"/>
    </xf>
    <xf numFmtId="0" fontId="25" fillId="0" borderId="21" xfId="2" applyFont="1" applyFill="1" applyBorder="1" applyAlignment="1">
      <alignment vertical="center"/>
    </xf>
    <xf numFmtId="0" fontId="33" fillId="0" borderId="45" xfId="2" applyFont="1" applyFill="1" applyBorder="1" applyAlignment="1">
      <alignment horizontal="center" vertical="center"/>
    </xf>
    <xf numFmtId="0" fontId="25" fillId="0" borderId="45" xfId="2" applyFont="1" applyFill="1" applyBorder="1" applyAlignment="1">
      <alignment horizontal="center" vertical="center"/>
    </xf>
    <xf numFmtId="0" fontId="33" fillId="0" borderId="0" xfId="2" applyFont="1" applyFill="1" applyAlignment="1">
      <alignment vertical="center"/>
    </xf>
    <xf numFmtId="0" fontId="33" fillId="0" borderId="33" xfId="2" applyFont="1" applyFill="1" applyBorder="1" applyAlignment="1">
      <alignment horizontal="left" vertical="center"/>
    </xf>
    <xf numFmtId="0" fontId="33" fillId="0" borderId="44" xfId="2" applyFont="1" applyFill="1" applyBorder="1" applyAlignment="1">
      <alignment horizontal="left" vertical="center"/>
    </xf>
    <xf numFmtId="0" fontId="33" fillId="0" borderId="23" xfId="2" applyFont="1" applyFill="1" applyBorder="1" applyAlignment="1">
      <alignment horizontal="left" vertical="center"/>
    </xf>
    <xf numFmtId="0" fontId="33" fillId="0" borderId="27" xfId="2" applyFont="1" applyFill="1" applyBorder="1" applyAlignment="1">
      <alignment horizontal="left" vertical="center"/>
    </xf>
    <xf numFmtId="0" fontId="33" fillId="0" borderId="22" xfId="2" applyFont="1" applyFill="1" applyBorder="1" applyAlignment="1">
      <alignment horizontal="left" vertical="center"/>
    </xf>
    <xf numFmtId="0" fontId="25" fillId="0" borderId="33" xfId="2" applyFont="1" applyFill="1" applyBorder="1" applyAlignment="1">
      <alignment horizontal="left" vertical="center"/>
    </xf>
    <xf numFmtId="0" fontId="25" fillId="0" borderId="44" xfId="2" applyFont="1" applyFill="1" applyBorder="1" applyAlignment="1">
      <alignment horizontal="left" vertical="center"/>
    </xf>
    <xf numFmtId="0" fontId="25" fillId="0" borderId="23" xfId="2" applyFont="1" applyFill="1" applyBorder="1" applyAlignment="1">
      <alignment horizontal="left" vertical="center"/>
    </xf>
    <xf numFmtId="0" fontId="25" fillId="0" borderId="27" xfId="2" applyFont="1" applyFill="1" applyBorder="1" applyAlignment="1">
      <alignment horizontal="left" vertical="center"/>
    </xf>
    <xf numFmtId="0" fontId="25" fillId="0" borderId="22" xfId="2" applyFont="1" applyFill="1" applyBorder="1" applyAlignment="1">
      <alignment horizontal="left" vertical="center"/>
    </xf>
    <xf numFmtId="0" fontId="33" fillId="0" borderId="33" xfId="2" applyNumberFormat="1" applyFont="1" applyFill="1" applyBorder="1" applyAlignment="1">
      <alignment horizontal="left" vertical="center" wrapText="1"/>
    </xf>
    <xf numFmtId="0" fontId="33" fillId="0" borderId="44" xfId="2" applyNumberFormat="1" applyFont="1" applyFill="1" applyBorder="1" applyAlignment="1">
      <alignment horizontal="left" vertical="center" wrapText="1"/>
    </xf>
    <xf numFmtId="0" fontId="33" fillId="0" borderId="0" xfId="2" applyNumberFormat="1" applyFont="1" applyFill="1" applyBorder="1" applyAlignment="1">
      <alignment horizontal="left" vertical="center" wrapText="1"/>
    </xf>
    <xf numFmtId="0" fontId="33" fillId="0" borderId="30" xfId="2" applyNumberFormat="1" applyFont="1" applyFill="1" applyBorder="1" applyAlignment="1">
      <alignment horizontal="left" vertical="center" wrapText="1"/>
    </xf>
    <xf numFmtId="0" fontId="33" fillId="0" borderId="23" xfId="2" applyNumberFormat="1" applyFont="1" applyFill="1" applyBorder="1" applyAlignment="1">
      <alignment horizontal="left" vertical="center" wrapText="1"/>
    </xf>
    <xf numFmtId="0" fontId="33" fillId="0" borderId="27" xfId="2" applyNumberFormat="1" applyFont="1" applyFill="1" applyBorder="1" applyAlignment="1">
      <alignment horizontal="left" vertical="center" wrapText="1"/>
    </xf>
    <xf numFmtId="0" fontId="33" fillId="0" borderId="22" xfId="2" applyNumberFormat="1" applyFont="1" applyFill="1" applyBorder="1" applyAlignment="1">
      <alignment horizontal="left" vertical="center" wrapText="1"/>
    </xf>
    <xf numFmtId="0" fontId="33" fillId="0" borderId="33" xfId="2" applyNumberFormat="1" applyFont="1" applyFill="1" applyBorder="1" applyAlignment="1">
      <alignment horizontal="left" vertical="center"/>
    </xf>
    <xf numFmtId="0" fontId="33" fillId="0" borderId="44" xfId="2" applyNumberFormat="1" applyFont="1" applyFill="1" applyBorder="1" applyAlignment="1">
      <alignment horizontal="left" vertical="center"/>
    </xf>
    <xf numFmtId="0" fontId="33" fillId="0" borderId="5" xfId="2" applyNumberFormat="1" applyFont="1" applyFill="1" applyBorder="1" applyAlignment="1">
      <alignment horizontal="left" vertical="center"/>
    </xf>
    <xf numFmtId="0" fontId="33" fillId="0" borderId="0" xfId="2" applyNumberFormat="1" applyFont="1" applyFill="1" applyBorder="1" applyAlignment="1">
      <alignment horizontal="left" vertical="center"/>
    </xf>
    <xf numFmtId="0" fontId="33" fillId="0" borderId="30" xfId="2" applyNumberFormat="1" applyFont="1" applyFill="1" applyBorder="1" applyAlignment="1">
      <alignment horizontal="left" vertical="center"/>
    </xf>
    <xf numFmtId="0" fontId="33" fillId="0" borderId="23" xfId="2" applyNumberFormat="1" applyFont="1" applyFill="1" applyBorder="1" applyAlignment="1">
      <alignment horizontal="left" vertical="center"/>
    </xf>
    <xf numFmtId="0" fontId="33" fillId="0" borderId="27" xfId="2" applyNumberFormat="1" applyFont="1" applyFill="1" applyBorder="1" applyAlignment="1">
      <alignment horizontal="left" vertical="center"/>
    </xf>
    <xf numFmtId="0" fontId="33" fillId="0" borderId="22" xfId="2" applyNumberFormat="1" applyFont="1" applyFill="1" applyBorder="1" applyAlignment="1">
      <alignment horizontal="left" vertical="center"/>
    </xf>
    <xf numFmtId="0" fontId="25" fillId="0" borderId="0" xfId="2" applyFont="1" applyFill="1" applyAlignment="1">
      <alignment horizontal="center" vertical="center"/>
    </xf>
    <xf numFmtId="0" fontId="25" fillId="0" borderId="0" xfId="2" applyFont="1" applyFill="1"/>
    <xf numFmtId="0" fontId="33" fillId="0" borderId="32" xfId="2" applyFont="1" applyFill="1" applyBorder="1" applyAlignment="1">
      <alignment horizontal="left" vertical="top" wrapText="1"/>
    </xf>
    <xf numFmtId="0" fontId="33" fillId="0" borderId="33" xfId="2" applyFont="1" applyFill="1" applyBorder="1" applyAlignment="1">
      <alignment horizontal="left" vertical="top" wrapText="1"/>
    </xf>
    <xf numFmtId="0" fontId="33" fillId="0" borderId="44" xfId="2" applyFont="1" applyFill="1" applyBorder="1" applyAlignment="1">
      <alignment horizontal="left" vertical="top" wrapText="1"/>
    </xf>
    <xf numFmtId="0" fontId="60" fillId="0" borderId="119" xfId="2" applyFont="1" applyFill="1" applyBorder="1" applyAlignment="1">
      <alignment horizontal="center" vertical="center"/>
    </xf>
    <xf numFmtId="0" fontId="60" fillId="0" borderId="120" xfId="2" applyFont="1" applyFill="1" applyBorder="1" applyAlignment="1">
      <alignment horizontal="center" vertical="center"/>
    </xf>
    <xf numFmtId="0" fontId="60" fillId="0" borderId="121" xfId="2" applyFont="1" applyFill="1" applyBorder="1" applyAlignment="1">
      <alignment horizontal="center" vertical="center"/>
    </xf>
    <xf numFmtId="0" fontId="29" fillId="0" borderId="32" xfId="2" applyFont="1" applyFill="1" applyBorder="1" applyAlignment="1">
      <alignment horizontal="center" vertical="center"/>
    </xf>
    <xf numFmtId="0" fontId="29" fillId="0" borderId="33" xfId="2" applyFont="1" applyFill="1" applyBorder="1" applyAlignment="1">
      <alignment horizontal="center" vertical="center"/>
    </xf>
    <xf numFmtId="0" fontId="29" fillId="0" borderId="44" xfId="2" applyFont="1" applyFill="1" applyBorder="1" applyAlignment="1">
      <alignment horizontal="center" vertical="center"/>
    </xf>
    <xf numFmtId="0" fontId="29" fillId="0" borderId="5" xfId="2" applyFont="1" applyFill="1" applyBorder="1" applyAlignment="1">
      <alignment horizontal="center" vertical="center"/>
    </xf>
    <xf numFmtId="0" fontId="29" fillId="0" borderId="0" xfId="2" applyFont="1" applyFill="1" applyBorder="1" applyAlignment="1">
      <alignment horizontal="center" vertical="center"/>
    </xf>
    <xf numFmtId="0" fontId="29" fillId="0" borderId="30" xfId="2" applyFont="1" applyFill="1" applyBorder="1" applyAlignment="1">
      <alignment horizontal="center" vertical="center"/>
    </xf>
    <xf numFmtId="0" fontId="29" fillId="0" borderId="23" xfId="2" applyFont="1" applyFill="1" applyBorder="1" applyAlignment="1">
      <alignment horizontal="center" vertical="center"/>
    </xf>
    <xf numFmtId="0" fontId="29" fillId="0" borderId="27" xfId="2" applyFont="1" applyFill="1" applyBorder="1" applyAlignment="1">
      <alignment horizontal="center" vertical="center"/>
    </xf>
    <xf numFmtId="0" fontId="29" fillId="0" borderId="22" xfId="2" applyFont="1" applyFill="1" applyBorder="1" applyAlignment="1">
      <alignment horizontal="center" vertical="center"/>
    </xf>
    <xf numFmtId="0" fontId="29" fillId="0" borderId="32" xfId="2" applyFont="1" applyFill="1" applyBorder="1" applyAlignment="1">
      <alignment vertical="center"/>
    </xf>
    <xf numFmtId="0" fontId="29" fillId="0" borderId="33" xfId="2" applyFont="1" applyFill="1" applyBorder="1" applyAlignment="1">
      <alignment vertical="center"/>
    </xf>
    <xf numFmtId="0" fontId="29" fillId="0" borderId="44" xfId="2" applyFont="1" applyFill="1" applyBorder="1" applyAlignment="1">
      <alignment vertical="center"/>
    </xf>
    <xf numFmtId="0" fontId="29" fillId="0" borderId="5" xfId="2" applyFont="1" applyFill="1" applyBorder="1" applyAlignment="1">
      <alignment vertical="center"/>
    </xf>
    <xf numFmtId="0" fontId="29" fillId="0" borderId="0" xfId="2" applyFont="1" applyFill="1" applyBorder="1" applyAlignment="1">
      <alignment vertical="center"/>
    </xf>
    <xf numFmtId="0" fontId="29" fillId="0" borderId="30" xfId="2" applyFont="1" applyFill="1" applyBorder="1" applyAlignment="1">
      <alignment vertical="center"/>
    </xf>
    <xf numFmtId="0" fontId="29" fillId="0" borderId="23" xfId="2" applyFont="1" applyFill="1" applyBorder="1" applyAlignment="1">
      <alignment vertical="center"/>
    </xf>
    <xf numFmtId="0" fontId="29" fillId="0" borderId="27" xfId="2" applyFont="1" applyFill="1" applyBorder="1" applyAlignment="1">
      <alignment vertical="center"/>
    </xf>
    <xf numFmtId="0" fontId="29" fillId="0" borderId="22" xfId="2" applyFont="1" applyFill="1" applyBorder="1" applyAlignment="1">
      <alignment vertical="center"/>
    </xf>
    <xf numFmtId="0" fontId="29" fillId="0" borderId="8" xfId="2" applyFont="1" applyFill="1" applyBorder="1" applyAlignment="1">
      <alignment horizontal="center" vertical="center"/>
    </xf>
    <xf numFmtId="0" fontId="36" fillId="0" borderId="8" xfId="2" applyFont="1" applyFill="1" applyBorder="1" applyAlignment="1">
      <alignment horizontal="center" vertical="center"/>
    </xf>
    <xf numFmtId="0" fontId="44" fillId="0" borderId="0" xfId="2" applyFont="1" applyFill="1" applyAlignment="1">
      <alignment vertical="center"/>
    </xf>
    <xf numFmtId="0" fontId="44" fillId="0" borderId="33" xfId="2" applyNumberFormat="1" applyFont="1" applyFill="1" applyBorder="1" applyAlignment="1">
      <alignment horizontal="left" vertical="center"/>
    </xf>
    <xf numFmtId="0" fontId="44" fillId="0" borderId="44" xfId="2" applyNumberFormat="1" applyFont="1" applyFill="1" applyBorder="1" applyAlignment="1">
      <alignment horizontal="left" vertical="center"/>
    </xf>
    <xf numFmtId="0" fontId="44" fillId="0" borderId="5" xfId="2" applyNumberFormat="1" applyFont="1" applyFill="1" applyBorder="1" applyAlignment="1">
      <alignment horizontal="left" vertical="center"/>
    </xf>
    <xf numFmtId="0" fontId="44" fillId="0" borderId="0" xfId="2" applyNumberFormat="1" applyFont="1" applyFill="1" applyBorder="1" applyAlignment="1">
      <alignment horizontal="left" vertical="center"/>
    </xf>
    <xf numFmtId="0" fontId="44" fillId="0" borderId="30" xfId="2" applyNumberFormat="1" applyFont="1" applyFill="1" applyBorder="1" applyAlignment="1">
      <alignment horizontal="left" vertical="center"/>
    </xf>
    <xf numFmtId="0" fontId="44" fillId="0" borderId="23" xfId="2" applyNumberFormat="1" applyFont="1" applyFill="1" applyBorder="1" applyAlignment="1">
      <alignment horizontal="left" vertical="center"/>
    </xf>
    <xf numFmtId="0" fontId="44" fillId="0" borderId="27" xfId="2" applyNumberFormat="1" applyFont="1" applyFill="1" applyBorder="1" applyAlignment="1">
      <alignment horizontal="left" vertical="center"/>
    </xf>
    <xf numFmtId="0" fontId="44" fillId="0" borderId="22" xfId="2" applyNumberFormat="1" applyFont="1" applyFill="1" applyBorder="1" applyAlignment="1">
      <alignment horizontal="left" vertical="center"/>
    </xf>
    <xf numFmtId="0" fontId="33" fillId="0" borderId="0" xfId="2" applyNumberFormat="1" applyFont="1" applyFill="1" applyBorder="1" applyAlignment="1">
      <alignment horizontal="left" vertical="top" wrapText="1"/>
    </xf>
    <xf numFmtId="0" fontId="33" fillId="0" borderId="30" xfId="2" applyNumberFormat="1" applyFont="1" applyFill="1" applyBorder="1" applyAlignment="1">
      <alignment horizontal="left" vertical="top" wrapText="1"/>
    </xf>
    <xf numFmtId="0" fontId="33" fillId="0" borderId="27" xfId="2" applyNumberFormat="1" applyFont="1" applyFill="1" applyBorder="1" applyAlignment="1">
      <alignment horizontal="left" vertical="top" wrapText="1"/>
    </xf>
    <xf numFmtId="0" fontId="33" fillId="0" borderId="22" xfId="2" applyNumberFormat="1" applyFont="1" applyFill="1" applyBorder="1" applyAlignment="1">
      <alignment horizontal="left" vertical="top" wrapText="1"/>
    </xf>
    <xf numFmtId="0" fontId="33" fillId="0" borderId="0" xfId="2" applyNumberFormat="1" applyFont="1" applyFill="1" applyBorder="1" applyAlignment="1">
      <alignment horizontal="left" vertical="center" shrinkToFit="1"/>
    </xf>
    <xf numFmtId="0" fontId="25" fillId="0" borderId="0" xfId="2" applyFont="1" applyFill="1" applyBorder="1"/>
    <xf numFmtId="0" fontId="25" fillId="0" borderId="30" xfId="2" applyFont="1" applyFill="1" applyBorder="1"/>
    <xf numFmtId="0" fontId="60" fillId="0" borderId="119" xfId="2" applyFont="1" applyFill="1" applyBorder="1" applyAlignment="1">
      <alignment horizontal="center" vertical="top"/>
    </xf>
    <xf numFmtId="0" fontId="60" fillId="0" borderId="120" xfId="2" applyFont="1" applyFill="1" applyBorder="1" applyAlignment="1">
      <alignment horizontal="center" vertical="top"/>
    </xf>
    <xf numFmtId="0" fontId="60" fillId="0" borderId="121" xfId="2" applyFont="1" applyFill="1" applyBorder="1" applyAlignment="1">
      <alignment horizontal="center" vertical="top"/>
    </xf>
    <xf numFmtId="0" fontId="33" fillId="0" borderId="154" xfId="2" applyFont="1" applyFill="1" applyBorder="1" applyAlignment="1">
      <alignment horizontal="right" vertical="top" wrapText="1"/>
    </xf>
    <xf numFmtId="0" fontId="33" fillId="0" borderId="115" xfId="2" applyFont="1" applyFill="1" applyBorder="1" applyAlignment="1">
      <alignment horizontal="right" vertical="top" wrapText="1"/>
    </xf>
    <xf numFmtId="0" fontId="33" fillId="0" borderId="162" xfId="2" applyFont="1" applyFill="1" applyBorder="1" applyAlignment="1">
      <alignment horizontal="left" vertical="top" wrapText="1"/>
    </xf>
    <xf numFmtId="0" fontId="33" fillId="0" borderId="151" xfId="2" applyFont="1" applyFill="1" applyBorder="1" applyAlignment="1">
      <alignment horizontal="left" vertical="top" wrapText="1"/>
    </xf>
    <xf numFmtId="0" fontId="33" fillId="0" borderId="155" xfId="2" applyFont="1" applyFill="1" applyBorder="1" applyAlignment="1">
      <alignment horizontal="left" vertical="top" wrapText="1"/>
    </xf>
    <xf numFmtId="0" fontId="60" fillId="0" borderId="160" xfId="2" applyFont="1" applyFill="1" applyBorder="1" applyAlignment="1">
      <alignment horizontal="center" vertical="center"/>
    </xf>
    <xf numFmtId="0" fontId="60" fillId="0" borderId="116" xfId="2" applyFont="1" applyFill="1" applyBorder="1" applyAlignment="1">
      <alignment horizontal="center" vertical="center"/>
    </xf>
    <xf numFmtId="0" fontId="60" fillId="0" borderId="146" xfId="2" applyFont="1" applyFill="1" applyBorder="1" applyAlignment="1">
      <alignment horizontal="center" vertical="center"/>
    </xf>
    <xf numFmtId="0" fontId="60" fillId="0" borderId="8" xfId="2" applyFont="1" applyFill="1" applyBorder="1" applyAlignment="1">
      <alignment horizontal="center" vertical="center"/>
    </xf>
    <xf numFmtId="0" fontId="60" fillId="0" borderId="122" xfId="2" applyFont="1" applyFill="1" applyBorder="1" applyAlignment="1">
      <alignment horizontal="center" vertical="center"/>
    </xf>
    <xf numFmtId="0" fontId="60" fillId="0" borderId="123" xfId="2" applyFont="1" applyFill="1" applyBorder="1" applyAlignment="1">
      <alignment horizontal="center" vertical="center"/>
    </xf>
    <xf numFmtId="0" fontId="60" fillId="0" borderId="124" xfId="2" applyFont="1" applyFill="1" applyBorder="1" applyAlignment="1">
      <alignment horizontal="center" vertical="center"/>
    </xf>
    <xf numFmtId="0" fontId="60" fillId="0" borderId="5" xfId="2" applyFont="1" applyFill="1" applyBorder="1" applyAlignment="1">
      <alignment horizontal="center" vertical="center"/>
    </xf>
    <xf numFmtId="0" fontId="60" fillId="0" borderId="0" xfId="2" applyFont="1" applyFill="1" applyBorder="1" applyAlignment="1">
      <alignment horizontal="center" vertical="center"/>
    </xf>
    <xf numFmtId="0" fontId="60" fillId="0" borderId="30" xfId="2" applyFont="1" applyFill="1" applyBorder="1" applyAlignment="1">
      <alignment horizontal="center" vertical="center"/>
    </xf>
    <xf numFmtId="0" fontId="60" fillId="0" borderId="23" xfId="2" applyFont="1" applyFill="1" applyBorder="1" applyAlignment="1">
      <alignment horizontal="center" vertical="center"/>
    </xf>
    <xf numFmtId="0" fontId="60" fillId="0" borderId="27" xfId="2" applyFont="1" applyFill="1" applyBorder="1" applyAlignment="1">
      <alignment horizontal="center" vertical="center"/>
    </xf>
    <xf numFmtId="0" fontId="60" fillId="0" borderId="22" xfId="2" applyFont="1" applyFill="1" applyBorder="1" applyAlignment="1">
      <alignment horizontal="center" vertical="center"/>
    </xf>
    <xf numFmtId="0" fontId="33" fillId="0" borderId="123" xfId="2" applyFont="1" applyFill="1" applyBorder="1" applyAlignment="1">
      <alignment horizontal="left" vertical="top" wrapText="1"/>
    </xf>
    <xf numFmtId="0" fontId="33" fillId="0" borderId="124" xfId="2" applyFont="1" applyFill="1" applyBorder="1" applyAlignment="1">
      <alignment horizontal="left" vertical="top" wrapText="1"/>
    </xf>
    <xf numFmtId="0" fontId="33" fillId="0" borderId="167" xfId="2" applyFont="1" applyFill="1" applyBorder="1" applyAlignment="1">
      <alignment horizontal="left" vertical="top" wrapText="1"/>
    </xf>
    <xf numFmtId="0" fontId="33" fillId="0" borderId="143" xfId="2" applyFont="1" applyFill="1" applyBorder="1" applyAlignment="1">
      <alignment horizontal="left" vertical="top" wrapText="1"/>
    </xf>
    <xf numFmtId="0" fontId="33" fillId="0" borderId="168" xfId="2" applyFont="1" applyFill="1" applyBorder="1" applyAlignment="1">
      <alignment horizontal="left" vertical="top" wrapText="1"/>
    </xf>
    <xf numFmtId="0" fontId="33" fillId="0" borderId="158" xfId="2" applyFont="1" applyFill="1" applyBorder="1" applyAlignment="1">
      <alignment horizontal="left" vertical="top" wrapText="1"/>
    </xf>
    <xf numFmtId="0" fontId="33" fillId="0" borderId="150" xfId="2" applyFont="1" applyFill="1" applyBorder="1" applyAlignment="1">
      <alignment horizontal="left" vertical="top" wrapText="1"/>
    </xf>
    <xf numFmtId="0" fontId="33" fillId="0" borderId="157" xfId="2" applyFont="1" applyFill="1" applyBorder="1" applyAlignment="1">
      <alignment horizontal="left" vertical="top" wrapText="1"/>
    </xf>
    <xf numFmtId="0" fontId="33" fillId="0" borderId="8" xfId="2" applyFont="1" applyFill="1" applyBorder="1" applyAlignment="1">
      <alignment horizontal="left" vertical="top" wrapText="1"/>
    </xf>
    <xf numFmtId="0" fontId="33" fillId="0" borderId="154" xfId="2" applyFont="1" applyFill="1" applyBorder="1" applyAlignment="1">
      <alignment horizontal="center" vertical="top" wrapText="1"/>
    </xf>
    <xf numFmtId="0" fontId="33" fillId="0" borderId="115" xfId="2" applyFont="1" applyFill="1" applyBorder="1" applyAlignment="1">
      <alignment horizontal="center" vertical="top" wrapText="1"/>
    </xf>
    <xf numFmtId="0" fontId="33" fillId="0" borderId="162" xfId="2" applyFont="1" applyFill="1" applyBorder="1" applyAlignment="1">
      <alignment horizontal="left" vertical="center" wrapText="1"/>
    </xf>
    <xf numFmtId="0" fontId="33" fillId="0" borderId="151" xfId="2" applyFont="1" applyFill="1" applyBorder="1" applyAlignment="1">
      <alignment horizontal="left" vertical="center" wrapText="1"/>
    </xf>
    <xf numFmtId="0" fontId="33" fillId="0" borderId="155" xfId="2" applyFont="1" applyFill="1" applyBorder="1" applyAlignment="1">
      <alignment horizontal="left" vertical="center" wrapText="1"/>
    </xf>
    <xf numFmtId="0" fontId="33" fillId="0" borderId="163" xfId="2" applyFont="1" applyFill="1" applyBorder="1" applyAlignment="1">
      <alignment horizontal="center" vertical="top" wrapText="1"/>
    </xf>
    <xf numFmtId="0" fontId="33" fillId="0" borderId="117" xfId="2" applyFont="1" applyFill="1" applyBorder="1" applyAlignment="1">
      <alignment horizontal="center" vertical="top" wrapText="1"/>
    </xf>
    <xf numFmtId="0" fontId="33" fillId="0" borderId="164" xfId="2" applyFont="1" applyFill="1" applyBorder="1" applyAlignment="1">
      <alignment horizontal="left" vertical="center" wrapText="1"/>
    </xf>
    <xf numFmtId="0" fontId="33" fillId="0" borderId="156" xfId="2" applyFont="1" applyFill="1" applyBorder="1" applyAlignment="1">
      <alignment horizontal="left" vertical="center" wrapText="1"/>
    </xf>
    <xf numFmtId="0" fontId="33" fillId="0" borderId="165" xfId="2" applyFont="1" applyFill="1" applyBorder="1" applyAlignment="1">
      <alignment horizontal="left" vertical="center" wrapText="1"/>
    </xf>
    <xf numFmtId="0" fontId="60" fillId="0" borderId="161" xfId="2" applyFont="1" applyFill="1" applyBorder="1" applyAlignment="1">
      <alignment horizontal="center" vertical="center"/>
    </xf>
    <xf numFmtId="0" fontId="60" fillId="0" borderId="118" xfId="2" applyFont="1" applyFill="1" applyBorder="1" applyAlignment="1">
      <alignment horizontal="center" vertical="center"/>
    </xf>
    <xf numFmtId="0" fontId="60" fillId="0" borderId="148" xfId="2" applyFont="1" applyFill="1" applyBorder="1" applyAlignment="1">
      <alignment horizontal="center" vertical="center"/>
    </xf>
    <xf numFmtId="0" fontId="41" fillId="0" borderId="5" xfId="4" applyFont="1" applyFill="1" applyBorder="1" applyAlignment="1">
      <alignment horizontal="left" vertical="center"/>
    </xf>
    <xf numFmtId="0" fontId="79" fillId="0" borderId="0" xfId="4" applyFont="1" applyFill="1" applyAlignment="1">
      <alignment horizontal="left" vertical="center"/>
    </xf>
    <xf numFmtId="0" fontId="79" fillId="0" borderId="30" xfId="4" applyFont="1" applyFill="1" applyBorder="1" applyAlignment="1">
      <alignment horizontal="left" vertical="center"/>
    </xf>
    <xf numFmtId="0" fontId="41" fillId="0" borderId="23" xfId="4" applyFont="1" applyFill="1" applyBorder="1" applyAlignment="1">
      <alignment horizontal="left" vertical="center"/>
    </xf>
    <xf numFmtId="0" fontId="79" fillId="0" borderId="27" xfId="4" applyFont="1" applyFill="1" applyBorder="1" applyAlignment="1">
      <alignment horizontal="left" vertical="center"/>
    </xf>
    <xf numFmtId="0" fontId="79" fillId="0" borderId="22" xfId="4" applyFont="1" applyFill="1" applyBorder="1" applyAlignment="1">
      <alignment horizontal="left" vertical="center"/>
    </xf>
    <xf numFmtId="0" fontId="60" fillId="0" borderId="32" xfId="2" applyFont="1" applyFill="1" applyBorder="1" applyAlignment="1">
      <alignment horizontal="center" vertical="center"/>
    </xf>
    <xf numFmtId="0" fontId="60" fillId="0" borderId="33" xfId="2" applyFont="1" applyFill="1" applyBorder="1" applyAlignment="1">
      <alignment horizontal="center" vertical="center"/>
    </xf>
    <xf numFmtId="0" fontId="60" fillId="0" borderId="44" xfId="2" applyFont="1" applyFill="1" applyBorder="1" applyAlignment="1">
      <alignment horizontal="center" vertical="center"/>
    </xf>
    <xf numFmtId="0" fontId="60" fillId="0" borderId="125" xfId="2" applyFont="1" applyFill="1" applyBorder="1" applyAlignment="1">
      <alignment horizontal="center" vertical="center"/>
    </xf>
    <xf numFmtId="0" fontId="60" fillId="0" borderId="126" xfId="2" applyFont="1" applyFill="1" applyBorder="1" applyAlignment="1">
      <alignment horizontal="center" vertical="center"/>
    </xf>
    <xf numFmtId="0" fontId="60" fillId="0" borderId="127" xfId="2" applyFont="1" applyFill="1" applyBorder="1" applyAlignment="1">
      <alignment horizontal="center" vertical="center"/>
    </xf>
    <xf numFmtId="0" fontId="33" fillId="0" borderId="166" xfId="2" applyFont="1" applyFill="1" applyBorder="1" applyAlignment="1">
      <alignment horizontal="left" vertical="top" wrapText="1"/>
    </xf>
    <xf numFmtId="0" fontId="33" fillId="0" borderId="145" xfId="2" applyFont="1" applyFill="1" applyBorder="1" applyAlignment="1">
      <alignment horizontal="left" vertical="top" wrapText="1"/>
    </xf>
    <xf numFmtId="0" fontId="33" fillId="0" borderId="153" xfId="2" applyFont="1" applyFill="1" applyBorder="1" applyAlignment="1">
      <alignment horizontal="left" vertical="top" wrapText="1"/>
    </xf>
    <xf numFmtId="0" fontId="33" fillId="0" borderId="11" xfId="2" applyFont="1" applyFill="1" applyBorder="1" applyAlignment="1">
      <alignment horizontal="left" vertical="top" wrapText="1"/>
    </xf>
    <xf numFmtId="0" fontId="33" fillId="0" borderId="24" xfId="2" applyFont="1" applyFill="1" applyBorder="1" applyAlignment="1">
      <alignment horizontal="left" vertical="top" wrapText="1"/>
    </xf>
    <xf numFmtId="0" fontId="33" fillId="0" borderId="10" xfId="2" applyFont="1" applyFill="1" applyBorder="1" applyAlignment="1">
      <alignment horizontal="left" vertical="top" wrapText="1"/>
    </xf>
    <xf numFmtId="0" fontId="60" fillId="0" borderId="11" xfId="2" applyFont="1" applyFill="1" applyBorder="1" applyAlignment="1">
      <alignment horizontal="center" vertical="center"/>
    </xf>
    <xf numFmtId="0" fontId="60" fillId="0" borderId="24" xfId="2" applyFont="1" applyFill="1" applyBorder="1" applyAlignment="1">
      <alignment horizontal="center" vertical="center"/>
    </xf>
    <xf numFmtId="0" fontId="60" fillId="0" borderId="10" xfId="2" applyFont="1" applyFill="1" applyBorder="1" applyAlignment="1">
      <alignment horizontal="center" vertical="center"/>
    </xf>
    <xf numFmtId="0" fontId="41" fillId="0" borderId="5" xfId="4" applyFont="1" applyFill="1" applyBorder="1" applyAlignment="1">
      <alignment horizontal="left" vertical="center" wrapText="1"/>
    </xf>
    <xf numFmtId="0" fontId="79" fillId="0" borderId="0" xfId="4" applyFont="1" applyFill="1" applyBorder="1" applyAlignment="1">
      <alignment horizontal="left" vertical="center" wrapText="1"/>
    </xf>
    <xf numFmtId="0" fontId="79" fillId="0" borderId="30" xfId="4" applyFont="1" applyFill="1" applyBorder="1" applyAlignment="1">
      <alignment horizontal="left" vertical="center" wrapText="1"/>
    </xf>
    <xf numFmtId="0" fontId="79" fillId="0" borderId="0" xfId="4" applyFont="1" applyFill="1" applyAlignment="1">
      <alignment horizontal="left" vertical="center" wrapText="1"/>
    </xf>
    <xf numFmtId="0" fontId="41" fillId="0" borderId="23" xfId="4" applyFont="1" applyFill="1" applyBorder="1" applyAlignment="1">
      <alignment horizontal="left" vertical="center" wrapText="1"/>
    </xf>
    <xf numFmtId="0" fontId="79" fillId="0" borderId="27" xfId="4" applyFont="1" applyFill="1" applyBorder="1" applyAlignment="1">
      <alignment horizontal="left" vertical="center" wrapText="1"/>
    </xf>
    <xf numFmtId="0" fontId="79" fillId="0" borderId="22" xfId="4" applyFont="1" applyFill="1" applyBorder="1" applyAlignment="1">
      <alignment horizontal="left" vertical="center" wrapText="1"/>
    </xf>
    <xf numFmtId="0" fontId="79" fillId="0" borderId="128" xfId="4" applyFont="1" applyFill="1" applyBorder="1" applyAlignment="1">
      <alignment horizontal="left" vertical="center" wrapText="1"/>
    </xf>
    <xf numFmtId="0" fontId="79" fillId="0" borderId="129" xfId="4" applyFont="1" applyFill="1" applyBorder="1" applyAlignment="1">
      <alignment horizontal="left" vertical="center" wrapText="1"/>
    </xf>
    <xf numFmtId="0" fontId="79" fillId="0" borderId="130" xfId="4" applyFont="1" applyFill="1" applyBorder="1" applyAlignment="1">
      <alignment horizontal="left" vertical="center" wrapText="1"/>
    </xf>
    <xf numFmtId="0" fontId="33" fillId="0" borderId="112" xfId="4" applyFont="1" applyFill="1" applyBorder="1" applyAlignment="1">
      <alignment horizontal="left" vertical="center" wrapText="1"/>
    </xf>
    <xf numFmtId="0" fontId="79" fillId="0" borderId="113" xfId="4" applyFont="1" applyFill="1" applyBorder="1" applyAlignment="1">
      <alignment horizontal="left" vertical="center" wrapText="1"/>
    </xf>
    <xf numFmtId="0" fontId="79" fillId="0" borderId="114" xfId="4" applyFont="1" applyFill="1" applyBorder="1" applyAlignment="1">
      <alignment horizontal="left" vertical="center" wrapText="1"/>
    </xf>
    <xf numFmtId="0" fontId="41" fillId="0" borderId="11" xfId="4" applyFont="1" applyFill="1" applyBorder="1" applyAlignment="1">
      <alignment horizontal="left" vertical="center" wrapText="1"/>
    </xf>
    <xf numFmtId="0" fontId="41" fillId="0" borderId="24" xfId="4" applyFont="1" applyFill="1" applyBorder="1" applyAlignment="1">
      <alignment horizontal="left" vertical="center" wrapText="1"/>
    </xf>
    <xf numFmtId="0" fontId="41" fillId="0" borderId="10" xfId="4" applyFont="1" applyFill="1" applyBorder="1" applyAlignment="1">
      <alignment horizontal="left" vertical="center" wrapText="1"/>
    </xf>
    <xf numFmtId="0" fontId="33" fillId="0" borderId="11" xfId="4" applyNumberFormat="1" applyFont="1" applyFill="1" applyBorder="1" applyAlignment="1">
      <alignment horizontal="left" vertical="center" wrapText="1"/>
    </xf>
    <xf numFmtId="0" fontId="33" fillId="0" borderId="24" xfId="4" applyNumberFormat="1" applyFont="1" applyFill="1" applyBorder="1" applyAlignment="1">
      <alignment horizontal="left" vertical="center" wrapText="1"/>
    </xf>
    <xf numFmtId="0" fontId="33" fillId="0" borderId="10" xfId="4" applyNumberFormat="1" applyFont="1" applyFill="1" applyBorder="1" applyAlignment="1">
      <alignment horizontal="left" vertical="center" wrapText="1"/>
    </xf>
    <xf numFmtId="0" fontId="41" fillId="0" borderId="11" xfId="4" applyNumberFormat="1" applyFont="1" applyFill="1" applyBorder="1" applyAlignment="1">
      <alignment horizontal="left" vertical="center" wrapText="1"/>
    </xf>
    <xf numFmtId="0" fontId="41" fillId="0" borderId="24" xfId="4" applyNumberFormat="1" applyFont="1" applyFill="1" applyBorder="1" applyAlignment="1">
      <alignment horizontal="left" vertical="center" wrapText="1"/>
    </xf>
    <xf numFmtId="0" fontId="41" fillId="0" borderId="10" xfId="4" applyNumberFormat="1" applyFont="1" applyFill="1" applyBorder="1" applyAlignment="1">
      <alignment horizontal="left" vertical="center" wrapText="1"/>
    </xf>
    <xf numFmtId="0" fontId="41" fillId="0" borderId="8" xfId="4" applyNumberFormat="1" applyFont="1" applyFill="1" applyBorder="1" applyAlignment="1">
      <alignment horizontal="left" vertical="center" wrapText="1"/>
    </xf>
    <xf numFmtId="0" fontId="33" fillId="0" borderId="5" xfId="4" applyFont="1" applyFill="1" applyBorder="1" applyAlignment="1">
      <alignment horizontal="left" vertical="center" wrapText="1"/>
    </xf>
    <xf numFmtId="0" fontId="79" fillId="0" borderId="24" xfId="4" applyFont="1" applyFill="1" applyBorder="1" applyAlignment="1">
      <alignment horizontal="left" vertical="center" wrapText="1"/>
    </xf>
    <xf numFmtId="0" fontId="79" fillId="0" borderId="10" xfId="4" applyFont="1" applyFill="1" applyBorder="1" applyAlignment="1">
      <alignment horizontal="left" vertical="center" wrapText="1"/>
    </xf>
    <xf numFmtId="0" fontId="41" fillId="0" borderId="8" xfId="4" applyFont="1" applyFill="1" applyBorder="1" applyAlignment="1">
      <alignment horizontal="center" vertical="center" wrapText="1"/>
    </xf>
    <xf numFmtId="0" fontId="79" fillId="0" borderId="8" xfId="4" applyFont="1" applyFill="1" applyBorder="1" applyAlignment="1">
      <alignment horizontal="center" vertical="center" wrapText="1"/>
    </xf>
    <xf numFmtId="0" fontId="79" fillId="0" borderId="8" xfId="4" applyFont="1" applyFill="1" applyBorder="1" applyAlignment="1"/>
    <xf numFmtId="0" fontId="58" fillId="0" borderId="11" xfId="4" applyFont="1" applyFill="1" applyBorder="1" applyAlignment="1">
      <alignment horizontal="left" vertical="center" wrapText="1"/>
    </xf>
    <xf numFmtId="0" fontId="79" fillId="0" borderId="11" xfId="4" applyFont="1" applyFill="1" applyBorder="1" applyAlignment="1">
      <alignment horizontal="center" vertical="center" wrapText="1"/>
    </xf>
    <xf numFmtId="0" fontId="79" fillId="0" borderId="10" xfId="4" applyFont="1" applyFill="1" applyBorder="1" applyAlignment="1">
      <alignment horizontal="center" vertical="center" wrapText="1"/>
    </xf>
    <xf numFmtId="0" fontId="71" fillId="0" borderId="8" xfId="4" applyFont="1" applyFill="1" applyBorder="1" applyAlignment="1">
      <alignment horizontal="center" vertical="top" wrapText="1"/>
    </xf>
    <xf numFmtId="0" fontId="41" fillId="0" borderId="11" xfId="2" applyNumberFormat="1" applyFont="1" applyFill="1" applyBorder="1" applyAlignment="1">
      <alignment horizontal="left" vertical="center" wrapText="1"/>
    </xf>
    <xf numFmtId="0" fontId="41" fillId="0" borderId="24" xfId="2" applyNumberFormat="1" applyFont="1" applyFill="1" applyBorder="1" applyAlignment="1">
      <alignment horizontal="left" vertical="center" wrapText="1"/>
    </xf>
    <xf numFmtId="0" fontId="41" fillId="0" borderId="10" xfId="2" applyNumberFormat="1" applyFont="1" applyFill="1" applyBorder="1" applyAlignment="1">
      <alignment horizontal="left" vertical="center" wrapText="1"/>
    </xf>
    <xf numFmtId="0" fontId="41" fillId="0" borderId="11" xfId="4" quotePrefix="1" applyFont="1" applyFill="1" applyBorder="1" applyAlignment="1">
      <alignment horizontal="left" vertical="center" wrapText="1"/>
    </xf>
    <xf numFmtId="0" fontId="41" fillId="0" borderId="24" xfId="4" quotePrefix="1" applyFont="1" applyFill="1" applyBorder="1" applyAlignment="1">
      <alignment horizontal="left" vertical="center" wrapText="1"/>
    </xf>
    <xf numFmtId="0" fontId="41" fillId="0" borderId="10" xfId="4" quotePrefix="1" applyFont="1" applyFill="1" applyBorder="1" applyAlignment="1">
      <alignment horizontal="left" vertical="center" wrapText="1"/>
    </xf>
    <xf numFmtId="0" fontId="33" fillId="0" borderId="8" xfId="2" applyFont="1" applyFill="1" applyBorder="1" applyAlignment="1">
      <alignment horizontal="left" vertical="center" wrapText="1"/>
    </xf>
    <xf numFmtId="0" fontId="33" fillId="0" borderId="49" xfId="2" applyFont="1" applyFill="1" applyBorder="1" applyAlignment="1">
      <alignment horizontal="left" vertical="top" wrapText="1"/>
    </xf>
    <xf numFmtId="0" fontId="33" fillId="0" borderId="55" xfId="2" applyFont="1" applyFill="1" applyBorder="1" applyAlignment="1">
      <alignment horizontal="left" vertical="top" wrapText="1"/>
    </xf>
    <xf numFmtId="0" fontId="25" fillId="0" borderId="5" xfId="2" applyFont="1" applyFill="1" applyBorder="1" applyAlignment="1">
      <alignment horizontal="left" vertical="center"/>
    </xf>
    <xf numFmtId="0" fontId="25" fillId="0" borderId="0" xfId="2" applyFont="1" applyFill="1" applyAlignment="1">
      <alignment horizontal="left" vertical="center"/>
    </xf>
    <xf numFmtId="0" fontId="25" fillId="0" borderId="30" xfId="2" applyFont="1" applyFill="1" applyBorder="1" applyAlignment="1">
      <alignment horizontal="left" vertical="center"/>
    </xf>
    <xf numFmtId="0" fontId="36" fillId="0" borderId="161" xfId="4" applyFont="1" applyFill="1" applyBorder="1" applyAlignment="1">
      <alignment horizontal="center" vertical="center"/>
    </xf>
    <xf numFmtId="0" fontId="36" fillId="0" borderId="118" xfId="4" applyFont="1" applyFill="1" applyBorder="1" applyAlignment="1">
      <alignment horizontal="center" vertical="center"/>
    </xf>
    <xf numFmtId="0" fontId="36" fillId="0" borderId="148" xfId="4" applyFont="1" applyFill="1" applyBorder="1" applyAlignment="1">
      <alignment horizontal="center" vertical="center"/>
    </xf>
    <xf numFmtId="0" fontId="54" fillId="0" borderId="21" xfId="2" applyFont="1" applyFill="1" applyBorder="1" applyAlignment="1">
      <alignment horizontal="center" vertical="center"/>
    </xf>
    <xf numFmtId="0" fontId="79" fillId="0" borderId="42" xfId="4" applyFont="1" applyFill="1" applyBorder="1" applyAlignment="1">
      <alignment horizontal="center" vertical="center"/>
    </xf>
    <xf numFmtId="0" fontId="79" fillId="0" borderId="21" xfId="4" applyFont="1" applyFill="1" applyBorder="1" applyAlignment="1">
      <alignment horizontal="center" vertical="center"/>
    </xf>
    <xf numFmtId="0" fontId="33" fillId="0" borderId="32" xfId="4" applyNumberFormat="1" applyFont="1" applyFill="1" applyBorder="1" applyAlignment="1">
      <alignment horizontal="left" vertical="center" wrapText="1"/>
    </xf>
    <xf numFmtId="0" fontId="79" fillId="0" borderId="33" xfId="4" applyFont="1" applyFill="1" applyBorder="1" applyAlignment="1">
      <alignment horizontal="left" vertical="center"/>
    </xf>
    <xf numFmtId="0" fontId="79" fillId="0" borderId="44" xfId="4" applyFont="1" applyFill="1" applyBorder="1" applyAlignment="1">
      <alignment horizontal="left" vertical="center"/>
    </xf>
    <xf numFmtId="0" fontId="79" fillId="0" borderId="5" xfId="4" applyFont="1" applyFill="1" applyBorder="1" applyAlignment="1">
      <alignment horizontal="left" vertical="center"/>
    </xf>
    <xf numFmtId="0" fontId="79" fillId="0" borderId="23" xfId="4" applyFont="1" applyFill="1" applyBorder="1" applyAlignment="1">
      <alignment horizontal="left" vertical="center"/>
    </xf>
    <xf numFmtId="0" fontId="79" fillId="0" borderId="33" xfId="4" applyFont="1" applyFill="1" applyBorder="1" applyAlignment="1">
      <alignment horizontal="left" vertical="center" wrapText="1"/>
    </xf>
    <xf numFmtId="0" fontId="79" fillId="0" borderId="44" xfId="4" applyFont="1" applyFill="1" applyBorder="1" applyAlignment="1">
      <alignment horizontal="left" vertical="center" wrapText="1"/>
    </xf>
    <xf numFmtId="0" fontId="79" fillId="0" borderId="5" xfId="4" applyFont="1" applyFill="1" applyBorder="1" applyAlignment="1">
      <alignment horizontal="left" vertical="center" wrapText="1"/>
    </xf>
    <xf numFmtId="0" fontId="79" fillId="0" borderId="23" xfId="4" applyFont="1" applyFill="1" applyBorder="1" applyAlignment="1">
      <alignment horizontal="left" vertical="center" wrapText="1"/>
    </xf>
    <xf numFmtId="0" fontId="33" fillId="0" borderId="32" xfId="4" applyFont="1" applyFill="1" applyBorder="1" applyAlignment="1">
      <alignment horizontal="left" vertical="center" wrapText="1"/>
    </xf>
    <xf numFmtId="0" fontId="33" fillId="0" borderId="32" xfId="2" applyNumberFormat="1" applyFont="1" applyFill="1" applyBorder="1" applyAlignment="1">
      <alignment horizontal="left" vertical="center"/>
    </xf>
    <xf numFmtId="0" fontId="41" fillId="0" borderId="32" xfId="2" applyNumberFormat="1" applyFont="1" applyFill="1" applyBorder="1" applyAlignment="1">
      <alignment horizontal="left" vertical="center" wrapText="1"/>
    </xf>
    <xf numFmtId="0" fontId="41" fillId="0" borderId="33" xfId="2" applyNumberFormat="1" applyFont="1" applyFill="1" applyBorder="1" applyAlignment="1">
      <alignment horizontal="left" vertical="center" wrapText="1"/>
    </xf>
    <xf numFmtId="0" fontId="41" fillId="0" borderId="44" xfId="2" applyNumberFormat="1" applyFont="1" applyFill="1" applyBorder="1" applyAlignment="1">
      <alignment horizontal="left" vertical="center" wrapText="1"/>
    </xf>
    <xf numFmtId="0" fontId="41" fillId="0" borderId="11" xfId="2" applyNumberFormat="1" applyFont="1" applyFill="1" applyBorder="1" applyAlignment="1">
      <alignment vertical="center" wrapText="1"/>
    </xf>
    <xf numFmtId="0" fontId="25" fillId="0" borderId="24" xfId="2" applyFont="1" applyFill="1" applyBorder="1" applyAlignment="1">
      <alignment vertical="center"/>
    </xf>
    <xf numFmtId="0" fontId="25" fillId="0" borderId="10" xfId="2" applyFont="1" applyFill="1" applyBorder="1" applyAlignment="1">
      <alignment vertical="center"/>
    </xf>
    <xf numFmtId="0" fontId="54" fillId="0" borderId="8" xfId="2" applyFont="1" applyFill="1" applyBorder="1" applyAlignment="1">
      <alignment horizontal="center" vertical="center"/>
    </xf>
    <xf numFmtId="0" fontId="33" fillId="0" borderId="56" xfId="2" applyFont="1" applyFill="1" applyBorder="1" applyAlignment="1">
      <alignment horizontal="left" vertical="center" wrapText="1"/>
    </xf>
    <xf numFmtId="0" fontId="41" fillId="0" borderId="11" xfId="2" applyFont="1" applyFill="1" applyBorder="1" applyAlignment="1">
      <alignment horizontal="left" vertical="center" wrapText="1"/>
    </xf>
    <xf numFmtId="0" fontId="41" fillId="0" borderId="24" xfId="2" applyFont="1" applyFill="1" applyBorder="1" applyAlignment="1">
      <alignment horizontal="left" vertical="center" wrapText="1"/>
    </xf>
    <xf numFmtId="0" fontId="41" fillId="0" borderId="10" xfId="2" applyFont="1" applyFill="1" applyBorder="1" applyAlignment="1">
      <alignment horizontal="left" vertical="center" wrapText="1"/>
    </xf>
    <xf numFmtId="0" fontId="33" fillId="0" borderId="11" xfId="2" applyNumberFormat="1" applyFont="1" applyFill="1" applyBorder="1" applyAlignment="1">
      <alignment horizontal="left" vertical="center" wrapText="1"/>
    </xf>
    <xf numFmtId="0" fontId="33" fillId="0" borderId="24" xfId="2" applyNumberFormat="1" applyFont="1" applyFill="1" applyBorder="1" applyAlignment="1">
      <alignment horizontal="left" vertical="center" wrapText="1"/>
    </xf>
    <xf numFmtId="0" fontId="33" fillId="0" borderId="10" xfId="2" applyNumberFormat="1" applyFont="1" applyFill="1" applyBorder="1" applyAlignment="1">
      <alignment horizontal="left" vertical="center" wrapText="1"/>
    </xf>
    <xf numFmtId="0" fontId="29" fillId="0" borderId="11" xfId="2" applyFont="1" applyFill="1" applyBorder="1" applyAlignment="1"/>
    <xf numFmtId="0" fontId="29" fillId="0" borderId="24" xfId="2" applyFont="1" applyFill="1" applyBorder="1" applyAlignment="1"/>
    <xf numFmtId="0" fontId="29" fillId="0" borderId="10" xfId="2" applyFont="1" applyFill="1" applyBorder="1" applyAlignment="1"/>
    <xf numFmtId="0" fontId="33" fillId="0" borderId="8" xfId="2" applyFont="1" applyFill="1" applyBorder="1" applyAlignment="1">
      <alignment horizontal="left" vertical="center"/>
    </xf>
    <xf numFmtId="0" fontId="29" fillId="0" borderId="8" xfId="2" applyFont="1" applyFill="1" applyBorder="1" applyAlignment="1"/>
    <xf numFmtId="0" fontId="36" fillId="0" borderId="32" xfId="4" applyFont="1" applyFill="1" applyBorder="1" applyAlignment="1">
      <alignment horizontal="center" vertical="center"/>
    </xf>
    <xf numFmtId="0" fontId="36" fillId="0" borderId="33" xfId="4" applyFont="1" applyFill="1" applyBorder="1" applyAlignment="1">
      <alignment horizontal="center" vertical="center"/>
    </xf>
    <xf numFmtId="0" fontId="36" fillId="0" borderId="44" xfId="4" applyFont="1" applyFill="1" applyBorder="1" applyAlignment="1">
      <alignment horizontal="center" vertical="center"/>
    </xf>
    <xf numFmtId="0" fontId="36" fillId="0" borderId="5" xfId="4" applyFont="1" applyFill="1" applyBorder="1" applyAlignment="1">
      <alignment horizontal="center" vertical="center"/>
    </xf>
    <xf numFmtId="0" fontId="36" fillId="0" borderId="0" xfId="4" applyFont="1" applyFill="1" applyBorder="1" applyAlignment="1">
      <alignment horizontal="center" vertical="center"/>
    </xf>
    <xf numFmtId="0" fontId="36" fillId="0" borderId="30" xfId="4" applyFont="1" applyFill="1" applyBorder="1" applyAlignment="1">
      <alignment horizontal="center" vertical="center"/>
    </xf>
    <xf numFmtId="0" fontId="36" fillId="0" borderId="23" xfId="4" applyFont="1" applyFill="1" applyBorder="1" applyAlignment="1">
      <alignment horizontal="center" vertical="center"/>
    </xf>
    <xf numFmtId="0" fontId="36" fillId="0" borderId="27" xfId="4" applyFont="1" applyFill="1" applyBorder="1" applyAlignment="1">
      <alignment horizontal="center" vertical="center"/>
    </xf>
    <xf numFmtId="0" fontId="36" fillId="0" borderId="22" xfId="4" applyFont="1" applyFill="1" applyBorder="1" applyAlignment="1">
      <alignment horizontal="center" vertical="center"/>
    </xf>
    <xf numFmtId="0" fontId="41" fillId="0" borderId="5" xfId="2" applyFont="1" applyFill="1" applyBorder="1" applyAlignment="1">
      <alignment vertical="center" wrapText="1"/>
    </xf>
    <xf numFmtId="0" fontId="41" fillId="0" borderId="23" xfId="2" applyFont="1" applyFill="1" applyBorder="1" applyAlignment="1">
      <alignment vertical="center"/>
    </xf>
    <xf numFmtId="0" fontId="33" fillId="0" borderId="32" xfId="2" applyNumberFormat="1" applyFont="1" applyFill="1" applyBorder="1" applyAlignment="1">
      <alignment horizontal="left" vertical="top" wrapText="1"/>
    </xf>
    <xf numFmtId="0" fontId="33" fillId="0" borderId="33" xfId="2" applyNumberFormat="1" applyFont="1" applyFill="1" applyBorder="1" applyAlignment="1">
      <alignment horizontal="left" vertical="top" wrapText="1"/>
    </xf>
    <xf numFmtId="0" fontId="33" fillId="0" borderId="44" xfId="2" applyNumberFormat="1" applyFont="1" applyFill="1" applyBorder="1" applyAlignment="1">
      <alignment horizontal="left" vertical="top" wrapText="1"/>
    </xf>
    <xf numFmtId="0" fontId="33" fillId="0" borderId="5" xfId="2" applyNumberFormat="1" applyFont="1" applyFill="1" applyBorder="1" applyAlignment="1">
      <alignment horizontal="left" vertical="top" wrapText="1"/>
    </xf>
    <xf numFmtId="0" fontId="33" fillId="0" borderId="33" xfId="2" applyFont="1" applyFill="1" applyBorder="1" applyAlignment="1">
      <alignment vertical="center" wrapText="1"/>
    </xf>
    <xf numFmtId="0" fontId="33" fillId="0" borderId="44" xfId="2" applyFont="1" applyFill="1" applyBorder="1" applyAlignment="1">
      <alignment vertical="center" wrapText="1"/>
    </xf>
    <xf numFmtId="0" fontId="33" fillId="0" borderId="30" xfId="2" applyFont="1" applyFill="1" applyBorder="1" applyAlignment="1">
      <alignment vertical="center" wrapText="1"/>
    </xf>
    <xf numFmtId="0" fontId="33" fillId="0" borderId="23" xfId="2" applyFont="1" applyFill="1" applyBorder="1" applyAlignment="1">
      <alignment vertical="center" wrapText="1"/>
    </xf>
    <xf numFmtId="0" fontId="33" fillId="0" borderId="27" xfId="2" applyFont="1" applyFill="1" applyBorder="1" applyAlignment="1">
      <alignment vertical="center" wrapText="1"/>
    </xf>
    <xf numFmtId="0" fontId="33" fillId="0" borderId="22" xfId="2" applyFont="1" applyFill="1" applyBorder="1" applyAlignment="1">
      <alignment vertical="center" wrapText="1"/>
    </xf>
    <xf numFmtId="0" fontId="38" fillId="0" borderId="32" xfId="2" applyNumberFormat="1" applyFont="1" applyFill="1" applyBorder="1" applyAlignment="1">
      <alignment horizontal="center" vertical="center" wrapText="1"/>
    </xf>
    <xf numFmtId="0" fontId="38" fillId="0" borderId="44" xfId="2" applyNumberFormat="1" applyFont="1" applyFill="1" applyBorder="1" applyAlignment="1">
      <alignment horizontal="center" vertical="center" wrapText="1"/>
    </xf>
    <xf numFmtId="0" fontId="38" fillId="0" borderId="23" xfId="2" applyNumberFormat="1" applyFont="1" applyFill="1" applyBorder="1" applyAlignment="1">
      <alignment horizontal="center" vertical="center" wrapText="1"/>
    </xf>
    <xf numFmtId="0" fontId="38" fillId="0" borderId="22" xfId="2" applyNumberFormat="1" applyFont="1" applyFill="1" applyBorder="1" applyAlignment="1">
      <alignment horizontal="center" vertical="center" wrapText="1"/>
    </xf>
    <xf numFmtId="0" fontId="25" fillId="0" borderId="45" xfId="2" applyNumberFormat="1" applyFont="1" applyFill="1" applyBorder="1" applyAlignment="1">
      <alignment horizontal="center" vertical="center"/>
    </xf>
    <xf numFmtId="0" fontId="25" fillId="0" borderId="21" xfId="2" applyNumberFormat="1" applyFont="1" applyFill="1" applyBorder="1" applyAlignment="1">
      <alignment horizontal="center" vertical="center"/>
    </xf>
    <xf numFmtId="0" fontId="33" fillId="0" borderId="0" xfId="2" applyNumberFormat="1" applyFont="1" applyFill="1" applyBorder="1" applyAlignment="1">
      <alignment horizontal="left" vertical="top"/>
    </xf>
    <xf numFmtId="0" fontId="33" fillId="0" borderId="30" xfId="2" applyNumberFormat="1" applyFont="1" applyFill="1" applyBorder="1" applyAlignment="1">
      <alignment horizontal="left" vertical="top"/>
    </xf>
    <xf numFmtId="0" fontId="33" fillId="0" borderId="27" xfId="2" applyNumberFormat="1" applyFont="1" applyFill="1" applyBorder="1" applyAlignment="1">
      <alignment horizontal="left" vertical="top"/>
    </xf>
    <xf numFmtId="0" fontId="33" fillId="0" borderId="22" xfId="2" applyNumberFormat="1" applyFont="1" applyFill="1" applyBorder="1" applyAlignment="1">
      <alignment horizontal="left" vertical="top"/>
    </xf>
    <xf numFmtId="0" fontId="25" fillId="0" borderId="8" xfId="2" applyFont="1" applyFill="1" applyBorder="1" applyAlignment="1">
      <alignment horizontal="center" vertical="center"/>
    </xf>
    <xf numFmtId="0" fontId="38" fillId="0" borderId="32" xfId="2" applyNumberFormat="1" applyFont="1" applyFill="1" applyBorder="1" applyAlignment="1">
      <alignment horizontal="left" vertical="center"/>
    </xf>
    <xf numFmtId="0" fontId="38" fillId="0" borderId="33" xfId="2" applyNumberFormat="1" applyFont="1" applyFill="1" applyBorder="1" applyAlignment="1">
      <alignment horizontal="left" vertical="center"/>
    </xf>
    <xf numFmtId="0" fontId="38" fillId="0" borderId="44" xfId="2" applyNumberFormat="1" applyFont="1" applyFill="1" applyBorder="1" applyAlignment="1">
      <alignment horizontal="left" vertical="center"/>
    </xf>
    <xf numFmtId="0" fontId="38" fillId="0" borderId="109" xfId="2" applyNumberFormat="1" applyFont="1" applyFill="1" applyBorder="1" applyAlignment="1">
      <alignment horizontal="left" vertical="center"/>
    </xf>
    <xf numFmtId="0" fontId="38" fillId="0" borderId="110" xfId="2" applyNumberFormat="1" applyFont="1" applyFill="1" applyBorder="1" applyAlignment="1">
      <alignment horizontal="left" vertical="center"/>
    </xf>
    <xf numFmtId="0" fontId="38" fillId="0" borderId="111" xfId="2" applyNumberFormat="1" applyFont="1" applyFill="1" applyBorder="1" applyAlignment="1">
      <alignment horizontal="left" vertical="center"/>
    </xf>
    <xf numFmtId="0" fontId="40" fillId="0" borderId="112" xfId="2" applyNumberFormat="1" applyFont="1" applyFill="1" applyBorder="1" applyAlignment="1">
      <alignment horizontal="left" vertical="center"/>
    </xf>
    <xf numFmtId="0" fontId="40" fillId="0" borderId="113" xfId="2" applyNumberFormat="1" applyFont="1" applyFill="1" applyBorder="1" applyAlignment="1">
      <alignment horizontal="left" vertical="center"/>
    </xf>
    <xf numFmtId="0" fontId="40" fillId="0" borderId="114" xfId="2" applyNumberFormat="1" applyFont="1" applyFill="1" applyBorder="1" applyAlignment="1">
      <alignment horizontal="left" vertical="center"/>
    </xf>
    <xf numFmtId="0" fontId="40" fillId="0" borderId="5" xfId="2" applyNumberFormat="1" applyFont="1" applyFill="1" applyBorder="1" applyAlignment="1">
      <alignment horizontal="left" vertical="center"/>
    </xf>
    <xf numFmtId="0" fontId="40" fillId="0" borderId="0" xfId="2" applyNumberFormat="1" applyFont="1" applyFill="1" applyAlignment="1">
      <alignment horizontal="left" vertical="center"/>
    </xf>
    <xf numFmtId="0" fontId="40" fillId="0" borderId="30" xfId="2" applyNumberFormat="1" applyFont="1" applyFill="1" applyBorder="1" applyAlignment="1">
      <alignment horizontal="left" vertical="center"/>
    </xf>
    <xf numFmtId="0" fontId="40" fillId="0" borderId="23" xfId="2" applyNumberFormat="1" applyFont="1" applyFill="1" applyBorder="1" applyAlignment="1">
      <alignment horizontal="left" vertical="center"/>
    </xf>
    <xf numFmtId="0" fontId="40" fillId="0" borderId="27" xfId="2" applyNumberFormat="1" applyFont="1" applyFill="1" applyBorder="1" applyAlignment="1">
      <alignment horizontal="left" vertical="center"/>
    </xf>
    <xf numFmtId="0" fontId="40" fillId="0" borderId="22" xfId="2" applyNumberFormat="1" applyFont="1" applyFill="1" applyBorder="1" applyAlignment="1">
      <alignment horizontal="left" vertical="center"/>
    </xf>
    <xf numFmtId="0" fontId="37" fillId="0" borderId="0" xfId="2" applyNumberFormat="1" applyFont="1" applyFill="1" applyBorder="1" applyAlignment="1">
      <alignment horizontal="center" vertical="center"/>
    </xf>
    <xf numFmtId="0" fontId="37" fillId="0" borderId="30" xfId="2" applyNumberFormat="1" applyFont="1" applyFill="1" applyBorder="1" applyAlignment="1">
      <alignment horizontal="center" vertical="center"/>
    </xf>
    <xf numFmtId="0" fontId="41" fillId="0" borderId="32" xfId="2" applyNumberFormat="1" applyFont="1" applyFill="1" applyBorder="1" applyAlignment="1">
      <alignment horizontal="left" vertical="center"/>
    </xf>
    <xf numFmtId="0" fontId="41" fillId="0" borderId="33" xfId="2" applyNumberFormat="1" applyFont="1" applyFill="1" applyBorder="1" applyAlignment="1">
      <alignment horizontal="left" vertical="center"/>
    </xf>
    <xf numFmtId="0" fontId="25" fillId="0" borderId="5" xfId="2" applyNumberFormat="1" applyFont="1" applyFill="1" applyBorder="1" applyAlignment="1">
      <alignment horizontal="left" vertical="center"/>
    </xf>
    <xf numFmtId="0" fontId="25" fillId="0" borderId="0" xfId="2" applyNumberFormat="1" applyFont="1" applyFill="1" applyAlignment="1">
      <alignment horizontal="left" vertical="center"/>
    </xf>
    <xf numFmtId="0" fontId="25" fillId="0" borderId="30" xfId="2" applyNumberFormat="1" applyFont="1" applyFill="1" applyBorder="1" applyAlignment="1">
      <alignment horizontal="left" vertical="center"/>
    </xf>
    <xf numFmtId="0" fontId="25" fillId="0" borderId="23" xfId="2" applyNumberFormat="1" applyFont="1" applyFill="1" applyBorder="1" applyAlignment="1">
      <alignment horizontal="left" vertical="center"/>
    </xf>
    <xf numFmtId="0" fontId="25" fillId="0" borderId="27" xfId="2" applyNumberFormat="1" applyFont="1" applyFill="1" applyBorder="1" applyAlignment="1">
      <alignment horizontal="left" vertical="center"/>
    </xf>
    <xf numFmtId="0" fontId="25" fillId="0" borderId="22" xfId="2" applyNumberFormat="1" applyFont="1" applyFill="1" applyBorder="1" applyAlignment="1">
      <alignment horizontal="left" vertical="center"/>
    </xf>
    <xf numFmtId="0" fontId="45" fillId="0" borderId="8" xfId="2" applyNumberFormat="1" applyFont="1" applyFill="1" applyBorder="1" applyAlignment="1">
      <alignment horizontal="center" vertical="center"/>
    </xf>
    <xf numFmtId="0" fontId="48" fillId="0" borderId="0" xfId="2" applyNumberFormat="1" applyFont="1" applyFill="1" applyAlignment="1">
      <alignment horizontal="left" vertical="center" wrapText="1"/>
    </xf>
    <xf numFmtId="0" fontId="48" fillId="0" borderId="0" xfId="2" applyNumberFormat="1" applyFont="1" applyFill="1" applyBorder="1" applyAlignment="1">
      <alignment horizontal="left" vertical="top" wrapText="1"/>
    </xf>
    <xf numFmtId="0" fontId="36" fillId="0" borderId="45" xfId="2" applyFont="1" applyFill="1" applyBorder="1" applyAlignment="1">
      <alignment horizontal="center" vertical="center"/>
    </xf>
    <xf numFmtId="0" fontId="36" fillId="0" borderId="42" xfId="2" applyFont="1" applyFill="1" applyBorder="1" applyAlignment="1">
      <alignment horizontal="center" vertical="center"/>
    </xf>
    <xf numFmtId="0" fontId="36" fillId="0" borderId="21" xfId="2" applyFont="1" applyFill="1" applyBorder="1" applyAlignment="1">
      <alignment horizontal="center" vertical="center"/>
    </xf>
    <xf numFmtId="0" fontId="50" fillId="0" borderId="8" xfId="2" applyFont="1" applyFill="1" applyBorder="1" applyAlignment="1">
      <alignment horizontal="center" vertical="center"/>
    </xf>
    <xf numFmtId="0" fontId="33" fillId="0" borderId="0" xfId="2" applyNumberFormat="1" applyFont="1" applyFill="1" applyAlignment="1">
      <alignment horizontal="center" vertical="center"/>
    </xf>
    <xf numFmtId="0" fontId="35" fillId="0" borderId="32" xfId="2" applyNumberFormat="1" applyFont="1" applyFill="1" applyBorder="1" applyAlignment="1">
      <alignment horizontal="center" vertical="center" wrapText="1"/>
    </xf>
    <xf numFmtId="0" fontId="35" fillId="0" borderId="44" xfId="2" applyNumberFormat="1" applyFont="1" applyFill="1" applyBorder="1" applyAlignment="1">
      <alignment horizontal="center" vertical="center" wrapText="1"/>
    </xf>
    <xf numFmtId="0" fontId="35" fillId="0" borderId="23" xfId="2" applyNumberFormat="1" applyFont="1" applyFill="1" applyBorder="1" applyAlignment="1">
      <alignment horizontal="center" vertical="center" wrapText="1"/>
    </xf>
    <xf numFmtId="0" fontId="35" fillId="0" borderId="22" xfId="2" applyNumberFormat="1" applyFont="1" applyFill="1" applyBorder="1" applyAlignment="1">
      <alignment horizontal="center" vertical="center" wrapText="1"/>
    </xf>
    <xf numFmtId="0" fontId="45" fillId="0" borderId="32" xfId="2" applyNumberFormat="1" applyFont="1" applyFill="1" applyBorder="1" applyAlignment="1">
      <alignment horizontal="center" vertical="center"/>
    </xf>
    <xf numFmtId="0" fontId="45" fillId="0" borderId="33" xfId="2" applyNumberFormat="1" applyFont="1" applyFill="1" applyBorder="1" applyAlignment="1">
      <alignment horizontal="center" vertical="center"/>
    </xf>
    <xf numFmtId="0" fontId="45" fillId="0" borderId="23" xfId="2" applyNumberFormat="1" applyFont="1" applyFill="1" applyBorder="1" applyAlignment="1">
      <alignment horizontal="center" vertical="center"/>
    </xf>
    <xf numFmtId="0" fontId="45" fillId="0" borderId="27" xfId="2" applyNumberFormat="1" applyFont="1" applyFill="1" applyBorder="1" applyAlignment="1">
      <alignment horizontal="center" vertical="center"/>
    </xf>
    <xf numFmtId="0" fontId="26" fillId="0" borderId="0" xfId="2" applyNumberFormat="1" applyFont="1" applyFill="1" applyAlignment="1">
      <alignment horizontal="center"/>
    </xf>
    <xf numFmtId="0" fontId="28" fillId="0" borderId="0" xfId="2" applyNumberFormat="1" applyFont="1" applyFill="1" applyAlignment="1">
      <alignment horizontal="center" vertical="center"/>
    </xf>
    <xf numFmtId="0" fontId="30" fillId="0" borderId="32" xfId="2" applyNumberFormat="1" applyFont="1" applyFill="1" applyBorder="1" applyAlignment="1">
      <alignment horizontal="left" vertical="center"/>
    </xf>
    <xf numFmtId="0" fontId="30" fillId="0" borderId="33" xfId="2" applyNumberFormat="1" applyFont="1" applyFill="1" applyBorder="1" applyAlignment="1">
      <alignment horizontal="left" vertical="center"/>
    </xf>
    <xf numFmtId="0" fontId="31" fillId="0" borderId="5" xfId="2" applyNumberFormat="1" applyFont="1" applyFill="1" applyBorder="1" applyAlignment="1">
      <alignment horizontal="center" vertical="center"/>
    </xf>
    <xf numFmtId="0" fontId="31" fillId="0" borderId="0" xfId="2" applyNumberFormat="1" applyFont="1" applyFill="1" applyBorder="1" applyAlignment="1">
      <alignment horizontal="center" vertical="center"/>
    </xf>
    <xf numFmtId="0" fontId="31" fillId="0" borderId="105" xfId="2" applyNumberFormat="1" applyFont="1" applyFill="1" applyBorder="1" applyAlignment="1">
      <alignment horizontal="center" vertical="center"/>
    </xf>
    <xf numFmtId="0" fontId="31" fillId="0" borderId="23" xfId="2" applyNumberFormat="1" applyFont="1" applyFill="1" applyBorder="1" applyAlignment="1">
      <alignment horizontal="center" vertical="center"/>
    </xf>
    <xf numFmtId="0" fontId="31" fillId="0" borderId="27" xfId="2" applyNumberFormat="1" applyFont="1" applyFill="1" applyBorder="1" applyAlignment="1">
      <alignment horizontal="center" vertical="center"/>
    </xf>
    <xf numFmtId="0" fontId="31" fillId="0" borderId="107" xfId="2" applyNumberFormat="1" applyFont="1" applyFill="1" applyBorder="1" applyAlignment="1">
      <alignment horizontal="center" vertical="center"/>
    </xf>
    <xf numFmtId="0" fontId="32" fillId="0" borderId="106" xfId="2" applyNumberFormat="1" applyFont="1" applyFill="1" applyBorder="1" applyAlignment="1">
      <alignment horizontal="left" vertical="center"/>
    </xf>
    <xf numFmtId="0" fontId="32" fillId="0" borderId="0" xfId="2" applyNumberFormat="1" applyFont="1" applyFill="1" applyBorder="1" applyAlignment="1">
      <alignment horizontal="left" vertical="center"/>
    </xf>
    <xf numFmtId="0" fontId="32" fillId="0" borderId="30" xfId="2" applyNumberFormat="1" applyFont="1" applyFill="1" applyBorder="1" applyAlignment="1">
      <alignment horizontal="left" vertical="center"/>
    </xf>
    <xf numFmtId="0" fontId="32" fillId="0" borderId="108" xfId="2" applyNumberFormat="1" applyFont="1" applyFill="1" applyBorder="1" applyAlignment="1">
      <alignment horizontal="left" vertical="center"/>
    </xf>
    <xf numFmtId="0" fontId="32" fillId="0" borderId="27" xfId="2" applyNumberFormat="1" applyFont="1" applyFill="1" applyBorder="1" applyAlignment="1">
      <alignment horizontal="left" vertical="center"/>
    </xf>
    <xf numFmtId="0" fontId="32" fillId="0" borderId="22" xfId="2" applyNumberFormat="1" applyFont="1" applyFill="1" applyBorder="1" applyAlignment="1">
      <alignment horizontal="left" vertical="center"/>
    </xf>
    <xf numFmtId="0" fontId="34" fillId="0" borderId="32" xfId="2" applyNumberFormat="1" applyFont="1" applyFill="1" applyBorder="1" applyAlignment="1">
      <alignment horizontal="center" vertical="center" textRotation="255"/>
    </xf>
    <xf numFmtId="0" fontId="34" fillId="0" borderId="44" xfId="2" applyNumberFormat="1" applyFont="1" applyFill="1" applyBorder="1" applyAlignment="1">
      <alignment horizontal="center" vertical="center" textRotation="255"/>
    </xf>
    <xf numFmtId="0" fontId="34" fillId="0" borderId="5" xfId="2" applyNumberFormat="1" applyFont="1" applyFill="1" applyBorder="1" applyAlignment="1">
      <alignment horizontal="center" vertical="center" textRotation="255"/>
    </xf>
    <xf numFmtId="0" fontId="34" fillId="0" borderId="30" xfId="2" applyNumberFormat="1" applyFont="1" applyFill="1" applyBorder="1" applyAlignment="1">
      <alignment horizontal="center" vertical="center" textRotation="255"/>
    </xf>
    <xf numFmtId="0" fontId="34" fillId="0" borderId="23" xfId="2" applyNumberFormat="1" applyFont="1" applyFill="1" applyBorder="1" applyAlignment="1">
      <alignment horizontal="center" vertical="center" textRotation="255"/>
    </xf>
    <xf numFmtId="0" fontId="34" fillId="0" borderId="22" xfId="2" applyNumberFormat="1" applyFont="1" applyFill="1" applyBorder="1" applyAlignment="1">
      <alignment horizontal="center" vertical="center" textRotation="255"/>
    </xf>
    <xf numFmtId="0" fontId="35" fillId="0" borderId="32" xfId="2" applyNumberFormat="1" applyFont="1" applyFill="1" applyBorder="1" applyAlignment="1">
      <alignment horizontal="center" vertical="center"/>
    </xf>
    <xf numFmtId="0" fontId="35" fillId="0" borderId="33" xfId="2" applyNumberFormat="1" applyFont="1" applyFill="1" applyBorder="1" applyAlignment="1">
      <alignment horizontal="center" vertical="center"/>
    </xf>
    <xf numFmtId="0" fontId="35" fillId="0" borderId="44" xfId="2" applyNumberFormat="1" applyFont="1" applyFill="1" applyBorder="1" applyAlignment="1">
      <alignment horizontal="center" vertical="center"/>
    </xf>
    <xf numFmtId="0" fontId="36" fillId="0" borderId="32" xfId="2" applyNumberFormat="1" applyFont="1" applyFill="1" applyBorder="1" applyAlignment="1">
      <alignment horizontal="left" vertical="center"/>
    </xf>
    <xf numFmtId="0" fontId="36" fillId="0" borderId="33" xfId="2" applyNumberFormat="1" applyFont="1" applyFill="1" applyBorder="1" applyAlignment="1">
      <alignment horizontal="left" vertical="center"/>
    </xf>
    <xf numFmtId="0" fontId="36" fillId="0" borderId="44" xfId="2" applyNumberFormat="1" applyFont="1" applyFill="1" applyBorder="1" applyAlignment="1">
      <alignment horizontal="left" vertical="center"/>
    </xf>
    <xf numFmtId="0" fontId="36" fillId="0" borderId="23" xfId="2" applyNumberFormat="1" applyFont="1" applyFill="1" applyBorder="1" applyAlignment="1">
      <alignment horizontal="left" vertical="center"/>
    </xf>
    <xf numFmtId="0" fontId="36" fillId="0" borderId="27" xfId="2" applyNumberFormat="1" applyFont="1" applyFill="1" applyBorder="1" applyAlignment="1">
      <alignment horizontal="left" vertical="center"/>
    </xf>
    <xf numFmtId="0" fontId="36" fillId="0" borderId="22" xfId="2" applyNumberFormat="1" applyFont="1" applyFill="1" applyBorder="1" applyAlignment="1">
      <alignment horizontal="left" vertical="center"/>
    </xf>
    <xf numFmtId="0" fontId="35" fillId="0" borderId="23" xfId="2" applyNumberFormat="1" applyFont="1" applyFill="1" applyBorder="1" applyAlignment="1">
      <alignment horizontal="center" vertical="center"/>
    </xf>
    <xf numFmtId="0" fontId="35" fillId="0" borderId="27" xfId="2" applyNumberFormat="1" applyFont="1" applyFill="1" applyBorder="1" applyAlignment="1">
      <alignment horizontal="center" vertical="center"/>
    </xf>
    <xf numFmtId="0" fontId="35" fillId="0" borderId="22" xfId="2" applyNumberFormat="1" applyFont="1" applyFill="1" applyBorder="1" applyAlignment="1">
      <alignment horizontal="center" vertical="center"/>
    </xf>
    <xf numFmtId="0" fontId="37" fillId="0" borderId="32" xfId="2" applyNumberFormat="1" applyFont="1" applyFill="1" applyBorder="1" applyAlignment="1">
      <alignment horizontal="center" vertical="center"/>
    </xf>
    <xf numFmtId="0" fontId="37" fillId="0" borderId="33" xfId="2" applyNumberFormat="1" applyFont="1" applyFill="1" applyBorder="1" applyAlignment="1">
      <alignment horizontal="center" vertical="center"/>
    </xf>
    <xf numFmtId="0" fontId="37" fillId="0" borderId="44" xfId="2" applyNumberFormat="1" applyFont="1" applyFill="1" applyBorder="1" applyAlignment="1">
      <alignment horizontal="center" vertical="center"/>
    </xf>
    <xf numFmtId="0" fontId="37" fillId="0" borderId="109" xfId="2" applyNumberFormat="1" applyFont="1" applyFill="1" applyBorder="1" applyAlignment="1">
      <alignment horizontal="center" vertical="center"/>
    </xf>
    <xf numFmtId="0" fontId="37" fillId="0" borderId="110" xfId="2" applyNumberFormat="1" applyFont="1" applyFill="1" applyBorder="1" applyAlignment="1">
      <alignment horizontal="center" vertical="center"/>
    </xf>
    <xf numFmtId="0" fontId="37" fillId="0" borderId="111" xfId="2" applyNumberFormat="1" applyFont="1" applyFill="1" applyBorder="1" applyAlignment="1">
      <alignment horizontal="center" vertical="center"/>
    </xf>
    <xf numFmtId="0" fontId="33" fillId="0" borderId="119" xfId="2" applyFont="1" applyFill="1" applyBorder="1" applyAlignment="1">
      <alignment horizontal="left" vertical="center" wrapText="1"/>
    </xf>
    <xf numFmtId="0" fontId="25" fillId="0" borderId="120" xfId="2" applyFont="1" applyFill="1" applyBorder="1" applyAlignment="1">
      <alignment horizontal="left" vertical="center"/>
    </xf>
    <xf numFmtId="0" fontId="25" fillId="0" borderId="121" xfId="2" applyFont="1" applyFill="1" applyBorder="1" applyAlignment="1">
      <alignment horizontal="left" vertical="center"/>
    </xf>
    <xf numFmtId="0" fontId="33" fillId="0" borderId="122" xfId="2" applyFont="1" applyFill="1" applyBorder="1" applyAlignment="1">
      <alignment horizontal="left" vertical="center" wrapText="1"/>
    </xf>
    <xf numFmtId="0" fontId="25" fillId="0" borderId="123" xfId="2" applyFont="1" applyFill="1" applyBorder="1" applyAlignment="1"/>
    <xf numFmtId="0" fontId="25" fillId="0" borderId="124" xfId="2" applyFont="1" applyFill="1" applyBorder="1" applyAlignment="1"/>
    <xf numFmtId="0" fontId="41" fillId="0" borderId="5" xfId="2" applyFont="1" applyFill="1" applyBorder="1" applyAlignment="1">
      <alignment horizontal="left" vertical="center" wrapText="1"/>
    </xf>
    <xf numFmtId="0" fontId="25" fillId="0" borderId="0" xfId="2" applyFont="1" applyFill="1" applyAlignment="1"/>
    <xf numFmtId="0" fontId="25" fillId="0" borderId="30" xfId="2" applyFont="1" applyFill="1" applyBorder="1" applyAlignment="1"/>
    <xf numFmtId="0" fontId="25" fillId="0" borderId="125" xfId="2" applyFont="1" applyFill="1" applyBorder="1" applyAlignment="1"/>
    <xf numFmtId="0" fontId="25" fillId="0" borderId="126" xfId="2" applyFont="1" applyFill="1" applyBorder="1" applyAlignment="1"/>
    <xf numFmtId="0" fontId="25" fillId="0" borderId="127" xfId="2" applyFont="1" applyFill="1" applyBorder="1" applyAlignment="1"/>
    <xf numFmtId="0" fontId="41" fillId="0" borderId="122" xfId="2" applyFont="1" applyFill="1" applyBorder="1" applyAlignment="1">
      <alignment horizontal="left" vertical="center" wrapText="1"/>
    </xf>
    <xf numFmtId="0" fontId="25" fillId="0" borderId="123" xfId="2" applyFont="1" applyFill="1" applyBorder="1" applyAlignment="1">
      <alignment horizontal="left" vertical="center" wrapText="1"/>
    </xf>
    <xf numFmtId="0" fontId="25" fillId="0" borderId="124" xfId="2" applyFont="1" applyFill="1" applyBorder="1" applyAlignment="1">
      <alignment horizontal="left" vertical="center" wrapText="1"/>
    </xf>
    <xf numFmtId="0" fontId="41" fillId="0" borderId="5" xfId="2" applyFont="1" applyFill="1" applyBorder="1" applyAlignment="1">
      <alignment horizontal="left" vertical="center"/>
    </xf>
    <xf numFmtId="0" fontId="41" fillId="0" borderId="0" xfId="2" applyFont="1" applyFill="1" applyBorder="1" applyAlignment="1">
      <alignment horizontal="left" vertical="center"/>
    </xf>
    <xf numFmtId="0" fontId="41" fillId="0" borderId="30" xfId="2" applyFont="1" applyFill="1" applyBorder="1" applyAlignment="1">
      <alignment horizontal="left" vertical="center"/>
    </xf>
    <xf numFmtId="0" fontId="41" fillId="0" borderId="23" xfId="2" applyFont="1" applyFill="1" applyBorder="1" applyAlignment="1">
      <alignment horizontal="left" vertical="center" shrinkToFit="1"/>
    </xf>
    <xf numFmtId="0" fontId="25" fillId="0" borderId="27" xfId="2" applyFont="1" applyFill="1" applyBorder="1" applyAlignment="1">
      <alignment shrinkToFit="1"/>
    </xf>
    <xf numFmtId="0" fontId="25" fillId="0" borderId="22" xfId="2" applyFont="1" applyFill="1" applyBorder="1" applyAlignment="1">
      <alignment shrinkToFit="1"/>
    </xf>
    <xf numFmtId="0" fontId="25" fillId="0" borderId="32" xfId="2" applyFont="1" applyFill="1" applyBorder="1" applyAlignment="1">
      <alignment horizontal="left" vertical="center"/>
    </xf>
    <xf numFmtId="0" fontId="44" fillId="0" borderId="32" xfId="2" applyNumberFormat="1" applyFont="1" applyFill="1" applyBorder="1" applyAlignment="1">
      <alignment horizontal="center" vertical="center"/>
    </xf>
    <xf numFmtId="0" fontId="44" fillId="0" borderId="33" xfId="2" applyNumberFormat="1" applyFont="1" applyFill="1" applyBorder="1" applyAlignment="1">
      <alignment horizontal="center" vertical="center"/>
    </xf>
    <xf numFmtId="0" fontId="44" fillId="0" borderId="44" xfId="2" applyNumberFormat="1" applyFont="1" applyFill="1" applyBorder="1" applyAlignment="1">
      <alignment horizontal="center" vertical="center"/>
    </xf>
    <xf numFmtId="0" fontId="44" fillId="0" borderId="5" xfId="2" applyNumberFormat="1" applyFont="1" applyFill="1" applyBorder="1" applyAlignment="1">
      <alignment horizontal="center" vertical="center"/>
    </xf>
    <xf numFmtId="0" fontId="44" fillId="0" borderId="0" xfId="2" applyNumberFormat="1" applyFont="1" applyFill="1" applyBorder="1" applyAlignment="1">
      <alignment horizontal="center" vertical="center"/>
    </xf>
    <xf numFmtId="0" fontId="44" fillId="0" borderId="30" xfId="2" applyNumberFormat="1" applyFont="1" applyFill="1" applyBorder="1" applyAlignment="1">
      <alignment horizontal="center" vertical="center"/>
    </xf>
    <xf numFmtId="0" fontId="44" fillId="0" borderId="23" xfId="2" applyNumberFormat="1" applyFont="1" applyFill="1" applyBorder="1" applyAlignment="1">
      <alignment horizontal="center" vertical="center"/>
    </xf>
    <xf numFmtId="0" fontId="44" fillId="0" borderId="27" xfId="2" applyNumberFormat="1" applyFont="1" applyFill="1" applyBorder="1" applyAlignment="1">
      <alignment horizontal="center" vertical="center"/>
    </xf>
    <xf numFmtId="0" fontId="44" fillId="0" borderId="22" xfId="2" applyNumberFormat="1" applyFont="1" applyFill="1" applyBorder="1" applyAlignment="1">
      <alignment horizontal="center" vertical="center"/>
    </xf>
    <xf numFmtId="0" fontId="37" fillId="0" borderId="32" xfId="2" applyNumberFormat="1" applyFont="1" applyFill="1" applyBorder="1" applyAlignment="1">
      <alignment vertical="center" wrapText="1"/>
    </xf>
    <xf numFmtId="0" fontId="37" fillId="0" borderId="33" xfId="2" applyNumberFormat="1" applyFont="1" applyFill="1" applyBorder="1" applyAlignment="1">
      <alignment vertical="center" wrapText="1"/>
    </xf>
    <xf numFmtId="0" fontId="37" fillId="0" borderId="44" xfId="2" applyNumberFormat="1" applyFont="1" applyFill="1" applyBorder="1" applyAlignment="1">
      <alignment vertical="center" wrapText="1"/>
    </xf>
    <xf numFmtId="0" fontId="37" fillId="0" borderId="5" xfId="2" applyNumberFormat="1" applyFont="1" applyFill="1" applyBorder="1" applyAlignment="1">
      <alignment vertical="center" wrapText="1"/>
    </xf>
    <xf numFmtId="0" fontId="37" fillId="0" borderId="0" xfId="2" applyNumberFormat="1" applyFont="1" applyFill="1" applyBorder="1" applyAlignment="1">
      <alignment vertical="center" wrapText="1"/>
    </xf>
    <xf numFmtId="0" fontId="37" fillId="0" borderId="30" xfId="2" applyNumberFormat="1" applyFont="1" applyFill="1" applyBorder="1" applyAlignment="1">
      <alignment vertical="center" wrapText="1"/>
    </xf>
    <xf numFmtId="0" fontId="37" fillId="0" borderId="23" xfId="2" applyNumberFormat="1" applyFont="1" applyFill="1" applyBorder="1" applyAlignment="1">
      <alignment vertical="center" wrapText="1"/>
    </xf>
    <xf numFmtId="0" fontId="37" fillId="0" borderId="27" xfId="2" applyNumberFormat="1" applyFont="1" applyFill="1" applyBorder="1" applyAlignment="1">
      <alignment vertical="center" wrapText="1"/>
    </xf>
    <xf numFmtId="0" fontId="37" fillId="0" borderId="22" xfId="2" applyNumberFormat="1" applyFont="1" applyFill="1" applyBorder="1" applyAlignment="1">
      <alignment vertical="center" wrapText="1"/>
    </xf>
    <xf numFmtId="0" fontId="35" fillId="0" borderId="33" xfId="2" applyNumberFormat="1" applyFont="1" applyFill="1" applyBorder="1" applyAlignment="1">
      <alignment horizontal="center" vertical="center" wrapText="1"/>
    </xf>
    <xf numFmtId="0" fontId="35" fillId="0" borderId="27" xfId="2" applyNumberFormat="1" applyFont="1" applyFill="1" applyBorder="1" applyAlignment="1">
      <alignment horizontal="center" vertical="center" wrapText="1"/>
    </xf>
    <xf numFmtId="0" fontId="25" fillId="0" borderId="33" xfId="4" applyFont="1" applyFill="1" applyBorder="1" applyAlignment="1">
      <alignment horizontal="left" vertical="center" wrapText="1"/>
    </xf>
    <xf numFmtId="0" fontId="25" fillId="0" borderId="44" xfId="4" applyFont="1" applyFill="1" applyBorder="1" applyAlignment="1">
      <alignment horizontal="left" vertical="center" wrapText="1"/>
    </xf>
    <xf numFmtId="0" fontId="25" fillId="0" borderId="5" xfId="4" applyFont="1" applyFill="1" applyBorder="1" applyAlignment="1">
      <alignment horizontal="left" vertical="center" wrapText="1"/>
    </xf>
    <xf numFmtId="0" fontId="25" fillId="0" borderId="0" xfId="4" applyFont="1" applyFill="1" applyAlignment="1">
      <alignment horizontal="left" vertical="center" wrapText="1"/>
    </xf>
    <xf numFmtId="0" fontId="25" fillId="0" borderId="30" xfId="4" applyFont="1" applyFill="1" applyBorder="1" applyAlignment="1">
      <alignment horizontal="left" vertical="center" wrapText="1"/>
    </xf>
    <xf numFmtId="0" fontId="25" fillId="0" borderId="23" xfId="4" applyFont="1" applyFill="1" applyBorder="1" applyAlignment="1">
      <alignment horizontal="left" vertical="center" wrapText="1"/>
    </xf>
    <xf numFmtId="0" fontId="25" fillId="0" borderId="27" xfId="4" applyFont="1" applyFill="1" applyBorder="1" applyAlignment="1">
      <alignment horizontal="left" vertical="center" wrapText="1"/>
    </xf>
    <xf numFmtId="0" fontId="25" fillId="0" borderId="22" xfId="4" applyFont="1" applyFill="1" applyBorder="1" applyAlignment="1">
      <alignment horizontal="left" vertical="center" wrapText="1"/>
    </xf>
    <xf numFmtId="0" fontId="79" fillId="0" borderId="42" xfId="4" applyFont="1" applyFill="1" applyBorder="1" applyAlignment="1"/>
    <xf numFmtId="0" fontId="79" fillId="0" borderId="21" xfId="4" applyFont="1" applyFill="1" applyBorder="1" applyAlignment="1"/>
    <xf numFmtId="0" fontId="79" fillId="0" borderId="33" xfId="4" applyFont="1" applyFill="1" applyBorder="1" applyAlignment="1"/>
    <xf numFmtId="0" fontId="79" fillId="0" borderId="44" xfId="4" applyFont="1" applyFill="1" applyBorder="1" applyAlignment="1"/>
    <xf numFmtId="0" fontId="79" fillId="0" borderId="5" xfId="4" applyFont="1" applyFill="1" applyBorder="1" applyAlignment="1"/>
    <xf numFmtId="0" fontId="79" fillId="0" borderId="0" xfId="4" applyFont="1" applyFill="1" applyAlignment="1"/>
    <xf numFmtId="0" fontId="79" fillId="0" borderId="30" xfId="4" applyFont="1" applyFill="1" applyBorder="1" applyAlignment="1"/>
    <xf numFmtId="0" fontId="79" fillId="0" borderId="23" xfId="4" applyFont="1" applyFill="1" applyBorder="1" applyAlignment="1"/>
    <xf numFmtId="0" fontId="79" fillId="0" borderId="27" xfId="4" applyFont="1" applyFill="1" applyBorder="1" applyAlignment="1"/>
    <xf numFmtId="0" fontId="79" fillId="0" borderId="22" xfId="4" applyFont="1" applyFill="1" applyBorder="1" applyAlignment="1"/>
    <xf numFmtId="0" fontId="79" fillId="0" borderId="33" xfId="4" applyFont="1" applyFill="1" applyBorder="1" applyAlignment="1">
      <alignment vertical="center"/>
    </xf>
    <xf numFmtId="0" fontId="79" fillId="0" borderId="44" xfId="4" applyFont="1" applyFill="1" applyBorder="1" applyAlignment="1">
      <alignment vertical="center"/>
    </xf>
    <xf numFmtId="0" fontId="79" fillId="0" borderId="5" xfId="4" applyFont="1" applyFill="1" applyBorder="1" applyAlignment="1">
      <alignment vertical="center"/>
    </xf>
    <xf numFmtId="0" fontId="79" fillId="0" borderId="0" xfId="4" applyFont="1" applyFill="1" applyAlignment="1">
      <alignment vertical="center"/>
    </xf>
    <xf numFmtId="0" fontId="79" fillId="0" borderId="30" xfId="4" applyFont="1" applyFill="1" applyBorder="1" applyAlignment="1">
      <alignment vertical="center"/>
    </xf>
    <xf numFmtId="0" fontId="79" fillId="0" borderId="23" xfId="4" applyFont="1" applyFill="1" applyBorder="1" applyAlignment="1">
      <alignment vertical="center"/>
    </xf>
    <xf numFmtId="0" fontId="79" fillId="0" borderId="27" xfId="4" applyFont="1" applyFill="1" applyBorder="1" applyAlignment="1">
      <alignment vertical="center"/>
    </xf>
    <xf numFmtId="0" fontId="79" fillId="0" borderId="22" xfId="4" applyFont="1" applyFill="1" applyBorder="1" applyAlignment="1">
      <alignment vertical="center"/>
    </xf>
    <xf numFmtId="0" fontId="37" fillId="0" borderId="45" xfId="2" applyNumberFormat="1" applyFont="1" applyFill="1" applyBorder="1" applyAlignment="1">
      <alignment horizontal="center" vertical="center"/>
    </xf>
    <xf numFmtId="0" fontId="41" fillId="0" borderId="32" xfId="2" applyNumberFormat="1" applyFont="1" applyFill="1" applyBorder="1" applyAlignment="1">
      <alignment vertical="top" wrapText="1"/>
    </xf>
    <xf numFmtId="0" fontId="25" fillId="0" borderId="33" xfId="2" applyFont="1" applyFill="1" applyBorder="1" applyAlignment="1">
      <alignment vertical="top"/>
    </xf>
    <xf numFmtId="0" fontId="25" fillId="0" borderId="44" xfId="2" applyFont="1" applyFill="1" applyBorder="1" applyAlignment="1">
      <alignment vertical="top"/>
    </xf>
    <xf numFmtId="0" fontId="25" fillId="0" borderId="5" xfId="2" applyFont="1" applyFill="1" applyBorder="1" applyAlignment="1">
      <alignment vertical="top"/>
    </xf>
    <xf numFmtId="0" fontId="25" fillId="0" borderId="0" xfId="2" applyFont="1" applyFill="1" applyAlignment="1">
      <alignment vertical="top"/>
    </xf>
    <xf numFmtId="0" fontId="25" fillId="0" borderId="30" xfId="2" applyFont="1" applyFill="1" applyBorder="1" applyAlignment="1">
      <alignment vertical="top"/>
    </xf>
    <xf numFmtId="0" fontId="25" fillId="0" borderId="23" xfId="2" applyFont="1" applyFill="1" applyBorder="1" applyAlignment="1">
      <alignment vertical="top"/>
    </xf>
    <xf numFmtId="0" fontId="25" fillId="0" borderId="27" xfId="2" applyFont="1" applyFill="1" applyBorder="1" applyAlignment="1">
      <alignment vertical="top"/>
    </xf>
    <xf numFmtId="0" fontId="25" fillId="0" borderId="22" xfId="2" applyFont="1" applyFill="1" applyBorder="1" applyAlignment="1">
      <alignment vertical="top"/>
    </xf>
    <xf numFmtId="0" fontId="25" fillId="0" borderId="33" xfId="2" applyFont="1" applyFill="1" applyBorder="1" applyAlignment="1">
      <alignment vertical="top" wrapText="1"/>
    </xf>
    <xf numFmtId="0" fontId="25" fillId="0" borderId="44" xfId="2" applyFont="1" applyFill="1" applyBorder="1" applyAlignment="1">
      <alignment vertical="top" wrapText="1"/>
    </xf>
    <xf numFmtId="0" fontId="25" fillId="0" borderId="5" xfId="2" applyFont="1" applyFill="1" applyBorder="1" applyAlignment="1">
      <alignment vertical="top" wrapText="1"/>
    </xf>
    <xf numFmtId="0" fontId="25" fillId="0" borderId="0" xfId="2" applyFont="1" applyFill="1" applyAlignment="1">
      <alignment vertical="top" wrapText="1"/>
    </xf>
    <xf numFmtId="0" fontId="25" fillId="0" borderId="30" xfId="2" applyFont="1" applyFill="1" applyBorder="1" applyAlignment="1">
      <alignment vertical="top" wrapText="1"/>
    </xf>
    <xf numFmtId="0" fontId="25" fillId="0" borderId="23" xfId="2" applyFont="1" applyFill="1" applyBorder="1" applyAlignment="1">
      <alignment vertical="top" wrapText="1"/>
    </xf>
    <xf numFmtId="0" fontId="25" fillId="0" borderId="27" xfId="2" applyFont="1" applyFill="1" applyBorder="1" applyAlignment="1">
      <alignment vertical="top" wrapText="1"/>
    </xf>
    <xf numFmtId="0" fontId="25" fillId="0" borderId="22" xfId="2" applyFont="1" applyFill="1" applyBorder="1" applyAlignment="1">
      <alignment vertical="top" wrapText="1"/>
    </xf>
    <xf numFmtId="0" fontId="44" fillId="0" borderId="8" xfId="4" applyNumberFormat="1" applyFont="1" applyFill="1" applyBorder="1" applyAlignment="1">
      <alignment horizontal="center" vertical="center"/>
    </xf>
    <xf numFmtId="0" fontId="79" fillId="0" borderId="8" xfId="4" applyFont="1" applyFill="1" applyBorder="1" applyAlignment="1">
      <alignment horizontal="center" vertical="center"/>
    </xf>
    <xf numFmtId="0" fontId="33" fillId="0" borderId="8" xfId="4" applyNumberFormat="1" applyFont="1" applyFill="1" applyBorder="1" applyAlignment="1">
      <alignment horizontal="left" vertical="center" wrapText="1"/>
    </xf>
    <xf numFmtId="0" fontId="79" fillId="0" borderId="8" xfId="4" applyFont="1" applyFill="1" applyBorder="1" applyAlignment="1">
      <alignment horizontal="left" vertical="center" wrapText="1"/>
    </xf>
    <xf numFmtId="0" fontId="33" fillId="0" borderId="8" xfId="2" applyNumberFormat="1" applyFont="1" applyFill="1" applyBorder="1" applyAlignment="1">
      <alignment wrapText="1"/>
    </xf>
    <xf numFmtId="0" fontId="33" fillId="0" borderId="8" xfId="2" applyFont="1" applyFill="1" applyBorder="1" applyAlignment="1"/>
    <xf numFmtId="0" fontId="29" fillId="0" borderId="27" xfId="2" applyFont="1" applyFill="1" applyBorder="1" applyAlignment="1"/>
    <xf numFmtId="0" fontId="25" fillId="0" borderId="27" xfId="2" applyFont="1" applyFill="1" applyBorder="1" applyAlignment="1"/>
    <xf numFmtId="0" fontId="33" fillId="0" borderId="32" xfId="2" applyFont="1" applyFill="1" applyBorder="1" applyAlignment="1">
      <alignment horizontal="left" vertical="center"/>
    </xf>
    <xf numFmtId="0" fontId="39" fillId="0" borderId="21" xfId="2" applyFont="1" applyFill="1" applyBorder="1" applyAlignment="1">
      <alignment horizontal="center" vertical="center"/>
    </xf>
    <xf numFmtId="0" fontId="33" fillId="0" borderId="32" xfId="2" applyNumberFormat="1" applyFont="1" applyFill="1" applyBorder="1" applyAlignment="1">
      <alignment vertical="center" wrapText="1"/>
    </xf>
    <xf numFmtId="0" fontId="44" fillId="0" borderId="8" xfId="2" applyFont="1" applyFill="1" applyBorder="1" applyAlignment="1">
      <alignment horizontal="center" vertical="center"/>
    </xf>
    <xf numFmtId="0" fontId="33" fillId="0" borderId="8" xfId="4" applyNumberFormat="1" applyFont="1" applyFill="1" applyBorder="1" applyAlignment="1">
      <alignment horizontal="left" vertical="center"/>
    </xf>
    <xf numFmtId="0" fontId="36" fillId="0" borderId="8" xfId="4" applyFont="1" applyFill="1" applyBorder="1" applyAlignment="1">
      <alignment horizontal="left" vertical="center"/>
    </xf>
    <xf numFmtId="0" fontId="41" fillId="0" borderId="8" xfId="4" applyNumberFormat="1" applyFont="1" applyFill="1" applyBorder="1" applyAlignment="1">
      <alignment horizontal="left" vertical="center"/>
    </xf>
    <xf numFmtId="0" fontId="36" fillId="0" borderId="11" xfId="4" applyFont="1" applyFill="1" applyBorder="1" applyAlignment="1">
      <alignment horizontal="left" vertical="center"/>
    </xf>
    <xf numFmtId="0" fontId="36" fillId="0" borderId="24" xfId="4" applyFont="1" applyFill="1" applyBorder="1" applyAlignment="1">
      <alignment horizontal="left" vertical="center"/>
    </xf>
    <xf numFmtId="0" fontId="36" fillId="0" borderId="10" xfId="4" applyFont="1" applyFill="1" applyBorder="1" applyAlignment="1">
      <alignment horizontal="left" vertical="center"/>
    </xf>
    <xf numFmtId="0" fontId="33" fillId="0" borderId="163" xfId="2" applyFont="1" applyFill="1" applyBorder="1" applyAlignment="1">
      <alignment horizontal="right" vertical="top" wrapText="1"/>
    </xf>
    <xf numFmtId="0" fontId="33" fillId="0" borderId="117" xfId="2" applyFont="1" applyFill="1" applyBorder="1" applyAlignment="1">
      <alignment horizontal="right" vertical="top" wrapText="1"/>
    </xf>
    <xf numFmtId="0" fontId="33" fillId="0" borderId="164" xfId="2" applyFont="1" applyFill="1" applyBorder="1" applyAlignment="1">
      <alignment horizontal="left" vertical="top" wrapText="1"/>
    </xf>
    <xf numFmtId="0" fontId="33" fillId="0" borderId="156" xfId="2" applyFont="1" applyFill="1" applyBorder="1" applyAlignment="1">
      <alignment horizontal="left" vertical="top" wrapText="1"/>
    </xf>
    <xf numFmtId="0" fontId="33" fillId="0" borderId="165" xfId="2" applyFont="1" applyFill="1" applyBorder="1" applyAlignment="1">
      <alignment horizontal="left" vertical="top" wrapText="1"/>
    </xf>
    <xf numFmtId="0" fontId="33" fillId="0" borderId="24" xfId="2" applyFont="1" applyFill="1" applyBorder="1" applyAlignment="1">
      <alignment horizontal="left" vertical="center" wrapText="1"/>
    </xf>
    <xf numFmtId="0" fontId="33" fillId="0" borderId="10" xfId="2" applyFont="1" applyFill="1" applyBorder="1" applyAlignment="1">
      <alignment horizontal="left" vertical="center" wrapText="1"/>
    </xf>
    <xf numFmtId="0" fontId="33" fillId="0" borderId="11" xfId="2" applyFont="1" applyFill="1" applyBorder="1" applyAlignment="1">
      <alignment vertical="center" wrapText="1"/>
    </xf>
    <xf numFmtId="0" fontId="33" fillId="0" borderId="24" xfId="2" applyFont="1" applyFill="1" applyBorder="1" applyAlignment="1">
      <alignment vertical="center" wrapText="1"/>
    </xf>
    <xf numFmtId="0" fontId="33" fillId="0" borderId="10" xfId="2" applyFont="1" applyFill="1" applyBorder="1" applyAlignment="1">
      <alignment vertical="center" wrapText="1"/>
    </xf>
    <xf numFmtId="0" fontId="60" fillId="0" borderId="11" xfId="2" applyFont="1" applyFill="1" applyBorder="1" applyAlignment="1">
      <alignment vertical="center"/>
    </xf>
    <xf numFmtId="0" fontId="60" fillId="0" borderId="24" xfId="2" applyFont="1" applyFill="1" applyBorder="1" applyAlignment="1">
      <alignment vertical="center"/>
    </xf>
    <xf numFmtId="0" fontId="60" fillId="0" borderId="10" xfId="2" applyFont="1" applyFill="1" applyBorder="1" applyAlignment="1">
      <alignment vertical="center"/>
    </xf>
    <xf numFmtId="0" fontId="33" fillId="0" borderId="152" xfId="2" applyFont="1" applyFill="1" applyBorder="1" applyAlignment="1">
      <alignment horizontal="center" vertical="top" wrapText="1"/>
    </xf>
    <xf numFmtId="0" fontId="33" fillId="0" borderId="144" xfId="2" applyFont="1" applyFill="1" applyBorder="1" applyAlignment="1">
      <alignment horizontal="center" vertical="top" wrapText="1"/>
    </xf>
    <xf numFmtId="0" fontId="60" fillId="0" borderId="125" xfId="2" applyFont="1" applyFill="1" applyBorder="1" applyAlignment="1">
      <alignment horizontal="center" vertical="top"/>
    </xf>
    <xf numFmtId="0" fontId="60" fillId="0" borderId="126" xfId="2" applyFont="1" applyFill="1" applyBorder="1" applyAlignment="1">
      <alignment horizontal="center" vertical="top"/>
    </xf>
    <xf numFmtId="0" fontId="60" fillId="0" borderId="127" xfId="2" applyFont="1" applyFill="1" applyBorder="1" applyAlignment="1">
      <alignment horizontal="center" vertical="top"/>
    </xf>
    <xf numFmtId="0" fontId="60" fillId="0" borderId="161" xfId="2" applyFont="1" applyFill="1" applyBorder="1" applyAlignment="1">
      <alignment horizontal="center" vertical="top"/>
    </xf>
    <xf numFmtId="0" fontId="60" fillId="0" borderId="118" xfId="2" applyFont="1" applyFill="1" applyBorder="1" applyAlignment="1">
      <alignment horizontal="center" vertical="top"/>
    </xf>
    <xf numFmtId="0" fontId="60" fillId="0" borderId="148" xfId="2" applyFont="1" applyFill="1" applyBorder="1" applyAlignment="1">
      <alignment horizontal="center" vertical="top"/>
    </xf>
    <xf numFmtId="0" fontId="33" fillId="0" borderId="45" xfId="2" applyNumberFormat="1" applyFont="1" applyFill="1" applyBorder="1" applyAlignment="1">
      <alignment horizontal="left" vertical="center" wrapText="1"/>
    </xf>
    <xf numFmtId="0" fontId="25" fillId="0" borderId="45" xfId="2" applyFont="1" applyFill="1" applyBorder="1" applyAlignment="1">
      <alignment horizontal="left" vertical="center" wrapText="1"/>
    </xf>
    <xf numFmtId="0" fontId="25" fillId="0" borderId="42" xfId="2" applyFont="1" applyFill="1" applyBorder="1" applyAlignment="1">
      <alignment horizontal="left" vertical="center" wrapText="1"/>
    </xf>
    <xf numFmtId="0" fontId="25" fillId="0" borderId="21" xfId="2" applyFont="1" applyFill="1" applyBorder="1" applyAlignment="1">
      <alignment horizontal="left" vertical="center" wrapText="1"/>
    </xf>
    <xf numFmtId="0" fontId="25" fillId="0" borderId="45" xfId="2" applyFont="1" applyFill="1" applyBorder="1" applyAlignment="1"/>
    <xf numFmtId="0" fontId="25" fillId="0" borderId="42" xfId="2" applyFont="1" applyFill="1" applyBorder="1" applyAlignment="1"/>
    <xf numFmtId="0" fontId="25" fillId="0" borderId="21" xfId="2" applyFont="1" applyFill="1" applyBorder="1" applyAlignment="1"/>
    <xf numFmtId="0" fontId="25" fillId="0" borderId="8" xfId="2" applyFont="1" applyFill="1" applyBorder="1" applyAlignment="1">
      <alignment vertical="center"/>
    </xf>
    <xf numFmtId="0" fontId="66" fillId="0" borderId="32" xfId="2" applyFont="1" applyFill="1" applyBorder="1" applyAlignment="1">
      <alignment vertical="center"/>
    </xf>
    <xf numFmtId="0" fontId="31" fillId="0" borderId="0" xfId="2" applyNumberFormat="1" applyFont="1" applyFill="1" applyAlignment="1">
      <alignment horizontal="left" vertical="center"/>
    </xf>
    <xf numFmtId="0" fontId="36" fillId="0" borderId="8" xfId="4" applyFont="1" applyFill="1" applyBorder="1" applyAlignment="1">
      <alignment horizontal="center" vertical="center"/>
    </xf>
    <xf numFmtId="0" fontId="79" fillId="0" borderId="8" xfId="4" applyFont="1" applyFill="1" applyBorder="1" applyAlignment="1">
      <alignment vertical="center"/>
    </xf>
    <xf numFmtId="0" fontId="33" fillId="0" borderId="45" xfId="4" applyNumberFormat="1" applyFont="1" applyFill="1" applyBorder="1" applyAlignment="1">
      <alignment horizontal="left" vertical="center" wrapText="1"/>
    </xf>
    <xf numFmtId="0" fontId="79" fillId="0" borderId="45" xfId="4" applyFont="1" applyFill="1" applyBorder="1" applyAlignment="1">
      <alignment horizontal="left" vertical="center" wrapText="1"/>
    </xf>
    <xf numFmtId="0" fontId="79" fillId="0" borderId="42" xfId="4" applyFont="1" applyFill="1" applyBorder="1" applyAlignment="1">
      <alignment horizontal="left" vertical="center" wrapText="1"/>
    </xf>
    <xf numFmtId="0" fontId="79" fillId="0" borderId="21" xfId="4" applyFont="1" applyFill="1" applyBorder="1" applyAlignment="1">
      <alignment horizontal="left" vertical="center" wrapText="1"/>
    </xf>
    <xf numFmtId="0" fontId="36" fillId="0" borderId="45" xfId="4" applyFont="1" applyFill="1" applyBorder="1" applyAlignment="1">
      <alignment horizontal="center" vertical="center"/>
    </xf>
    <xf numFmtId="0" fontId="79" fillId="0" borderId="45" xfId="4" applyFont="1" applyFill="1" applyBorder="1" applyAlignment="1">
      <alignment vertical="center"/>
    </xf>
    <xf numFmtId="0" fontId="79" fillId="0" borderId="42" xfId="4" applyFont="1" applyFill="1" applyBorder="1" applyAlignment="1">
      <alignment vertical="center"/>
    </xf>
    <xf numFmtId="0" fontId="79" fillId="0" borderId="21" xfId="4" applyFont="1" applyFill="1" applyBorder="1" applyAlignment="1">
      <alignment vertical="center"/>
    </xf>
    <xf numFmtId="0" fontId="33" fillId="0" borderId="8" xfId="4" applyFont="1" applyFill="1" applyBorder="1" applyAlignment="1">
      <alignment horizontal="left" vertical="center" wrapText="1"/>
    </xf>
    <xf numFmtId="0" fontId="44" fillId="0" borderId="45" xfId="2" applyFont="1" applyFill="1" applyBorder="1" applyAlignment="1">
      <alignment horizontal="center" vertical="center"/>
    </xf>
    <xf numFmtId="0" fontId="44" fillId="0" borderId="42" xfId="2" applyFont="1" applyFill="1" applyBorder="1" applyAlignment="1">
      <alignment horizontal="center" vertical="center"/>
    </xf>
    <xf numFmtId="0" fontId="44" fillId="0" borderId="21" xfId="2" applyFont="1" applyFill="1" applyBorder="1" applyAlignment="1">
      <alignment horizontal="center" vertical="center"/>
    </xf>
    <xf numFmtId="0" fontId="25" fillId="0" borderId="32" xfId="2" applyFont="1" applyFill="1" applyBorder="1" applyAlignment="1">
      <alignment horizontal="center"/>
    </xf>
    <xf numFmtId="0" fontId="25" fillId="0" borderId="33" xfId="2" applyFont="1" applyFill="1" applyBorder="1" applyAlignment="1">
      <alignment horizontal="center"/>
    </xf>
    <xf numFmtId="0" fontId="25" fillId="0" borderId="44" xfId="2" applyFont="1" applyFill="1" applyBorder="1" applyAlignment="1">
      <alignment horizontal="center"/>
    </xf>
    <xf numFmtId="0" fontId="25" fillId="0" borderId="5" xfId="2" applyFont="1" applyFill="1" applyBorder="1" applyAlignment="1">
      <alignment horizontal="center"/>
    </xf>
    <xf numFmtId="0" fontId="25" fillId="0" borderId="0" xfId="2" applyFont="1" applyFill="1" applyBorder="1" applyAlignment="1">
      <alignment horizontal="center"/>
    </xf>
    <xf numFmtId="0" fontId="25" fillId="0" borderId="30" xfId="2" applyFont="1" applyFill="1" applyBorder="1" applyAlignment="1">
      <alignment horizontal="center"/>
    </xf>
    <xf numFmtId="0" fontId="25" fillId="0" borderId="23" xfId="2" applyFont="1" applyFill="1" applyBorder="1" applyAlignment="1">
      <alignment horizontal="center"/>
    </xf>
    <xf numFmtId="0" fontId="25" fillId="0" borderId="27" xfId="2" applyFont="1" applyFill="1" applyBorder="1" applyAlignment="1">
      <alignment horizontal="center"/>
    </xf>
    <xf numFmtId="0" fontId="25" fillId="0" borderId="22" xfId="2" applyFont="1" applyFill="1" applyBorder="1" applyAlignment="1">
      <alignment horizontal="center"/>
    </xf>
    <xf numFmtId="0" fontId="33" fillId="0" borderId="33" xfId="4" applyNumberFormat="1" applyFont="1" applyFill="1" applyBorder="1" applyAlignment="1">
      <alignment horizontal="left" vertical="center" wrapText="1"/>
    </xf>
    <xf numFmtId="0" fontId="33" fillId="0" borderId="44" xfId="4" applyNumberFormat="1" applyFont="1" applyFill="1" applyBorder="1" applyAlignment="1">
      <alignment horizontal="left" vertical="center" wrapText="1"/>
    </xf>
    <xf numFmtId="0" fontId="41" fillId="0" borderId="160" xfId="4" applyFont="1" applyFill="1" applyBorder="1" applyAlignment="1">
      <alignment horizontal="center" vertical="top"/>
    </xf>
    <xf numFmtId="0" fontId="41" fillId="0" borderId="116" xfId="4" applyFont="1" applyFill="1" applyBorder="1" applyAlignment="1">
      <alignment horizontal="center" vertical="top"/>
    </xf>
    <xf numFmtId="0" fontId="33" fillId="0" borderId="116" xfId="4" applyNumberFormat="1" applyFont="1" applyFill="1" applyBorder="1" applyAlignment="1">
      <alignment horizontal="left" vertical="top" wrapText="1"/>
    </xf>
    <xf numFmtId="0" fontId="33" fillId="0" borderId="146" xfId="4" applyNumberFormat="1" applyFont="1" applyFill="1" applyBorder="1" applyAlignment="1">
      <alignment horizontal="left" vertical="top" wrapText="1"/>
    </xf>
    <xf numFmtId="0" fontId="36" fillId="0" borderId="160" xfId="4" applyFont="1" applyFill="1" applyBorder="1" applyAlignment="1">
      <alignment horizontal="center" vertical="center"/>
    </xf>
    <xf numFmtId="0" fontId="36" fillId="0" borderId="116" xfId="4" applyFont="1" applyFill="1" applyBorder="1" applyAlignment="1">
      <alignment horizontal="center" vertical="center"/>
    </xf>
    <xf numFmtId="0" fontId="36" fillId="0" borderId="146" xfId="4" applyFont="1" applyFill="1" applyBorder="1" applyAlignment="1">
      <alignment horizontal="center" vertical="center"/>
    </xf>
    <xf numFmtId="0" fontId="41" fillId="0" borderId="161" xfId="4" applyFont="1" applyFill="1" applyBorder="1" applyAlignment="1">
      <alignment horizontal="center" vertical="top"/>
    </xf>
    <xf numFmtId="0" fontId="41" fillId="0" borderId="118" xfId="4" applyFont="1" applyFill="1" applyBorder="1" applyAlignment="1">
      <alignment horizontal="center" vertical="top"/>
    </xf>
    <xf numFmtId="0" fontId="33" fillId="0" borderId="118" xfId="4" applyNumberFormat="1" applyFont="1" applyFill="1" applyBorder="1" applyAlignment="1">
      <alignment horizontal="left" vertical="top" wrapText="1"/>
    </xf>
    <xf numFmtId="0" fontId="33" fillId="0" borderId="148" xfId="4" applyNumberFormat="1" applyFont="1" applyFill="1" applyBorder="1" applyAlignment="1">
      <alignment horizontal="left" vertical="top" wrapText="1"/>
    </xf>
    <xf numFmtId="0" fontId="33" fillId="0" borderId="32" xfId="4" applyNumberFormat="1" applyFont="1" applyFill="1" applyBorder="1" applyAlignment="1">
      <alignment horizontal="left" vertical="center"/>
    </xf>
    <xf numFmtId="0" fontId="33" fillId="0" borderId="11" xfId="4" applyFont="1" applyFill="1" applyBorder="1" applyAlignment="1">
      <alignment horizontal="left" vertical="top" wrapText="1"/>
    </xf>
    <xf numFmtId="0" fontId="79" fillId="0" borderId="24" xfId="4" applyFont="1" applyFill="1" applyBorder="1" applyAlignment="1">
      <alignment horizontal="left" vertical="top"/>
    </xf>
    <xf numFmtId="0" fontId="79" fillId="0" borderId="10" xfId="4" applyFont="1" applyFill="1" applyBorder="1" applyAlignment="1">
      <alignment horizontal="left" vertical="top"/>
    </xf>
    <xf numFmtId="0" fontId="33" fillId="0" borderId="131" xfId="4" applyFont="1" applyFill="1" applyBorder="1" applyAlignment="1">
      <alignment horizontal="left" vertical="center" wrapText="1"/>
    </xf>
    <xf numFmtId="0" fontId="79" fillId="0" borderId="132" xfId="4" applyFont="1" applyFill="1" applyBorder="1" applyAlignment="1">
      <alignment horizontal="left" vertical="center" wrapText="1"/>
    </xf>
    <xf numFmtId="0" fontId="79" fillId="0" borderId="133" xfId="4" applyFont="1" applyFill="1" applyBorder="1" applyAlignment="1">
      <alignment horizontal="left" vertical="center" wrapText="1"/>
    </xf>
    <xf numFmtId="0" fontId="41" fillId="0" borderId="134" xfId="4" applyFont="1" applyFill="1" applyBorder="1" applyAlignment="1">
      <alignment horizontal="left" vertical="center" wrapText="1"/>
    </xf>
    <xf numFmtId="0" fontId="79" fillId="0" borderId="135" xfId="4" applyFont="1" applyFill="1" applyBorder="1" applyAlignment="1">
      <alignment horizontal="left" vertical="center" wrapText="1"/>
    </xf>
    <xf numFmtId="0" fontId="79" fillId="0" borderId="136" xfId="4" applyFont="1" applyFill="1" applyBorder="1" applyAlignment="1">
      <alignment horizontal="left" vertical="center" wrapText="1"/>
    </xf>
    <xf numFmtId="0" fontId="81" fillId="0" borderId="11" xfId="4" applyFont="1" applyFill="1" applyBorder="1" applyAlignment="1">
      <alignment horizontal="left" vertical="center" wrapText="1"/>
    </xf>
    <xf numFmtId="0" fontId="33" fillId="0" borderId="24" xfId="4" applyFont="1" applyFill="1" applyBorder="1" applyAlignment="1">
      <alignment horizontal="left" vertical="center" wrapText="1"/>
    </xf>
    <xf numFmtId="0" fontId="33" fillId="0" borderId="10" xfId="4" applyFont="1" applyFill="1" applyBorder="1" applyAlignment="1">
      <alignment horizontal="left" vertical="center" wrapText="1"/>
    </xf>
    <xf numFmtId="0" fontId="33" fillId="0" borderId="11" xfId="4" applyFont="1" applyFill="1" applyBorder="1" applyAlignment="1">
      <alignment horizontal="left" vertical="center" wrapText="1"/>
    </xf>
    <xf numFmtId="0" fontId="41" fillId="0" borderId="24" xfId="4" quotePrefix="1" applyFont="1" applyFill="1" applyBorder="1" applyAlignment="1">
      <alignment horizontal="left" vertical="center"/>
    </xf>
    <xf numFmtId="0" fontId="41" fillId="0" borderId="10" xfId="4" quotePrefix="1" applyFont="1" applyFill="1" applyBorder="1" applyAlignment="1">
      <alignment horizontal="left" vertical="center"/>
    </xf>
    <xf numFmtId="0" fontId="41" fillId="0" borderId="8" xfId="4" quotePrefix="1" applyFont="1" applyFill="1" applyBorder="1" applyAlignment="1">
      <alignment horizontal="left" vertical="center" wrapText="1"/>
    </xf>
    <xf numFmtId="0" fontId="41" fillId="0" borderId="8" xfId="4" applyFont="1" applyFill="1" applyBorder="1" applyAlignment="1">
      <alignment horizontal="left" vertical="center" wrapText="1"/>
    </xf>
    <xf numFmtId="0" fontId="33" fillId="0" borderId="137" xfId="4" applyFont="1" applyFill="1" applyBorder="1" applyAlignment="1">
      <alignment horizontal="left" vertical="center" wrapText="1"/>
    </xf>
    <xf numFmtId="0" fontId="79" fillId="0" borderId="138" xfId="4" applyFont="1" applyFill="1" applyBorder="1" applyAlignment="1">
      <alignment horizontal="left" vertical="center" wrapText="1"/>
    </xf>
    <xf numFmtId="0" fontId="79" fillId="0" borderId="139" xfId="4" applyFont="1" applyFill="1" applyBorder="1" applyAlignment="1">
      <alignment horizontal="left" vertical="center" wrapText="1"/>
    </xf>
    <xf numFmtId="0" fontId="41" fillId="0" borderId="140" xfId="4" applyFont="1" applyFill="1" applyBorder="1" applyAlignment="1">
      <alignment horizontal="center" vertical="center" wrapText="1"/>
    </xf>
    <xf numFmtId="0" fontId="79" fillId="0" borderId="28" xfId="4" applyFont="1" applyFill="1" applyBorder="1" applyAlignment="1">
      <alignment horizontal="center" vertical="center" wrapText="1"/>
    </xf>
    <xf numFmtId="0" fontId="69" fillId="0" borderId="141" xfId="4" applyFont="1" applyFill="1" applyBorder="1" applyAlignment="1">
      <alignment horizontal="center" vertical="center" wrapText="1"/>
    </xf>
    <xf numFmtId="0" fontId="79" fillId="0" borderId="142" xfId="4" applyFont="1" applyFill="1" applyBorder="1" applyAlignment="1">
      <alignment horizontal="center" vertical="center" wrapText="1"/>
    </xf>
    <xf numFmtId="0" fontId="41" fillId="0" borderId="109" xfId="4" applyFont="1" applyFill="1" applyBorder="1" applyAlignment="1">
      <alignment horizontal="left" vertical="center" wrapText="1"/>
    </xf>
    <xf numFmtId="0" fontId="79" fillId="0" borderId="110" xfId="4" applyFont="1" applyFill="1" applyBorder="1" applyAlignment="1">
      <alignment horizontal="left" vertical="center" wrapText="1"/>
    </xf>
    <xf numFmtId="0" fontId="79" fillId="0" borderId="111" xfId="4" applyFont="1" applyFill="1" applyBorder="1" applyAlignment="1">
      <alignment horizontal="left" vertical="center" wrapText="1"/>
    </xf>
    <xf numFmtId="0" fontId="33" fillId="0" borderId="33" xfId="4" applyFont="1" applyFill="1" applyBorder="1" applyAlignment="1">
      <alignment horizontal="left" vertical="center" wrapText="1"/>
    </xf>
    <xf numFmtId="0" fontId="33" fillId="0" borderId="44" xfId="4" applyFont="1" applyFill="1" applyBorder="1" applyAlignment="1">
      <alignment horizontal="left" vertical="center" wrapText="1"/>
    </xf>
    <xf numFmtId="0" fontId="41" fillId="0" borderId="141" xfId="4" applyFont="1" applyFill="1" applyBorder="1" applyAlignment="1">
      <alignment horizontal="center" vertical="center" wrapText="1"/>
    </xf>
    <xf numFmtId="0" fontId="33" fillId="0" borderId="0" xfId="4" applyFont="1" applyFill="1" applyBorder="1" applyAlignment="1">
      <alignment horizontal="left" vertical="center" wrapText="1"/>
    </xf>
    <xf numFmtId="0" fontId="33" fillId="0" borderId="30" xfId="4" applyFont="1" applyFill="1" applyBorder="1" applyAlignment="1">
      <alignment horizontal="left" vertical="center" wrapText="1"/>
    </xf>
    <xf numFmtId="0" fontId="33" fillId="0" borderId="23" xfId="4" applyFont="1" applyFill="1" applyBorder="1" applyAlignment="1">
      <alignment horizontal="left" vertical="center" wrapText="1"/>
    </xf>
    <xf numFmtId="0" fontId="33" fillId="0" borderId="27" xfId="4" applyFont="1" applyFill="1" applyBorder="1" applyAlignment="1">
      <alignment horizontal="left" vertical="center" wrapText="1"/>
    </xf>
    <xf numFmtId="0" fontId="33" fillId="0" borderId="22" xfId="4" applyFont="1" applyFill="1" applyBorder="1" applyAlignment="1">
      <alignment horizontal="left" vertical="center" wrapText="1"/>
    </xf>
    <xf numFmtId="0" fontId="79" fillId="0" borderId="32" xfId="4" applyFont="1" applyFill="1" applyBorder="1" applyAlignment="1">
      <alignment horizontal="center" vertical="center"/>
    </xf>
    <xf numFmtId="0" fontId="79" fillId="0" borderId="33" xfId="4" applyFont="1" applyFill="1" applyBorder="1" applyAlignment="1">
      <alignment horizontal="center" vertical="center"/>
    </xf>
    <xf numFmtId="0" fontId="79" fillId="0" borderId="44" xfId="4" applyFont="1" applyFill="1" applyBorder="1" applyAlignment="1">
      <alignment horizontal="center" vertical="center"/>
    </xf>
    <xf numFmtId="0" fontId="79" fillId="0" borderId="5" xfId="4" applyFont="1" applyFill="1" applyBorder="1" applyAlignment="1">
      <alignment horizontal="center" vertical="center"/>
    </xf>
    <xf numFmtId="0" fontId="79" fillId="0" borderId="0" xfId="4" applyFont="1" applyFill="1" applyBorder="1" applyAlignment="1">
      <alignment horizontal="center" vertical="center"/>
    </xf>
    <xf numFmtId="0" fontId="79" fillId="0" borderId="30" xfId="4" applyFont="1" applyFill="1" applyBorder="1" applyAlignment="1">
      <alignment horizontal="center" vertical="center"/>
    </xf>
    <xf numFmtId="0" fontId="79" fillId="0" borderId="23" xfId="4" applyFont="1" applyFill="1" applyBorder="1" applyAlignment="1">
      <alignment horizontal="center" vertical="center"/>
    </xf>
    <xf numFmtId="0" fontId="79" fillId="0" borderId="27" xfId="4" applyFont="1" applyFill="1" applyBorder="1" applyAlignment="1">
      <alignment horizontal="center" vertical="center"/>
    </xf>
    <xf numFmtId="0" fontId="79" fillId="0" borderId="22" xfId="4" applyFont="1" applyFill="1" applyBorder="1" applyAlignment="1">
      <alignment horizontal="center" vertical="center"/>
    </xf>
    <xf numFmtId="0" fontId="36" fillId="0" borderId="11" xfId="4" applyFont="1" applyFill="1" applyBorder="1" applyAlignment="1">
      <alignment horizontal="center" vertical="center"/>
    </xf>
    <xf numFmtId="0" fontId="36" fillId="0" borderId="24" xfId="4" applyFont="1" applyFill="1" applyBorder="1" applyAlignment="1">
      <alignment horizontal="center" vertical="center"/>
    </xf>
    <xf numFmtId="0" fontId="36" fillId="0" borderId="10" xfId="4" applyFont="1" applyFill="1" applyBorder="1" applyAlignment="1">
      <alignment horizontal="center" vertical="center"/>
    </xf>
    <xf numFmtId="0" fontId="36" fillId="0" borderId="112" xfId="4" applyFont="1" applyFill="1" applyBorder="1" applyAlignment="1">
      <alignment horizontal="center" vertical="center"/>
    </xf>
    <xf numFmtId="0" fontId="36" fillId="0" borderId="113" xfId="4" applyFont="1" applyFill="1" applyBorder="1" applyAlignment="1">
      <alignment horizontal="center" vertical="center"/>
    </xf>
    <xf numFmtId="0" fontId="36" fillId="0" borderId="114" xfId="4" applyFont="1" applyFill="1" applyBorder="1" applyAlignment="1">
      <alignment horizontal="center" vertical="center"/>
    </xf>
    <xf numFmtId="0" fontId="36" fillId="0" borderId="109" xfId="4" applyFont="1" applyFill="1" applyBorder="1" applyAlignment="1">
      <alignment horizontal="center" vertical="center"/>
    </xf>
    <xf numFmtId="0" fontId="36" fillId="0" borderId="110" xfId="4" applyFont="1" applyFill="1" applyBorder="1" applyAlignment="1">
      <alignment horizontal="center" vertical="center"/>
    </xf>
    <xf numFmtId="0" fontId="36" fillId="0" borderId="111" xfId="4" applyFont="1" applyFill="1" applyBorder="1" applyAlignment="1">
      <alignment horizontal="center" vertical="center"/>
    </xf>
    <xf numFmtId="0" fontId="88" fillId="0" borderId="33" xfId="2" applyFont="1" applyFill="1" applyBorder="1" applyAlignment="1">
      <alignment horizontal="left" vertical="center" wrapText="1"/>
    </xf>
    <xf numFmtId="0" fontId="88" fillId="0" borderId="44" xfId="2" applyFont="1" applyFill="1" applyBorder="1" applyAlignment="1">
      <alignment horizontal="left" vertical="center" wrapText="1"/>
    </xf>
    <xf numFmtId="0" fontId="88" fillId="0" borderId="5" xfId="2" applyFont="1" applyFill="1" applyBorder="1" applyAlignment="1">
      <alignment horizontal="left" vertical="center" wrapText="1"/>
    </xf>
    <xf numFmtId="0" fontId="88" fillId="0" borderId="0" xfId="2" applyFont="1" applyFill="1" applyAlignment="1">
      <alignment horizontal="left" vertical="center" wrapText="1"/>
    </xf>
    <xf numFmtId="0" fontId="88" fillId="0" borderId="30" xfId="2" applyFont="1" applyFill="1" applyBorder="1" applyAlignment="1">
      <alignment horizontal="left" vertical="center" wrapText="1"/>
    </xf>
    <xf numFmtId="0" fontId="88" fillId="0" borderId="23" xfId="2" applyFont="1" applyFill="1" applyBorder="1" applyAlignment="1">
      <alignment horizontal="left" vertical="center" wrapText="1"/>
    </xf>
    <xf numFmtId="0" fontId="88" fillId="0" borderId="27" xfId="2" applyFont="1" applyFill="1" applyBorder="1" applyAlignment="1">
      <alignment horizontal="left" vertical="center" wrapText="1"/>
    </xf>
    <xf numFmtId="0" fontId="88" fillId="0" borderId="22" xfId="2" applyFont="1" applyFill="1" applyBorder="1" applyAlignment="1">
      <alignment horizontal="left" vertical="center" wrapText="1"/>
    </xf>
    <xf numFmtId="0" fontId="87" fillId="0" borderId="45" xfId="2" applyNumberFormat="1" applyFont="1" applyFill="1" applyBorder="1" applyAlignment="1">
      <alignment horizontal="center" vertical="center"/>
    </xf>
    <xf numFmtId="0" fontId="88" fillId="0" borderId="42" xfId="2" applyFont="1" applyFill="1" applyBorder="1" applyAlignment="1">
      <alignment horizontal="center" vertical="center"/>
    </xf>
    <xf numFmtId="0" fontId="88" fillId="0" borderId="21" xfId="2" applyFont="1" applyFill="1" applyBorder="1" applyAlignment="1">
      <alignment horizontal="center" vertical="center"/>
    </xf>
    <xf numFmtId="0" fontId="89" fillId="0" borderId="32" xfId="2" applyNumberFormat="1" applyFont="1" applyFill="1" applyBorder="1" applyAlignment="1">
      <alignment horizontal="left" vertical="center" wrapText="1"/>
    </xf>
    <xf numFmtId="0" fontId="33" fillId="0" borderId="11" xfId="2" applyNumberFormat="1" applyFont="1" applyFill="1" applyBorder="1" applyAlignment="1">
      <alignment vertical="center" wrapText="1"/>
    </xf>
    <xf numFmtId="0" fontId="63" fillId="0" borderId="11" xfId="2" applyFont="1" applyFill="1" applyBorder="1" applyAlignment="1">
      <alignment horizontal="center" vertical="center"/>
    </xf>
    <xf numFmtId="0" fontId="63" fillId="0" borderId="24" xfId="2" applyFont="1" applyFill="1" applyBorder="1" applyAlignment="1">
      <alignment horizontal="center" vertical="center"/>
    </xf>
    <xf numFmtId="0" fontId="63" fillId="0" borderId="10" xfId="2" applyFont="1" applyFill="1" applyBorder="1" applyAlignment="1">
      <alignment horizontal="center" vertical="center"/>
    </xf>
    <xf numFmtId="0" fontId="25" fillId="0" borderId="33" xfId="2" applyFont="1" applyBorder="1" applyAlignment="1">
      <alignment vertical="center" wrapText="1"/>
    </xf>
    <xf numFmtId="0" fontId="25" fillId="0" borderId="44" xfId="2" applyFont="1" applyBorder="1" applyAlignment="1">
      <alignment vertical="center" wrapText="1"/>
    </xf>
    <xf numFmtId="0" fontId="25" fillId="0" borderId="5" xfId="2" applyFont="1" applyBorder="1" applyAlignment="1">
      <alignment vertical="center" wrapText="1"/>
    </xf>
    <xf numFmtId="0" fontId="25" fillId="0" borderId="0" xfId="2" applyFont="1" applyAlignment="1">
      <alignment vertical="center" wrapText="1"/>
    </xf>
    <xf numFmtId="0" fontId="25" fillId="0" borderId="30" xfId="2" applyFont="1" applyBorder="1" applyAlignment="1">
      <alignment vertical="center" wrapText="1"/>
    </xf>
    <xf numFmtId="0" fontId="25" fillId="0" borderId="23" xfId="2" applyFont="1" applyBorder="1" applyAlignment="1">
      <alignment vertical="center" wrapText="1"/>
    </xf>
    <xf numFmtId="0" fontId="25" fillId="0" borderId="27" xfId="2" applyFont="1" applyBorder="1" applyAlignment="1">
      <alignment vertical="center" wrapText="1"/>
    </xf>
    <xf numFmtId="0" fontId="25" fillId="0" borderId="22" xfId="2" applyFont="1" applyBorder="1" applyAlignment="1">
      <alignment vertical="center" wrapText="1"/>
    </xf>
    <xf numFmtId="0" fontId="41" fillId="0" borderId="32" xfId="2" applyNumberFormat="1" applyFont="1" applyFill="1" applyBorder="1" applyAlignment="1">
      <alignment vertical="center"/>
    </xf>
    <xf numFmtId="0" fontId="36" fillId="0" borderId="32" xfId="2" applyFont="1" applyFill="1" applyBorder="1" applyAlignment="1">
      <alignment vertical="center"/>
    </xf>
    <xf numFmtId="0" fontId="33" fillId="0" borderId="169" xfId="2" applyFont="1" applyFill="1" applyBorder="1" applyAlignment="1">
      <alignment horizontal="left" vertical="top" wrapText="1"/>
    </xf>
    <xf numFmtId="0" fontId="33" fillId="0" borderId="170" xfId="2" applyFont="1" applyFill="1" applyBorder="1" applyAlignment="1">
      <alignment horizontal="left" vertical="top" wrapText="1"/>
    </xf>
    <xf numFmtId="0" fontId="36" fillId="0" borderId="171" xfId="2" applyFont="1" applyFill="1" applyBorder="1" applyAlignment="1">
      <alignment horizontal="center" vertical="center" wrapText="1"/>
    </xf>
    <xf numFmtId="0" fontId="36" fillId="0" borderId="169" xfId="2" applyFont="1" applyFill="1" applyBorder="1" applyAlignment="1">
      <alignment horizontal="center" vertical="center" wrapText="1"/>
    </xf>
    <xf numFmtId="0" fontId="36" fillId="0" borderId="170" xfId="2" applyFont="1" applyFill="1" applyBorder="1" applyAlignment="1">
      <alignment horizontal="center" vertical="center" wrapText="1"/>
    </xf>
    <xf numFmtId="0" fontId="33" fillId="0" borderId="169" xfId="2" applyNumberFormat="1" applyFont="1" applyFill="1" applyBorder="1" applyAlignment="1">
      <alignment horizontal="left" vertical="top" wrapText="1"/>
    </xf>
    <xf numFmtId="0" fontId="33" fillId="0" borderId="170" xfId="2" applyNumberFormat="1" applyFont="1" applyFill="1" applyBorder="1" applyAlignment="1">
      <alignment horizontal="left" vertical="top" wrapText="1"/>
    </xf>
    <xf numFmtId="0" fontId="36" fillId="0" borderId="171" xfId="2" applyFont="1" applyFill="1" applyBorder="1" applyAlignment="1">
      <alignment horizontal="center" vertical="center"/>
    </xf>
    <xf numFmtId="0" fontId="36" fillId="0" borderId="169" xfId="2" applyFont="1" applyFill="1" applyBorder="1" applyAlignment="1">
      <alignment horizontal="center" vertical="center"/>
    </xf>
    <xf numFmtId="0" fontId="36" fillId="0" borderId="170" xfId="2" applyFont="1" applyFill="1" applyBorder="1" applyAlignment="1">
      <alignment horizontal="center" vertical="center"/>
    </xf>
    <xf numFmtId="0" fontId="33" fillId="0" borderId="169" xfId="2" applyNumberFormat="1" applyFont="1" applyFill="1" applyBorder="1" applyAlignment="1">
      <alignment horizontal="left" vertical="center" wrapText="1"/>
    </xf>
    <xf numFmtId="0" fontId="33" fillId="0" borderId="170" xfId="2" applyNumberFormat="1" applyFont="1" applyFill="1" applyBorder="1" applyAlignment="1">
      <alignment horizontal="left" vertical="center" wrapText="1"/>
    </xf>
    <xf numFmtId="0" fontId="63" fillId="0" borderId="174" xfId="2" applyFont="1" applyFill="1" applyBorder="1" applyAlignment="1">
      <alignment horizontal="center" vertical="center"/>
    </xf>
    <xf numFmtId="0" fontId="63" fillId="0" borderId="172" xfId="2" applyFont="1" applyFill="1" applyBorder="1" applyAlignment="1">
      <alignment horizontal="center" vertical="center"/>
    </xf>
    <xf numFmtId="0" fontId="63" fillId="0" borderId="173" xfId="2" applyFont="1" applyFill="1" applyBorder="1" applyAlignment="1">
      <alignment horizontal="center" vertical="center"/>
    </xf>
    <xf numFmtId="0" fontId="1" fillId="5" borderId="11" xfId="0" applyFont="1" applyFill="1" applyBorder="1" applyAlignment="1" applyProtection="1">
      <alignment horizontal="center" vertical="center"/>
      <protection locked="0"/>
    </xf>
    <xf numFmtId="0" fontId="1" fillId="5"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xf>
    <xf numFmtId="0" fontId="1" fillId="3" borderId="10" xfId="0" applyFont="1" applyFill="1" applyBorder="1" applyAlignment="1" applyProtection="1">
      <alignment horizontal="center" vertical="center"/>
    </xf>
    <xf numFmtId="0" fontId="8" fillId="2" borderId="4"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11"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5" fillId="0" borderId="3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10" fillId="0" borderId="58" xfId="0" applyFont="1" applyBorder="1" applyAlignment="1">
      <alignment horizontal="center" vertical="center" wrapText="1"/>
    </xf>
    <xf numFmtId="0" fontId="10" fillId="0" borderId="59" xfId="0" applyFont="1" applyBorder="1" applyAlignment="1">
      <alignment horizontal="center" vertical="center" wrapText="1"/>
    </xf>
    <xf numFmtId="0" fontId="10" fillId="0" borderId="60"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 xfId="0" quotePrefix="1" applyFont="1" applyBorder="1" applyAlignment="1">
      <alignment horizontal="center" vertical="center"/>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180" fontId="8" fillId="0" borderId="85" xfId="0" applyNumberFormat="1" applyFont="1" applyBorder="1" applyAlignment="1">
      <alignment horizontal="center" vertical="center" wrapText="1"/>
    </xf>
    <xf numFmtId="180" fontId="8" fillId="0" borderId="70" xfId="0" applyNumberFormat="1" applyFont="1" applyBorder="1" applyAlignment="1">
      <alignment horizontal="center" vertical="center" wrapText="1"/>
    </xf>
    <xf numFmtId="180" fontId="8" fillId="0" borderId="86" xfId="0" applyNumberFormat="1" applyFont="1" applyBorder="1" applyAlignment="1">
      <alignment horizontal="center" vertical="center" wrapText="1"/>
    </xf>
    <xf numFmtId="0" fontId="8" fillId="2" borderId="62" xfId="0" applyFont="1" applyFill="1" applyBorder="1" applyAlignment="1" applyProtection="1">
      <alignment horizontal="center" vertical="center"/>
      <protection locked="0"/>
    </xf>
    <xf numFmtId="0" fontId="8" fillId="4" borderId="62"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1" fontId="8" fillId="0" borderId="94" xfId="0" applyNumberFormat="1" applyFont="1" applyBorder="1" applyAlignment="1">
      <alignment horizontal="center" vertical="center" wrapText="1"/>
    </xf>
    <xf numFmtId="1" fontId="8" fillId="0" borderId="93" xfId="0" applyNumberFormat="1" applyFont="1" applyBorder="1" applyAlignment="1">
      <alignment horizontal="center" vertical="center" wrapText="1"/>
    </xf>
    <xf numFmtId="0" fontId="8" fillId="2" borderId="61" xfId="0" applyFont="1" applyFill="1" applyBorder="1" applyAlignment="1" applyProtection="1">
      <alignment horizontal="center" vertical="center"/>
      <protection locked="0"/>
    </xf>
    <xf numFmtId="0" fontId="8" fillId="2" borderId="76" xfId="0" applyFont="1" applyFill="1" applyBorder="1" applyAlignment="1" applyProtection="1">
      <alignment horizontal="center" vertical="center"/>
      <protection locked="0"/>
    </xf>
    <xf numFmtId="0" fontId="8" fillId="4" borderId="77" xfId="0" applyFont="1" applyFill="1" applyBorder="1" applyAlignment="1" applyProtection="1">
      <alignment horizontal="center" vertical="center"/>
      <protection locked="0"/>
    </xf>
    <xf numFmtId="0" fontId="8" fillId="4" borderId="78" xfId="0" applyFont="1" applyFill="1" applyBorder="1" applyAlignment="1" applyProtection="1">
      <alignment horizontal="center" vertical="center"/>
      <protection locked="0"/>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1" fontId="8" fillId="0" borderId="91" xfId="0" applyNumberFormat="1" applyFont="1" applyBorder="1" applyAlignment="1">
      <alignment horizontal="center" vertical="center" wrapText="1"/>
    </xf>
    <xf numFmtId="1" fontId="8" fillId="0" borderId="90" xfId="0" applyNumberFormat="1" applyFont="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33" xfId="0" applyFont="1" applyFill="1" applyBorder="1" applyAlignment="1" applyProtection="1">
      <alignment horizontal="center" vertical="center" shrinkToFit="1"/>
      <protection locked="0"/>
    </xf>
    <xf numFmtId="0" fontId="8" fillId="5" borderId="43" xfId="0" applyFont="1" applyFill="1" applyBorder="1" applyAlignment="1" applyProtection="1">
      <alignment horizontal="left" vertical="center" wrapText="1"/>
      <protection locked="0"/>
    </xf>
    <xf numFmtId="0" fontId="8" fillId="5" borderId="33" xfId="0" applyFont="1" applyFill="1" applyBorder="1" applyAlignment="1" applyProtection="1">
      <alignment horizontal="left" vertical="center" wrapText="1"/>
      <protection locked="0"/>
    </xf>
    <xf numFmtId="0" fontId="8" fillId="5" borderId="46" xfId="0" applyFont="1" applyFill="1" applyBorder="1" applyAlignment="1" applyProtection="1">
      <alignment horizontal="left" vertical="center" wrapText="1"/>
      <protection locked="0"/>
    </xf>
    <xf numFmtId="0" fontId="8" fillId="4" borderId="63" xfId="0" applyFont="1" applyFill="1" applyBorder="1" applyAlignment="1" applyProtection="1">
      <alignment horizontal="center" vertical="center"/>
      <protection locked="0"/>
    </xf>
    <xf numFmtId="0" fontId="8" fillId="4" borderId="79" xfId="0" applyFont="1" applyFill="1" applyBorder="1" applyAlignment="1" applyProtection="1">
      <alignment horizontal="center" vertical="center"/>
      <protection locked="0"/>
    </xf>
    <xf numFmtId="0" fontId="8" fillId="4" borderId="80" xfId="0" applyFont="1" applyFill="1" applyBorder="1" applyAlignment="1" applyProtection="1">
      <alignment horizontal="center" vertical="center"/>
      <protection locked="0"/>
    </xf>
    <xf numFmtId="0" fontId="8" fillId="4" borderId="81" xfId="0" applyFont="1" applyFill="1" applyBorder="1" applyAlignment="1" applyProtection="1">
      <alignment horizontal="center" vertical="center"/>
      <protection locked="0"/>
    </xf>
    <xf numFmtId="0" fontId="8" fillId="5" borderId="20" xfId="0" applyFont="1" applyFill="1" applyBorder="1" applyAlignment="1" applyProtection="1">
      <alignment horizontal="left" vertical="center" wrapText="1"/>
      <protection locked="0"/>
    </xf>
    <xf numFmtId="0" fontId="8" fillId="5" borderId="14"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180" fontId="8" fillId="0" borderId="95" xfId="0" applyNumberFormat="1" applyFont="1" applyBorder="1" applyAlignment="1">
      <alignment horizontal="center" vertical="center" wrapText="1"/>
    </xf>
    <xf numFmtId="180" fontId="8" fillId="0" borderId="96" xfId="0" applyNumberFormat="1" applyFont="1" applyBorder="1" applyAlignment="1">
      <alignment horizontal="center" vertical="center" wrapText="1"/>
    </xf>
    <xf numFmtId="180" fontId="8" fillId="0" borderId="97" xfId="0" applyNumberFormat="1" applyFont="1" applyBorder="1" applyAlignment="1">
      <alignment horizontal="center" vertical="center" wrapText="1"/>
    </xf>
    <xf numFmtId="0" fontId="5"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27" xfId="0" applyFont="1" applyFill="1" applyBorder="1" applyAlignment="1">
      <alignment horizontal="center" vertical="center"/>
    </xf>
    <xf numFmtId="0" fontId="8" fillId="2" borderId="20"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shrinkToFit="1"/>
      <protection locked="0"/>
    </xf>
    <xf numFmtId="0" fontId="8" fillId="5" borderId="24"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0" fontId="8" fillId="5" borderId="103" xfId="0" applyFont="1" applyFill="1" applyBorder="1" applyAlignment="1" applyProtection="1">
      <alignment horizontal="center" vertical="center" shrinkToFit="1"/>
      <protection locked="0"/>
    </xf>
    <xf numFmtId="0" fontId="8" fillId="5" borderId="80" xfId="0" applyFont="1" applyFill="1" applyBorder="1" applyAlignment="1" applyProtection="1">
      <alignment horizontal="center" vertical="center" shrinkToFit="1"/>
      <protection locked="0"/>
    </xf>
    <xf numFmtId="0" fontId="8" fillId="5" borderId="19" xfId="0" applyFont="1" applyFill="1" applyBorder="1" applyAlignment="1" applyProtection="1">
      <alignment horizontal="center" vertical="center" shrinkToFit="1"/>
      <protection locked="0"/>
    </xf>
    <xf numFmtId="179" fontId="1" fillId="5" borderId="8" xfId="0" applyNumberFormat="1" applyFont="1" applyFill="1" applyBorder="1" applyAlignment="1" applyProtection="1">
      <alignment horizontal="right" vertical="center"/>
      <protection locked="0"/>
    </xf>
    <xf numFmtId="179" fontId="1" fillId="5" borderId="11" xfId="0" applyNumberFormat="1" applyFont="1" applyFill="1" applyBorder="1" applyAlignment="1" applyProtection="1">
      <alignment horizontal="right" vertical="center"/>
      <protection locked="0"/>
    </xf>
    <xf numFmtId="179" fontId="1" fillId="5" borderId="10" xfId="0" applyNumberFormat="1" applyFont="1" applyFill="1" applyBorder="1" applyAlignment="1" applyProtection="1">
      <alignment horizontal="right" vertical="center"/>
      <protection locked="0"/>
    </xf>
    <xf numFmtId="177" fontId="1" fillId="0" borderId="8" xfId="0" applyNumberFormat="1" applyFont="1" applyFill="1" applyBorder="1" applyAlignment="1">
      <alignment horizontal="center" vertical="center"/>
    </xf>
    <xf numFmtId="0" fontId="1" fillId="0" borderId="8" xfId="0" applyFont="1" applyFill="1" applyBorder="1" applyAlignment="1">
      <alignment horizontal="center" vertical="center"/>
    </xf>
    <xf numFmtId="0" fontId="1" fillId="0" borderId="8" xfId="0" applyNumberFormat="1" applyFont="1" applyFill="1" applyBorder="1" applyAlignment="1">
      <alignment horizontal="center" vertical="center"/>
    </xf>
    <xf numFmtId="177"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right" vertical="center"/>
    </xf>
    <xf numFmtId="179" fontId="1" fillId="0" borderId="8" xfId="1" applyNumberFormat="1" applyFont="1" applyFill="1" applyBorder="1" applyAlignment="1">
      <alignment horizontal="right" vertical="center"/>
    </xf>
    <xf numFmtId="179" fontId="1" fillId="5" borderId="8" xfId="1" applyNumberFormat="1" applyFont="1" applyFill="1" applyBorder="1" applyAlignment="1" applyProtection="1">
      <alignment horizontal="right" vertical="center"/>
      <protection locked="0"/>
    </xf>
    <xf numFmtId="179" fontId="1" fillId="0" borderId="11" xfId="0" applyNumberFormat="1" applyFont="1" applyFill="1" applyBorder="1" applyAlignment="1">
      <alignment horizontal="center" vertical="center"/>
    </xf>
    <xf numFmtId="179" fontId="1" fillId="0" borderId="10" xfId="0" applyNumberFormat="1" applyFont="1" applyFill="1" applyBorder="1" applyAlignment="1">
      <alignment horizontal="center" vertical="center"/>
    </xf>
    <xf numFmtId="179" fontId="1" fillId="0" borderId="11" xfId="0" applyNumberFormat="1" applyFont="1" applyFill="1" applyBorder="1" applyAlignment="1">
      <alignment horizontal="right" vertical="center"/>
    </xf>
    <xf numFmtId="179" fontId="1" fillId="0" borderId="10" xfId="0" applyNumberFormat="1" applyFont="1" applyFill="1" applyBorder="1" applyAlignment="1">
      <alignment horizontal="right" vertical="center"/>
    </xf>
    <xf numFmtId="176" fontId="1" fillId="0" borderId="8" xfId="0" applyNumberFormat="1" applyFont="1" applyFill="1" applyBorder="1" applyAlignment="1">
      <alignment horizontal="center" vertical="center"/>
    </xf>
    <xf numFmtId="0" fontId="1" fillId="3" borderId="8" xfId="0" applyFont="1" applyFill="1" applyBorder="1" applyAlignment="1">
      <alignment horizontal="center" vertical="center"/>
    </xf>
    <xf numFmtId="176"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center" vertical="center"/>
    </xf>
    <xf numFmtId="0" fontId="8" fillId="2" borderId="39"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8" fillId="5" borderId="39"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180" fontId="8" fillId="0" borderId="87" xfId="0" applyNumberFormat="1" applyFont="1" applyBorder="1" applyAlignment="1">
      <alignment horizontal="center" vertical="center" wrapText="1"/>
    </xf>
    <xf numFmtId="180" fontId="8" fillId="0" borderId="71" xfId="0" applyNumberFormat="1" applyFont="1" applyBorder="1" applyAlignment="1">
      <alignment horizontal="center" vertical="center" wrapText="1"/>
    </xf>
    <xf numFmtId="180" fontId="8" fillId="0" borderId="88" xfId="0" applyNumberFormat="1" applyFont="1" applyBorder="1" applyAlignment="1">
      <alignment horizontal="center" vertical="center" wrapText="1"/>
    </xf>
    <xf numFmtId="0" fontId="5" fillId="0" borderId="0"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65" xfId="0" applyFont="1" applyBorder="1" applyAlignment="1">
      <alignment horizontal="center" vertical="center"/>
    </xf>
    <xf numFmtId="0" fontId="8" fillId="0" borderId="64" xfId="0" applyFont="1" applyBorder="1" applyAlignment="1">
      <alignment horizontal="center" vertical="center"/>
    </xf>
    <xf numFmtId="0" fontId="8" fillId="0" borderId="60" xfId="0" applyFont="1" applyBorder="1" applyAlignment="1">
      <alignment horizontal="center" vertical="center"/>
    </xf>
    <xf numFmtId="0" fontId="8" fillId="5" borderId="102" xfId="0" applyFont="1" applyFill="1" applyBorder="1" applyAlignment="1" applyProtection="1">
      <alignment horizontal="center" vertical="center" shrinkToFit="1"/>
      <protection locked="0"/>
    </xf>
    <xf numFmtId="0" fontId="8" fillId="5" borderId="77" xfId="0" applyFont="1" applyFill="1" applyBorder="1" applyAlignment="1" applyProtection="1">
      <alignment horizontal="center" vertical="center" shrinkToFit="1"/>
      <protection locked="0"/>
    </xf>
    <xf numFmtId="0" fontId="8" fillId="5" borderId="38" xfId="0" applyFont="1" applyFill="1" applyBorder="1" applyAlignment="1" applyProtection="1">
      <alignment horizontal="center" vertical="center" shrinkToFit="1"/>
      <protection locked="0"/>
    </xf>
    <xf numFmtId="0" fontId="20" fillId="3" borderId="8"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0" fillId="3" borderId="60" xfId="0" applyFill="1" applyBorder="1" applyAlignment="1">
      <alignment horizontal="center" vertical="center"/>
    </xf>
    <xf numFmtId="0" fontId="60" fillId="0" borderId="45" xfId="5" applyFont="1" applyBorder="1" applyAlignment="1">
      <alignment horizontal="center" vertical="center"/>
    </xf>
    <xf numFmtId="0" fontId="60" fillId="0" borderId="21" xfId="5" applyFont="1" applyBorder="1" applyAlignment="1">
      <alignment horizontal="center" vertical="center"/>
    </xf>
    <xf numFmtId="0" fontId="53" fillId="0" borderId="11" xfId="5" applyFont="1" applyBorder="1" applyAlignment="1">
      <alignment horizontal="left" vertical="center" wrapText="1"/>
    </xf>
    <xf numFmtId="0" fontId="53" fillId="0" borderId="10" xfId="5" applyFont="1" applyBorder="1" applyAlignment="1">
      <alignment horizontal="left" vertical="center" wrapText="1"/>
    </xf>
    <xf numFmtId="0" fontId="60" fillId="0" borderId="11" xfId="5" applyFont="1" applyBorder="1" applyAlignment="1">
      <alignment horizontal="right" vertical="center"/>
    </xf>
    <xf numFmtId="0" fontId="60" fillId="0" borderId="24" xfId="5" applyFont="1" applyBorder="1" applyAlignment="1">
      <alignment horizontal="right" vertical="center"/>
    </xf>
    <xf numFmtId="0" fontId="60" fillId="0" borderId="10" xfId="5" applyFont="1" applyBorder="1" applyAlignment="1">
      <alignment horizontal="right" vertical="center"/>
    </xf>
    <xf numFmtId="0" fontId="55" fillId="0" borderId="32" xfId="5" applyFont="1" applyBorder="1" applyAlignment="1">
      <alignment horizontal="left" vertical="center" wrapText="1"/>
    </xf>
    <xf numFmtId="0" fontId="60" fillId="0" borderId="44" xfId="5" applyFont="1" applyBorder="1" applyAlignment="1">
      <alignment horizontal="left" wrapText="1"/>
    </xf>
    <xf numFmtId="0" fontId="60" fillId="0" borderId="23" xfId="5" applyFont="1" applyBorder="1" applyAlignment="1">
      <alignment horizontal="left" wrapText="1"/>
    </xf>
    <xf numFmtId="0" fontId="60" fillId="0" borderId="22" xfId="5" applyFont="1" applyBorder="1" applyAlignment="1">
      <alignment horizontal="left" wrapText="1"/>
    </xf>
    <xf numFmtId="0" fontId="60" fillId="0" borderId="11" xfId="6" applyFont="1" applyBorder="1" applyAlignment="1">
      <alignment horizontal="center" vertical="center"/>
    </xf>
    <xf numFmtId="0" fontId="60" fillId="0" borderId="24" xfId="6" applyFont="1" applyBorder="1" applyAlignment="1">
      <alignment horizontal="center" vertical="center"/>
    </xf>
    <xf numFmtId="0" fontId="60" fillId="0" borderId="10" xfId="6" applyFont="1" applyBorder="1" applyAlignment="1">
      <alignment horizontal="center" vertical="center"/>
    </xf>
    <xf numFmtId="0" fontId="60" fillId="0" borderId="8" xfId="6" applyFont="1" applyBorder="1" applyAlignment="1">
      <alignment horizontal="center" vertical="center"/>
    </xf>
  </cellXfs>
  <cellStyles count="7">
    <cellStyle name="桁区切り" xfId="1" builtinId="6"/>
    <cellStyle name="標準" xfId="0" builtinId="0"/>
    <cellStyle name="標準 2" xfId="2"/>
    <cellStyle name="標準 2 2" xfId="4"/>
    <cellStyle name="標準 3" xfId="3"/>
    <cellStyle name="標準_入所者数・利用者数一覧表" xfId="6"/>
    <cellStyle name="標準_入所者数・利用者数一覧表(老福＆併設短期)" xfId="5"/>
  </cellStyles>
  <dxfs count="48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28575</xdr:colOff>
      <xdr:row>42</xdr:row>
      <xdr:rowOff>47625</xdr:rowOff>
    </xdr:from>
    <xdr:to>
      <xdr:col>10</xdr:col>
      <xdr:colOff>116216</xdr:colOff>
      <xdr:row>43</xdr:row>
      <xdr:rowOff>152400</xdr:rowOff>
    </xdr:to>
    <xdr:sp macro="" textlink="">
      <xdr:nvSpPr>
        <xdr:cNvPr id="2" name="AutoShape 12"/>
        <xdr:cNvSpPr>
          <a:spLocks noChangeArrowheads="1"/>
        </xdr:cNvSpPr>
      </xdr:nvSpPr>
      <xdr:spPr bwMode="auto">
        <a:xfrm>
          <a:off x="28575" y="9458325"/>
          <a:ext cx="2708921" cy="462915"/>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１．人員基準について</a:t>
          </a:r>
          <a:endParaRPr lang="ja-JP" altLang="en-US" sz="1600" b="0" i="0" u="none" strike="noStrike" baseline="0">
            <a:solidFill>
              <a:srgbClr val="000000"/>
            </a:solidFill>
            <a:latin typeface="Times New Roman"/>
            <a:cs typeface="Times New Roman"/>
          </a:endParaRPr>
        </a:p>
        <a:p>
          <a:pPr algn="l" rtl="0">
            <a:defRPr sz="1000"/>
          </a:pPr>
          <a:endParaRPr lang="ja-JP" altLang="en-US" sz="1600" b="0" i="0" u="none" strike="noStrike" baseline="0">
            <a:solidFill>
              <a:srgbClr val="000000"/>
            </a:solidFill>
            <a:latin typeface="Times New Roman"/>
            <a:cs typeface="Times New Roman"/>
          </a:endParaRPr>
        </a:p>
      </xdr:txBody>
    </xdr:sp>
    <xdr:clientData/>
  </xdr:twoCellAnchor>
  <xdr:twoCellAnchor>
    <xdr:from>
      <xdr:col>0</xdr:col>
      <xdr:colOff>87630</xdr:colOff>
      <xdr:row>142</xdr:row>
      <xdr:rowOff>60325</xdr:rowOff>
    </xdr:from>
    <xdr:to>
      <xdr:col>26</xdr:col>
      <xdr:colOff>173355</xdr:colOff>
      <xdr:row>147</xdr:row>
      <xdr:rowOff>0</xdr:rowOff>
    </xdr:to>
    <xdr:sp macro="" textlink="">
      <xdr:nvSpPr>
        <xdr:cNvPr id="3" name="AutoShape 14"/>
        <xdr:cNvSpPr>
          <a:spLocks noChangeArrowheads="1"/>
        </xdr:cNvSpPr>
      </xdr:nvSpPr>
      <xdr:spPr bwMode="auto">
        <a:xfrm>
          <a:off x="87630" y="23400385"/>
          <a:ext cx="7644765" cy="742950"/>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algn="l" rtl="0">
            <a:lnSpc>
              <a:spcPts val="1100"/>
            </a:lnSpc>
            <a:defRPr sz="1000"/>
          </a:pPr>
          <a:endParaRPr lang="ja-JP" altLang="en-US" sz="1050" b="0" i="0" u="none" strike="noStrike" baseline="0">
            <a:solidFill>
              <a:srgbClr val="000000"/>
            </a:solidFill>
            <a:latin typeface="Times New Roman"/>
            <a:cs typeface="Times New Roman"/>
          </a:endParaRPr>
        </a:p>
        <a:p>
          <a:pPr algn="l" rtl="0">
            <a:lnSpc>
              <a:spcPts val="1300"/>
            </a:lnSpc>
            <a:defRPr sz="1000"/>
          </a:pPr>
          <a:r>
            <a:rPr lang="ja-JP" altLang="en-US" sz="1050" b="0" i="0" u="none" strike="noStrike" baseline="0">
              <a:solidFill>
                <a:srgbClr val="000000"/>
              </a:solidFill>
              <a:latin typeface="HG丸ｺﾞｼｯｸM-PRO"/>
              <a:ea typeface="HG丸ｺﾞｼｯｸM-PRO"/>
            </a:rPr>
            <a:t>　介護職員、看護職員、介護支援専門員</a:t>
          </a:r>
          <a:r>
            <a:rPr lang="ja-JP" altLang="ja-JP" sz="1050" b="0" i="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及び栄養士</a:t>
          </a:r>
          <a:r>
            <a:rPr lang="ja-JP" altLang="en-US" sz="1050" b="0" i="0" u="none" strike="noStrike" baseline="0">
              <a:solidFill>
                <a:srgbClr val="000000"/>
              </a:solidFill>
              <a:latin typeface="HG丸ｺﾞｼｯｸM-PRO"/>
              <a:ea typeface="HG丸ｺﾞｼｯｸM-PRO"/>
            </a:rPr>
            <a:t>が基準で定められている配置を下回る場合、減算が必要になる場合があります。</a:t>
          </a:r>
          <a:r>
            <a:rPr lang="ja-JP" altLang="en-US" sz="1050" b="0" i="0" u="none" strike="noStrike" baseline="0">
              <a:solidFill>
                <a:schemeClr val="tx1"/>
              </a:solidFill>
              <a:latin typeface="HG丸ｺﾞｼｯｸM-PRO"/>
              <a:ea typeface="HG丸ｺﾞｼｯｸM-PRO"/>
            </a:rPr>
            <a:t>所管している課</a:t>
          </a:r>
          <a:r>
            <a:rPr lang="ja-JP" altLang="en-US" sz="1050" b="0" i="0" u="none" strike="noStrike" baseline="0">
              <a:solidFill>
                <a:srgbClr val="000000"/>
              </a:solidFill>
              <a:latin typeface="HG丸ｺﾞｼｯｸM-PRO"/>
              <a:ea typeface="HG丸ｺﾞｼｯｸM-PRO"/>
            </a:rPr>
            <a:t>にご相談ください。</a:t>
          </a:r>
        </a:p>
        <a:p>
          <a:pPr algn="l" rtl="0">
            <a:lnSpc>
              <a:spcPts val="1300"/>
            </a:lnSpc>
            <a:defRPr sz="1000"/>
          </a:pPr>
          <a:endParaRPr lang="ja-JP" altLang="en-US" sz="1050" b="0" i="0" u="none" strike="noStrike" baseline="0">
            <a:solidFill>
              <a:srgbClr val="000000"/>
            </a:solidFill>
            <a:latin typeface="HG丸ｺﾞｼｯｸM-PRO"/>
            <a:ea typeface="HG丸ｺﾞｼｯｸM-PRO"/>
          </a:endParaRPr>
        </a:p>
      </xdr:txBody>
    </xdr:sp>
    <xdr:clientData/>
  </xdr:twoCellAnchor>
  <xdr:twoCellAnchor>
    <xdr:from>
      <xdr:col>0</xdr:col>
      <xdr:colOff>87630</xdr:colOff>
      <xdr:row>140</xdr:row>
      <xdr:rowOff>0</xdr:rowOff>
    </xdr:from>
    <xdr:to>
      <xdr:col>4</xdr:col>
      <xdr:colOff>34</xdr:colOff>
      <xdr:row>143</xdr:row>
      <xdr:rowOff>114300</xdr:rowOff>
    </xdr:to>
    <xdr:sp macro="" textlink="">
      <xdr:nvSpPr>
        <xdr:cNvPr id="4" name="AutoShape 15"/>
        <xdr:cNvSpPr>
          <a:spLocks noChangeArrowheads="1"/>
        </xdr:cNvSpPr>
      </xdr:nvSpPr>
      <xdr:spPr bwMode="auto">
        <a:xfrm>
          <a:off x="87630" y="23103840"/>
          <a:ext cx="864904" cy="510540"/>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注意</a:t>
          </a:r>
          <a:endParaRPr lang="ja-JP" altLang="en-US" sz="1100" b="0" i="0" u="none" strike="noStrike" baseline="0">
            <a:solidFill>
              <a:srgbClr val="000000"/>
            </a:solidFill>
            <a:latin typeface="Times New Roman"/>
            <a:cs typeface="Times New Roman"/>
          </a:endParaRPr>
        </a:p>
        <a:p>
          <a:pPr algn="l" rtl="0">
            <a:defRPr sz="1000"/>
          </a:pPr>
          <a:endParaRPr lang="ja-JP" altLang="en-US" sz="1100" b="0" i="0" u="none" strike="noStrike" baseline="0">
            <a:solidFill>
              <a:srgbClr val="000000"/>
            </a:solidFill>
            <a:latin typeface="Times New Roman"/>
            <a:cs typeface="Times New Roman"/>
          </a:endParaRPr>
        </a:p>
      </xdr:txBody>
    </xdr:sp>
    <xdr:clientData/>
  </xdr:twoCellAnchor>
  <xdr:twoCellAnchor>
    <xdr:from>
      <xdr:col>0</xdr:col>
      <xdr:colOff>67586</xdr:colOff>
      <xdr:row>33</xdr:row>
      <xdr:rowOff>24849</xdr:rowOff>
    </xdr:from>
    <xdr:to>
      <xdr:col>26</xdr:col>
      <xdr:colOff>120926</xdr:colOff>
      <xdr:row>36</xdr:row>
      <xdr:rowOff>0</xdr:rowOff>
    </xdr:to>
    <xdr:sp macro="" textlink="">
      <xdr:nvSpPr>
        <xdr:cNvPr id="5" name="AutoShape 18"/>
        <xdr:cNvSpPr>
          <a:spLocks noChangeArrowheads="1"/>
        </xdr:cNvSpPr>
      </xdr:nvSpPr>
      <xdr:spPr bwMode="auto">
        <a:xfrm>
          <a:off x="67586" y="7088589"/>
          <a:ext cx="7612380" cy="1133391"/>
        </a:xfrm>
        <a:prstGeom prst="foldedCorner">
          <a:avLst>
            <a:gd name="adj" fmla="val 12500"/>
          </a:avLst>
        </a:prstGeom>
        <a:solidFill>
          <a:srgbClr val="FFFFFF"/>
        </a:solidFill>
        <a:ln w="9525">
          <a:solidFill>
            <a:srgbClr val="000000"/>
          </a:solidFill>
          <a:round/>
          <a:headEnd/>
          <a:tailEnd/>
        </a:ln>
      </xdr:spPr>
      <xdr:txBody>
        <a:bodyPr vertOverflow="clip" wrap="square" lIns="75600" tIns="115200" rIns="75600" bIns="7200" anchor="ctr" upright="1"/>
        <a:lstStyle/>
        <a:p>
          <a:pPr algn="l" rtl="0">
            <a:lnSpc>
              <a:spcPts val="2000"/>
            </a:lnSpc>
            <a:defRPr sz="1000"/>
          </a:pPr>
          <a:r>
            <a:rPr lang="ja-JP" altLang="en-US" sz="1800" b="0" i="0" u="none" strike="noStrike" baseline="0">
              <a:solidFill>
                <a:srgbClr val="000000"/>
              </a:solidFill>
              <a:latin typeface="ＭＳ ゴシック" panose="020B0609070205080204" pitchFamily="49" charset="-128"/>
              <a:ea typeface="ＭＳ ゴシック" panose="020B0609070205080204" pitchFamily="49" charset="-128"/>
            </a:rPr>
            <a:t>　　　　</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以下の点検項目について、すべて○</a:t>
          </a:r>
          <a:r>
            <a:rPr lang="en-US" altLang="ja-JP" sz="16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で記載してください。　　　</a:t>
          </a:r>
        </a:p>
        <a:p>
          <a:pPr algn="l" rtl="0">
            <a:lnSpc>
              <a:spcPts val="1700"/>
            </a:lnSpc>
            <a:defRPr sz="1000"/>
          </a:pP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　　　　　点検した結果</a:t>
          </a:r>
          <a:r>
            <a:rPr lang="en-US" altLang="ja-JP" sz="16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がついたところは、</a:t>
          </a:r>
          <a:r>
            <a:rPr lang="ja-JP" altLang="en-US" sz="1400" b="0" i="0" u="sng" strike="noStrike" baseline="0">
              <a:solidFill>
                <a:sysClr val="windowText" lastClr="000000"/>
              </a:solidFill>
              <a:latin typeface="ＭＳ ゴシック" panose="020B0609070205080204" pitchFamily="49" charset="-128"/>
              <a:ea typeface="ＭＳ ゴシック" panose="020B0609070205080204" pitchFamily="49" charset="-128"/>
            </a:rPr>
            <a:t>経過措置が設けられている項目を除き、</a:t>
          </a:r>
          <a:endParaRPr lang="en-US" altLang="ja-JP" sz="1400" b="0" i="0" u="sng"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700"/>
            </a:lnSpc>
            <a:defRPr sz="1000"/>
          </a:pP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　　　　　基準等の違反となります。速やかに、改善を行ってください。</a:t>
          </a:r>
        </a:p>
      </xdr:txBody>
    </xdr:sp>
    <xdr:clientData/>
  </xdr:twoCellAnchor>
  <xdr:twoCellAnchor>
    <xdr:from>
      <xdr:col>13</xdr:col>
      <xdr:colOff>67235</xdr:colOff>
      <xdr:row>36</xdr:row>
      <xdr:rowOff>142876</xdr:rowOff>
    </xdr:from>
    <xdr:to>
      <xdr:col>22</xdr:col>
      <xdr:colOff>227334</xdr:colOff>
      <xdr:row>38</xdr:row>
      <xdr:rowOff>224118</xdr:rowOff>
    </xdr:to>
    <xdr:sp macro="" textlink="">
      <xdr:nvSpPr>
        <xdr:cNvPr id="6" name="AutoShape 19"/>
        <xdr:cNvSpPr>
          <a:spLocks noChangeArrowheads="1"/>
        </xdr:cNvSpPr>
      </xdr:nvSpPr>
      <xdr:spPr bwMode="auto">
        <a:xfrm>
          <a:off x="3574676" y="7874935"/>
          <a:ext cx="2670217" cy="473448"/>
        </a:xfrm>
        <a:prstGeom prst="wedgeEllipseCallout">
          <a:avLst>
            <a:gd name="adj1" fmla="val 27727"/>
            <a:gd name="adj2" fmla="val 42454"/>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50" b="1" i="0" u="none" strike="noStrike" baseline="0">
              <a:solidFill>
                <a:srgbClr val="000000"/>
              </a:solidFill>
              <a:latin typeface="ＭＳ ゴシック"/>
              <a:ea typeface="ＭＳ ゴシック"/>
            </a:rPr>
            <a:t>コピーして使用してください。</a:t>
          </a:r>
        </a:p>
      </xdr:txBody>
    </xdr:sp>
    <xdr:clientData/>
  </xdr:twoCellAnchor>
  <xdr:twoCellAnchor>
    <xdr:from>
      <xdr:col>1</xdr:col>
      <xdr:colOff>11430</xdr:colOff>
      <xdr:row>535</xdr:row>
      <xdr:rowOff>32966</xdr:rowOff>
    </xdr:from>
    <xdr:to>
      <xdr:col>13</xdr:col>
      <xdr:colOff>116205</xdr:colOff>
      <xdr:row>535</xdr:row>
      <xdr:rowOff>505405</xdr:rowOff>
    </xdr:to>
    <xdr:sp macro="" textlink="">
      <xdr:nvSpPr>
        <xdr:cNvPr id="7" name="AutoShape 17"/>
        <xdr:cNvSpPr>
          <a:spLocks noChangeArrowheads="1"/>
        </xdr:cNvSpPr>
      </xdr:nvSpPr>
      <xdr:spPr bwMode="auto">
        <a:xfrm>
          <a:off x="118110" y="88569746"/>
          <a:ext cx="3556635" cy="472439"/>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３．介護報酬の算定について</a:t>
          </a:r>
          <a:endParaRPr lang="ja-JP" altLang="en-US" sz="1600" b="0" i="0" u="none" strike="noStrike" baseline="0">
            <a:solidFill>
              <a:srgbClr val="000000"/>
            </a:solidFill>
            <a:latin typeface="Times New Roman"/>
            <a:cs typeface="Times New Roman"/>
          </a:endParaRPr>
        </a:p>
        <a:p>
          <a:pPr algn="l" rtl="0">
            <a:defRPr sz="1000"/>
          </a:pPr>
          <a:endParaRPr lang="ja-JP" altLang="en-US" sz="1600" b="0" i="0" u="none" strike="noStrike" baseline="0">
            <a:solidFill>
              <a:srgbClr val="000000"/>
            </a:solidFill>
            <a:latin typeface="Times New Roman"/>
            <a:cs typeface="Times New Roman"/>
          </a:endParaRPr>
        </a:p>
      </xdr:txBody>
    </xdr:sp>
    <xdr:clientData/>
  </xdr:twoCellAnchor>
  <xdr:twoCellAnchor>
    <xdr:from>
      <xdr:col>2</xdr:col>
      <xdr:colOff>209744</xdr:colOff>
      <xdr:row>1565</xdr:row>
      <xdr:rowOff>126021</xdr:rowOff>
    </xdr:from>
    <xdr:to>
      <xdr:col>26</xdr:col>
      <xdr:colOff>155773</xdr:colOff>
      <xdr:row>1567</xdr:row>
      <xdr:rowOff>193431</xdr:rowOff>
    </xdr:to>
    <xdr:sp macro="" textlink="">
      <xdr:nvSpPr>
        <xdr:cNvPr id="8" name="AutoShape 20"/>
        <xdr:cNvSpPr>
          <a:spLocks noChangeArrowheads="1"/>
        </xdr:cNvSpPr>
      </xdr:nvSpPr>
      <xdr:spPr bwMode="auto">
        <a:xfrm>
          <a:off x="674564" y="258573561"/>
          <a:ext cx="7040249" cy="555090"/>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lnSpc>
              <a:spcPts val="1300"/>
            </a:lnSpc>
            <a:defRPr sz="1000"/>
          </a:pPr>
          <a:r>
            <a:rPr lang="ja-JP" altLang="en-US" sz="1050" b="0" i="0" u="none" strike="noStrike" baseline="0">
              <a:solidFill>
                <a:srgbClr val="000000"/>
              </a:solidFill>
              <a:latin typeface="ＭＳ 明朝"/>
              <a:ea typeface="ＭＳ 明朝"/>
            </a:rPr>
            <a:t>　</a:t>
          </a:r>
          <a:r>
            <a:rPr lang="ja-JP" altLang="en-US" sz="1050" b="0" i="0" u="none" strike="noStrike" baseline="0">
              <a:solidFill>
                <a:srgbClr val="000000"/>
              </a:solidFill>
              <a:latin typeface="HG丸ｺﾞｼｯｸM-PRO"/>
              <a:ea typeface="HG丸ｺﾞｼｯｸM-PRO"/>
            </a:rPr>
            <a:t>加算の算定要件を満たしていない場合、請求をしなければよいというわけではなく、加算の取り下げが必要</a:t>
          </a:r>
          <a:endParaRPr lang="en-US" altLang="ja-JP" sz="1050" b="0" i="0" u="none" strike="noStrike" baseline="0">
            <a:solidFill>
              <a:srgbClr val="000000"/>
            </a:solidFill>
            <a:latin typeface="HG丸ｺﾞｼｯｸM-PRO"/>
            <a:ea typeface="HG丸ｺﾞｼｯｸM-PRO"/>
          </a:endParaRPr>
        </a:p>
        <a:p>
          <a:pPr algn="l" rtl="0">
            <a:lnSpc>
              <a:spcPts val="1300"/>
            </a:lnSpc>
            <a:defRPr sz="1000"/>
          </a:pPr>
          <a:r>
            <a:rPr lang="ja-JP" altLang="en-US" sz="1050" b="0" i="0" u="none" strike="noStrike" baseline="0">
              <a:solidFill>
                <a:srgbClr val="000000"/>
              </a:solidFill>
              <a:latin typeface="HG丸ｺﾞｼｯｸM-PRO"/>
              <a:ea typeface="HG丸ｺﾞｼｯｸM-PRO"/>
            </a:rPr>
            <a:t>　です。</a:t>
          </a:r>
        </a:p>
      </xdr:txBody>
    </xdr:sp>
    <xdr:clientData/>
  </xdr:twoCellAnchor>
  <xdr:twoCellAnchor>
    <xdr:from>
      <xdr:col>0</xdr:col>
      <xdr:colOff>28575</xdr:colOff>
      <xdr:row>148</xdr:row>
      <xdr:rowOff>95250</xdr:rowOff>
    </xdr:from>
    <xdr:to>
      <xdr:col>10</xdr:col>
      <xdr:colOff>116216</xdr:colOff>
      <xdr:row>149</xdr:row>
      <xdr:rowOff>352425</xdr:rowOff>
    </xdr:to>
    <xdr:sp macro="" textlink="">
      <xdr:nvSpPr>
        <xdr:cNvPr id="9" name="AutoShape 12"/>
        <xdr:cNvSpPr>
          <a:spLocks noChangeArrowheads="1"/>
        </xdr:cNvSpPr>
      </xdr:nvSpPr>
      <xdr:spPr bwMode="auto">
        <a:xfrm>
          <a:off x="28575" y="24646890"/>
          <a:ext cx="2708921" cy="417195"/>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２．運営基準について</a:t>
          </a:r>
          <a:endParaRPr lang="ja-JP" altLang="en-US" sz="1600" b="0" i="0" u="none" strike="noStrike" baseline="0">
            <a:solidFill>
              <a:srgbClr val="000000"/>
            </a:solidFill>
            <a:latin typeface="Times New Roman"/>
            <a:cs typeface="Times New Roman"/>
          </a:endParaRPr>
        </a:p>
        <a:p>
          <a:pPr algn="l" rtl="0">
            <a:defRPr sz="1000"/>
          </a:pPr>
          <a:endParaRPr lang="ja-JP" altLang="en-US" sz="1600" b="0" i="0" u="none" strike="noStrike" baseline="0">
            <a:solidFill>
              <a:srgbClr val="000000"/>
            </a:solidFill>
            <a:latin typeface="Times New Roman"/>
            <a:cs typeface="Times New Roman"/>
          </a:endParaRPr>
        </a:p>
      </xdr:txBody>
    </xdr:sp>
    <xdr:clientData/>
  </xdr:twoCellAnchor>
  <xdr:twoCellAnchor>
    <xdr:from>
      <xdr:col>0</xdr:col>
      <xdr:colOff>64477</xdr:colOff>
      <xdr:row>1565</xdr:row>
      <xdr:rowOff>52754</xdr:rowOff>
    </xdr:from>
    <xdr:to>
      <xdr:col>3</xdr:col>
      <xdr:colOff>187001</xdr:colOff>
      <xdr:row>1567</xdr:row>
      <xdr:rowOff>228600</xdr:rowOff>
    </xdr:to>
    <xdr:sp macro="" textlink="">
      <xdr:nvSpPr>
        <xdr:cNvPr id="10" name="AutoShape 21"/>
        <xdr:cNvSpPr>
          <a:spLocks noChangeArrowheads="1"/>
        </xdr:cNvSpPr>
      </xdr:nvSpPr>
      <xdr:spPr bwMode="auto">
        <a:xfrm>
          <a:off x="64477" y="258500294"/>
          <a:ext cx="831184" cy="663526"/>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注意</a:t>
          </a:r>
          <a:endParaRPr lang="ja-JP" altLang="en-US" sz="1100" b="0" i="0" u="none" strike="noStrike" baseline="0">
            <a:solidFill>
              <a:srgbClr val="000000"/>
            </a:solidFill>
            <a:latin typeface="Times New Roman"/>
            <a:cs typeface="Times New Roman"/>
          </a:endParaRPr>
        </a:p>
        <a:p>
          <a:pPr algn="l" rtl="0">
            <a:defRPr sz="1000"/>
          </a:pPr>
          <a:endParaRPr lang="ja-JP" altLang="en-US" sz="1100" b="0" i="0" u="none" strike="noStrike" baseline="0">
            <a:solidFill>
              <a:srgbClr val="000000"/>
            </a:solidFill>
            <a:latin typeface="Times New Roman"/>
            <a:cs typeface="Times New Roman"/>
          </a:endParaRPr>
        </a:p>
      </xdr:txBody>
    </xdr:sp>
    <xdr:clientData/>
  </xdr:twoCellAnchor>
  <xdr:twoCellAnchor editAs="oneCell">
    <xdr:from>
      <xdr:col>2</xdr:col>
      <xdr:colOff>9525</xdr:colOff>
      <xdr:row>1676</xdr:row>
      <xdr:rowOff>0</xdr:rowOff>
    </xdr:from>
    <xdr:to>
      <xdr:col>23</xdr:col>
      <xdr:colOff>478150</xdr:colOff>
      <xdr:row>1680</xdr:row>
      <xdr:rowOff>38103</xdr:rowOff>
    </xdr:to>
    <xdr:sp macro="" textlink="">
      <xdr:nvSpPr>
        <xdr:cNvPr id="11" name="PubCross"/>
        <xdr:cNvSpPr>
          <a:spLocks noEditPoints="1" noChangeArrowheads="1"/>
        </xdr:cNvSpPr>
      </xdr:nvSpPr>
      <xdr:spPr bwMode="auto">
        <a:xfrm>
          <a:off x="474345" y="270578580"/>
          <a:ext cx="6343645" cy="678181"/>
        </a:xfrm>
        <a:custGeom>
          <a:avLst/>
          <a:gdLst>
            <a:gd name="G0" fmla="+- 0 0 0"/>
            <a:gd name="G1" fmla="+- 0 0 0"/>
            <a:gd name="G2" fmla="+- 21600 0 0"/>
            <a:gd name="G3" fmla="+- 5400 0 0"/>
            <a:gd name="G4" fmla="+- 21600 0 5400"/>
            <a:gd name="T0" fmla="*/ 10800 w 21600"/>
            <a:gd name="T1" fmla="*/ 0 h 21600"/>
            <a:gd name="T2" fmla="*/ 0 w 21600"/>
            <a:gd name="T3" fmla="*/ 10800 h 21600"/>
            <a:gd name="T4" fmla="*/ 10800 w 21600"/>
            <a:gd name="T5" fmla="*/ 21600 h 21600"/>
            <a:gd name="T6" fmla="*/ 21600 w 21600"/>
            <a:gd name="T7" fmla="*/ 10800 h 21600"/>
            <a:gd name="T8" fmla="*/ G1 w 21600"/>
            <a:gd name="T9" fmla="*/ G3 h 21600"/>
            <a:gd name="T10" fmla="*/ G2 w 21600"/>
            <a:gd name="T11" fmla="*/ G4 h 21600"/>
          </a:gdLst>
          <a:ahLst/>
          <a:cxnLst>
            <a:cxn ang="0">
              <a:pos x="T0" y="T1"/>
            </a:cxn>
            <a:cxn ang="0">
              <a:pos x="T2" y="T3"/>
            </a:cxn>
            <a:cxn ang="0">
              <a:pos x="T4" y="T5"/>
            </a:cxn>
            <a:cxn ang="0">
              <a:pos x="T6" y="T7"/>
            </a:cxn>
          </a:cxnLst>
          <a:rect l="T8" t="T9" r="T10" b="T11"/>
          <a:pathLst>
            <a:path w="21600" h="21600">
              <a:moveTo>
                <a:pt x="0" y="0"/>
              </a:moveTo>
              <a:lnTo>
                <a:pt x="0" y="5400"/>
              </a:lnTo>
              <a:lnTo>
                <a:pt x="0" y="5400"/>
              </a:lnTo>
              <a:lnTo>
                <a:pt x="0" y="16200"/>
              </a:lnTo>
              <a:lnTo>
                <a:pt x="0" y="16200"/>
              </a:lnTo>
              <a:lnTo>
                <a:pt x="0" y="21600"/>
              </a:lnTo>
              <a:lnTo>
                <a:pt x="21600" y="21600"/>
              </a:lnTo>
              <a:lnTo>
                <a:pt x="21600" y="16200"/>
              </a:lnTo>
              <a:lnTo>
                <a:pt x="21600" y="16200"/>
              </a:lnTo>
              <a:lnTo>
                <a:pt x="21600" y="5400"/>
              </a:lnTo>
              <a:lnTo>
                <a:pt x="21600" y="5400"/>
              </a:lnTo>
              <a:lnTo>
                <a:pt x="21600" y="0"/>
              </a:lnTo>
              <a:close/>
            </a:path>
          </a:pathLst>
        </a:custGeom>
        <a:solidFill>
          <a:srgbClr val="D8EBB3"/>
        </a:solidFill>
        <a:ln w="9525">
          <a:solidFill>
            <a:srgbClr val="000000"/>
          </a:solidFill>
          <a:miter lim="800000"/>
          <a:headEnd/>
          <a:tailEnd/>
        </a:ln>
        <a:effectLst>
          <a:outerShdw dist="107763" dir="2700000" algn="ctr" rotWithShape="0">
            <a:srgbClr val="808080"/>
          </a:outerShdw>
        </a:effectLst>
      </xdr:spPr>
      <xdr:txBody>
        <a:bodyPr vertOverflow="clip" wrap="square" lIns="90000" tIns="72000" rIns="90000" bIns="46800" anchor="ctr" upright="1"/>
        <a:lstStyle/>
        <a:p>
          <a:pPr algn="ctr" rtl="0">
            <a:defRPr sz="1000"/>
          </a:pPr>
          <a:r>
            <a:rPr lang="ja-JP" altLang="en-US" sz="1800" b="1" i="0" u="none" strike="noStrike" baseline="0">
              <a:solidFill>
                <a:srgbClr val="000000"/>
              </a:solidFill>
              <a:latin typeface="ＭＳ ゴシック"/>
              <a:ea typeface="ＭＳ ゴシック"/>
            </a:rPr>
            <a:t>以上で点検は終了です。お疲れ様でした。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5" name="正方形/長方形 4"/>
        <xdr:cNvSpPr/>
      </xdr:nvSpPr>
      <xdr:spPr>
        <a:xfrm>
          <a:off x="0" y="2540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xdr:cNvSpPr/>
      </xdr:nvSpPr>
      <xdr:spPr>
        <a:xfrm>
          <a:off x="95250" y="164782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4" name="右中かっこ 3"/>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5" name="正方形/長方形 4"/>
        <xdr:cNvSpPr/>
      </xdr:nvSpPr>
      <xdr:spPr>
        <a:xfrm>
          <a:off x="123825" y="189833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0</xdr:col>
      <xdr:colOff>9525</xdr:colOff>
      <xdr:row>13</xdr:row>
      <xdr:rowOff>0</xdr:rowOff>
    </xdr:to>
    <xdr:sp macro="" textlink="">
      <xdr:nvSpPr>
        <xdr:cNvPr id="2" name="Text Box 1"/>
        <xdr:cNvSpPr txBox="1">
          <a:spLocks noChangeArrowheads="1"/>
        </xdr:cNvSpPr>
      </xdr:nvSpPr>
      <xdr:spPr bwMode="auto">
        <a:xfrm>
          <a:off x="0" y="4655820"/>
          <a:ext cx="9525"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oneCellAnchor>
    <xdr:from>
      <xdr:col>0</xdr:col>
      <xdr:colOff>63500</xdr:colOff>
      <xdr:row>0</xdr:row>
      <xdr:rowOff>117475</xdr:rowOff>
    </xdr:from>
    <xdr:ext cx="2254889" cy="335182"/>
    <xdr:sp macro="" textlink="">
      <xdr:nvSpPr>
        <xdr:cNvPr id="3" name="Rectangle 2"/>
        <xdr:cNvSpPr>
          <a:spLocks noChangeArrowheads="1"/>
        </xdr:cNvSpPr>
      </xdr:nvSpPr>
      <xdr:spPr bwMode="auto">
        <a:xfrm>
          <a:off x="63500" y="117475"/>
          <a:ext cx="2254889" cy="335182"/>
        </a:xfrm>
        <a:prstGeom prst="rect">
          <a:avLst/>
        </a:prstGeom>
        <a:solidFill>
          <a:srgbClr val="FFFFFF"/>
        </a:solidFill>
        <a:ln w="9525">
          <a:solidFill>
            <a:srgbClr val="000000"/>
          </a:solidFill>
          <a:miter lim="800000"/>
          <a:headEnd/>
          <a:tailEnd/>
        </a:ln>
      </xdr:spPr>
      <xdr:txBody>
        <a:bodyPr wrap="none" lIns="90000" tIns="54000" rIns="90000" bIns="46800" anchor="t" upright="1">
          <a:spAutoFit/>
        </a:bodyPr>
        <a:lstStyle/>
        <a:p>
          <a:pPr algn="l" rtl="0">
            <a:defRPr sz="1000"/>
          </a:pPr>
          <a:r>
            <a:rPr lang="ja-JP" altLang="en-US" sz="1400" b="1" i="0" u="none" strike="noStrike" baseline="0">
              <a:solidFill>
                <a:srgbClr val="000000"/>
              </a:solidFill>
              <a:latin typeface="ＭＳ Ｐゴシック"/>
              <a:ea typeface="ＭＳ Ｐゴシック"/>
            </a:rPr>
            <a:t>入所者数・利用者数一覧表</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BL1687"/>
  <sheetViews>
    <sheetView showGridLines="0" tabSelected="1" view="pageBreakPreview" topLeftCell="A1648" zoomScale="85" zoomScaleNormal="100" zoomScaleSheetLayoutView="85" zoomScalePageLayoutView="78" workbookViewId="0">
      <selection activeCell="C1623" sqref="C1623:X1625"/>
    </sheetView>
  </sheetViews>
  <sheetFormatPr defaultColWidth="3.125" defaultRowHeight="12.75" customHeight="1"/>
  <cols>
    <col min="1" max="1" width="1.375" style="404" customWidth="1"/>
    <col min="2" max="2" width="4.625" style="404" customWidth="1"/>
    <col min="3" max="7" width="3.125" style="404" customWidth="1"/>
    <col min="8" max="18" width="4.125" style="404" customWidth="1"/>
    <col min="19" max="23" width="3.125" style="397" customWidth="1"/>
    <col min="24" max="24" width="11" style="397" customWidth="1"/>
    <col min="25" max="27" width="2.5" style="405" customWidth="1"/>
    <col min="28" max="28" width="5" style="397" bestFit="1" customWidth="1"/>
    <col min="29" max="16384" width="3.125" style="397"/>
  </cols>
  <sheetData>
    <row r="1" spans="1:63" s="223" customFormat="1" ht="40.5" customHeight="1">
      <c r="A1" s="1002" t="s">
        <v>983</v>
      </c>
      <c r="B1" s="1002"/>
      <c r="C1" s="1002"/>
      <c r="D1" s="1002"/>
      <c r="E1" s="1002"/>
      <c r="F1" s="1002"/>
      <c r="G1" s="1002"/>
      <c r="H1" s="1002"/>
      <c r="I1" s="1002"/>
      <c r="J1" s="1002"/>
      <c r="K1" s="1002"/>
      <c r="L1" s="1002"/>
      <c r="M1" s="1002"/>
      <c r="N1" s="1002"/>
      <c r="O1" s="1002"/>
      <c r="P1" s="1002"/>
      <c r="Q1" s="1002"/>
      <c r="R1" s="1002"/>
      <c r="S1" s="1002"/>
      <c r="T1" s="1002"/>
      <c r="U1" s="1002"/>
      <c r="V1" s="1002"/>
      <c r="W1" s="1002"/>
      <c r="X1" s="1002"/>
      <c r="Y1" s="1002"/>
      <c r="Z1" s="1002"/>
      <c r="AA1" s="1002"/>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row>
    <row r="2" spans="1:63" s="471" customFormat="1" ht="29.25" customHeight="1">
      <c r="A2" s="1003" t="s">
        <v>323</v>
      </c>
      <c r="B2" s="1003"/>
      <c r="C2" s="1003"/>
      <c r="D2" s="1003"/>
      <c r="E2" s="1003"/>
      <c r="F2" s="1003"/>
      <c r="G2" s="1003"/>
      <c r="H2" s="1003"/>
      <c r="I2" s="1003"/>
      <c r="J2" s="1003"/>
      <c r="K2" s="1003"/>
      <c r="L2" s="1003"/>
      <c r="M2" s="1003"/>
      <c r="N2" s="1003"/>
      <c r="O2" s="1003"/>
      <c r="P2" s="1003"/>
      <c r="Q2" s="1003"/>
      <c r="R2" s="1003"/>
      <c r="S2" s="1003"/>
      <c r="T2" s="1003"/>
      <c r="U2" s="1003"/>
      <c r="V2" s="1003"/>
      <c r="W2" s="1003"/>
      <c r="X2" s="1003"/>
      <c r="Y2" s="1003"/>
      <c r="Z2" s="1003"/>
      <c r="AA2" s="1003"/>
      <c r="AC2" s="473"/>
      <c r="AD2" s="473"/>
      <c r="AE2" s="473"/>
      <c r="AF2" s="473"/>
      <c r="AG2" s="473"/>
      <c r="AH2" s="473"/>
      <c r="AI2" s="473"/>
      <c r="AJ2" s="473"/>
      <c r="AK2" s="473"/>
      <c r="AL2" s="473"/>
      <c r="AM2" s="473"/>
      <c r="AN2" s="473"/>
      <c r="AO2" s="473"/>
      <c r="AP2" s="473"/>
      <c r="AQ2" s="473"/>
      <c r="AR2" s="473"/>
      <c r="AS2" s="473"/>
      <c r="AT2" s="473"/>
      <c r="AU2" s="473"/>
      <c r="AV2" s="473"/>
      <c r="AW2" s="473"/>
      <c r="AX2" s="473"/>
      <c r="AY2" s="473"/>
      <c r="AZ2" s="473"/>
      <c r="BA2" s="473"/>
      <c r="BB2" s="473"/>
      <c r="BC2" s="473"/>
      <c r="BD2" s="473"/>
      <c r="BE2" s="473"/>
      <c r="BF2" s="473"/>
      <c r="BG2" s="473"/>
      <c r="BH2" s="473"/>
      <c r="BI2" s="473"/>
      <c r="BJ2" s="473"/>
      <c r="BK2" s="473"/>
    </row>
    <row r="3" spans="1:63" s="471" customFormat="1" ht="12" customHeight="1">
      <c r="A3" s="225"/>
      <c r="B3" s="225"/>
      <c r="C3" s="225"/>
      <c r="D3" s="225"/>
      <c r="E3" s="225"/>
      <c r="F3" s="225"/>
      <c r="G3" s="225"/>
      <c r="H3" s="225"/>
      <c r="I3" s="225"/>
      <c r="J3" s="225"/>
      <c r="K3" s="225"/>
      <c r="L3" s="225"/>
      <c r="M3" s="225"/>
      <c r="N3" s="225"/>
      <c r="O3" s="225"/>
      <c r="P3" s="225"/>
      <c r="Q3" s="225"/>
      <c r="R3" s="225"/>
      <c r="S3" s="225"/>
      <c r="T3" s="225"/>
      <c r="Y3" s="226"/>
      <c r="Z3" s="226"/>
      <c r="AA3" s="226"/>
      <c r="AC3" s="473"/>
      <c r="AD3" s="473"/>
      <c r="AE3" s="473"/>
      <c r="AF3" s="473"/>
      <c r="AG3" s="473"/>
      <c r="AH3" s="473"/>
      <c r="AI3" s="473"/>
      <c r="AJ3" s="473"/>
      <c r="AK3" s="473"/>
      <c r="AL3" s="473"/>
      <c r="AM3" s="473"/>
      <c r="AN3" s="473"/>
      <c r="AO3" s="473"/>
      <c r="AP3" s="473"/>
      <c r="AQ3" s="473"/>
      <c r="AR3" s="473"/>
      <c r="AS3" s="473"/>
      <c r="AT3" s="473"/>
      <c r="AU3" s="473"/>
      <c r="AV3" s="473"/>
      <c r="AW3" s="473"/>
      <c r="AX3" s="473"/>
      <c r="AY3" s="473"/>
      <c r="AZ3" s="473"/>
      <c r="BA3" s="473"/>
      <c r="BB3" s="473"/>
      <c r="BC3" s="473"/>
      <c r="BD3" s="473"/>
      <c r="BE3" s="473"/>
      <c r="BF3" s="473"/>
      <c r="BG3" s="473"/>
      <c r="BH3" s="473"/>
      <c r="BI3" s="473"/>
      <c r="BJ3" s="473"/>
      <c r="BK3" s="473"/>
    </row>
    <row r="4" spans="1:63" s="471" customFormat="1" ht="12" customHeight="1">
      <c r="A4" s="1004" t="s">
        <v>324</v>
      </c>
      <c r="B4" s="1005"/>
      <c r="C4" s="1005"/>
      <c r="D4" s="1005"/>
      <c r="E4" s="1005"/>
      <c r="F4" s="1005"/>
      <c r="G4" s="1005"/>
      <c r="H4" s="227"/>
      <c r="I4" s="227"/>
      <c r="J4" s="228"/>
      <c r="K4" s="487" t="s">
        <v>325</v>
      </c>
      <c r="L4" s="487"/>
      <c r="M4" s="487"/>
      <c r="N4" s="487"/>
      <c r="O4" s="487"/>
      <c r="P4" s="487"/>
      <c r="Q4" s="487"/>
      <c r="R4" s="227"/>
      <c r="S4" s="227"/>
      <c r="T4" s="227"/>
      <c r="U4" s="229"/>
      <c r="V4" s="229"/>
      <c r="W4" s="229"/>
      <c r="X4" s="229"/>
      <c r="Y4" s="230"/>
      <c r="Z4" s="230"/>
      <c r="AA4" s="231"/>
      <c r="AC4" s="473"/>
      <c r="AD4" s="473"/>
      <c r="AE4" s="473"/>
      <c r="AF4" s="473"/>
      <c r="AG4" s="473"/>
      <c r="AH4" s="473"/>
      <c r="AI4" s="473"/>
      <c r="AJ4" s="473"/>
      <c r="AK4" s="473"/>
      <c r="AL4" s="473"/>
      <c r="AM4" s="473"/>
      <c r="AN4" s="473"/>
      <c r="AO4" s="473"/>
      <c r="AP4" s="473"/>
      <c r="AQ4" s="473"/>
      <c r="AR4" s="473"/>
      <c r="AS4" s="473"/>
      <c r="AT4" s="473"/>
      <c r="AU4" s="473"/>
      <c r="AV4" s="473"/>
      <c r="AW4" s="473"/>
      <c r="AX4" s="473"/>
      <c r="AY4" s="473"/>
      <c r="AZ4" s="473"/>
      <c r="BA4" s="473"/>
      <c r="BB4" s="473"/>
      <c r="BC4" s="473"/>
      <c r="BD4" s="473"/>
      <c r="BE4" s="473"/>
      <c r="BF4" s="473"/>
      <c r="BG4" s="473"/>
      <c r="BH4" s="473"/>
      <c r="BI4" s="473"/>
      <c r="BJ4" s="473"/>
      <c r="BK4" s="473"/>
    </row>
    <row r="5" spans="1:63" s="471" customFormat="1" ht="12" customHeight="1">
      <c r="A5" s="1006" t="s">
        <v>984</v>
      </c>
      <c r="B5" s="1007"/>
      <c r="C5" s="1007"/>
      <c r="D5" s="1007"/>
      <c r="E5" s="1007"/>
      <c r="F5" s="1007"/>
      <c r="G5" s="1007"/>
      <c r="H5" s="1007"/>
      <c r="I5" s="1007"/>
      <c r="J5" s="1008"/>
      <c r="K5" s="1012"/>
      <c r="L5" s="1013"/>
      <c r="M5" s="1013"/>
      <c r="N5" s="1013"/>
      <c r="O5" s="1013"/>
      <c r="P5" s="1013"/>
      <c r="Q5" s="1013"/>
      <c r="R5" s="1013"/>
      <c r="S5" s="1013"/>
      <c r="T5" s="1013"/>
      <c r="U5" s="1013"/>
      <c r="V5" s="1013"/>
      <c r="W5" s="1013"/>
      <c r="X5" s="1013"/>
      <c r="Y5" s="1013"/>
      <c r="Z5" s="1013"/>
      <c r="AA5" s="1014"/>
      <c r="AC5" s="473"/>
      <c r="AD5" s="473"/>
      <c r="AE5" s="473"/>
      <c r="AF5" s="473"/>
      <c r="AG5" s="473"/>
      <c r="AH5" s="473"/>
      <c r="AI5" s="473"/>
      <c r="AJ5" s="473"/>
      <c r="AK5" s="473"/>
      <c r="AL5" s="473"/>
      <c r="AM5" s="473"/>
      <c r="AN5" s="473"/>
      <c r="AO5" s="473"/>
      <c r="AP5" s="473"/>
      <c r="AQ5" s="473"/>
      <c r="AR5" s="473"/>
      <c r="AS5" s="473"/>
      <c r="AT5" s="473"/>
      <c r="AU5" s="473"/>
      <c r="AV5" s="473"/>
      <c r="AW5" s="473"/>
      <c r="AX5" s="473"/>
      <c r="AY5" s="473"/>
      <c r="AZ5" s="473"/>
      <c r="BA5" s="473"/>
      <c r="BB5" s="473"/>
      <c r="BC5" s="473"/>
      <c r="BD5" s="473"/>
      <c r="BE5" s="473"/>
      <c r="BF5" s="473"/>
      <c r="BG5" s="473"/>
      <c r="BH5" s="473"/>
      <c r="BI5" s="473"/>
      <c r="BJ5" s="473"/>
      <c r="BK5" s="473"/>
    </row>
    <row r="6" spans="1:63" s="471" customFormat="1" ht="12" customHeight="1">
      <c r="A6" s="1009"/>
      <c r="B6" s="1010"/>
      <c r="C6" s="1010"/>
      <c r="D6" s="1010"/>
      <c r="E6" s="1010"/>
      <c r="F6" s="1010"/>
      <c r="G6" s="1010"/>
      <c r="H6" s="1010"/>
      <c r="I6" s="1010"/>
      <c r="J6" s="1011"/>
      <c r="K6" s="1015"/>
      <c r="L6" s="1016"/>
      <c r="M6" s="1016"/>
      <c r="N6" s="1016"/>
      <c r="O6" s="1016"/>
      <c r="P6" s="1016"/>
      <c r="Q6" s="1016"/>
      <c r="R6" s="1016"/>
      <c r="S6" s="1016"/>
      <c r="T6" s="1016"/>
      <c r="U6" s="1016"/>
      <c r="V6" s="1016"/>
      <c r="W6" s="1016"/>
      <c r="X6" s="1016"/>
      <c r="Y6" s="1016"/>
      <c r="Z6" s="1016"/>
      <c r="AA6" s="1017"/>
      <c r="AC6" s="473"/>
      <c r="AD6" s="473"/>
      <c r="AE6" s="473"/>
      <c r="AF6" s="473"/>
      <c r="AG6" s="473"/>
      <c r="AH6" s="473"/>
      <c r="AI6" s="473"/>
      <c r="AJ6" s="473"/>
      <c r="AK6" s="473"/>
      <c r="AL6" s="473"/>
      <c r="AM6" s="473"/>
      <c r="AN6" s="473"/>
      <c r="AO6" s="473"/>
      <c r="AP6" s="473"/>
      <c r="AQ6" s="473"/>
      <c r="AR6" s="473"/>
      <c r="AS6" s="473"/>
      <c r="AT6" s="473"/>
      <c r="AU6" s="473"/>
      <c r="AV6" s="473"/>
      <c r="AW6" s="473"/>
      <c r="AX6" s="473"/>
      <c r="AY6" s="473"/>
      <c r="AZ6" s="473"/>
      <c r="BA6" s="473"/>
      <c r="BB6" s="473"/>
      <c r="BC6" s="473"/>
      <c r="BD6" s="473"/>
      <c r="BE6" s="473"/>
      <c r="BF6" s="473"/>
      <c r="BG6" s="473"/>
      <c r="BH6" s="473"/>
      <c r="BI6" s="473"/>
      <c r="BJ6" s="473"/>
      <c r="BK6" s="473"/>
    </row>
    <row r="7" spans="1:63" s="471" customFormat="1" ht="21.75" customHeight="1">
      <c r="A7" s="232" t="s">
        <v>326</v>
      </c>
      <c r="B7" s="225"/>
      <c r="C7" s="225"/>
      <c r="D7" s="225"/>
      <c r="E7" s="225"/>
      <c r="F7" s="225"/>
      <c r="G7" s="225"/>
      <c r="H7" s="225"/>
      <c r="I7" s="225"/>
      <c r="J7" s="225"/>
      <c r="K7" s="225"/>
      <c r="L7" s="225"/>
      <c r="M7" s="225"/>
      <c r="N7" s="225"/>
      <c r="O7" s="225"/>
      <c r="P7" s="225"/>
      <c r="Q7" s="225"/>
      <c r="R7" s="225"/>
      <c r="S7" s="225"/>
      <c r="T7" s="225"/>
      <c r="Y7" s="226"/>
      <c r="Z7" s="226"/>
      <c r="AA7" s="226"/>
      <c r="AC7" s="473"/>
      <c r="AD7" s="473"/>
      <c r="AE7" s="473"/>
      <c r="AF7" s="473"/>
      <c r="AG7" s="473"/>
      <c r="AH7" s="473"/>
      <c r="AI7" s="473"/>
      <c r="AJ7" s="473"/>
      <c r="AK7" s="473"/>
      <c r="AL7" s="473"/>
      <c r="AM7" s="473"/>
      <c r="AN7" s="473"/>
      <c r="AO7" s="473"/>
      <c r="AP7" s="473"/>
      <c r="AQ7" s="473"/>
      <c r="AR7" s="473"/>
      <c r="AS7" s="473"/>
      <c r="AT7" s="473"/>
      <c r="AU7" s="473"/>
      <c r="AV7" s="473"/>
      <c r="AW7" s="473"/>
      <c r="AX7" s="473"/>
      <c r="AY7" s="473"/>
      <c r="AZ7" s="473"/>
      <c r="BA7" s="473"/>
      <c r="BB7" s="473"/>
      <c r="BC7" s="473"/>
      <c r="BD7" s="473"/>
      <c r="BE7" s="473"/>
      <c r="BF7" s="473"/>
      <c r="BG7" s="473"/>
      <c r="BH7" s="473"/>
      <c r="BI7" s="473"/>
      <c r="BJ7" s="473"/>
      <c r="BK7" s="473"/>
    </row>
    <row r="8" spans="1:63" s="471" customFormat="1" ht="12" customHeight="1">
      <c r="A8" s="1018" t="s">
        <v>327</v>
      </c>
      <c r="B8" s="1019"/>
      <c r="C8" s="1024" t="s">
        <v>328</v>
      </c>
      <c r="D8" s="1025"/>
      <c r="E8" s="1025"/>
      <c r="F8" s="1025"/>
      <c r="G8" s="1026"/>
      <c r="H8" s="1027">
        <v>14</v>
      </c>
      <c r="I8" s="1028"/>
      <c r="J8" s="1028"/>
      <c r="K8" s="1028"/>
      <c r="L8" s="1028"/>
      <c r="M8" s="1028"/>
      <c r="N8" s="1028"/>
      <c r="O8" s="1028"/>
      <c r="P8" s="1028"/>
      <c r="Q8" s="1028"/>
      <c r="R8" s="1028"/>
      <c r="S8" s="1028"/>
      <c r="T8" s="1028"/>
      <c r="U8" s="1028"/>
      <c r="V8" s="1028"/>
      <c r="W8" s="1028"/>
      <c r="X8" s="1028"/>
      <c r="Y8" s="1028"/>
      <c r="Z8" s="1028"/>
      <c r="AA8" s="1029"/>
      <c r="AC8" s="473"/>
      <c r="AD8" s="473"/>
      <c r="AE8" s="473"/>
      <c r="AF8" s="473"/>
      <c r="AG8" s="473"/>
      <c r="AH8" s="473"/>
      <c r="AI8" s="473"/>
      <c r="AJ8" s="473"/>
      <c r="AK8" s="473"/>
      <c r="AL8" s="473"/>
      <c r="AM8" s="473"/>
      <c r="AN8" s="473"/>
      <c r="AO8" s="473"/>
      <c r="AP8" s="473"/>
      <c r="AQ8" s="473"/>
      <c r="AR8" s="473"/>
      <c r="AS8" s="473"/>
      <c r="AT8" s="473"/>
      <c r="AU8" s="473"/>
      <c r="AV8" s="473"/>
      <c r="AW8" s="473"/>
      <c r="AX8" s="473"/>
      <c r="AY8" s="473"/>
      <c r="AZ8" s="473"/>
      <c r="BA8" s="473"/>
      <c r="BB8" s="473"/>
      <c r="BC8" s="473"/>
      <c r="BD8" s="473"/>
      <c r="BE8" s="473"/>
      <c r="BF8" s="473"/>
      <c r="BG8" s="473"/>
      <c r="BH8" s="473"/>
      <c r="BI8" s="473"/>
      <c r="BJ8" s="473"/>
      <c r="BK8" s="473"/>
    </row>
    <row r="9" spans="1:63" s="471" customFormat="1" ht="12" customHeight="1">
      <c r="A9" s="1020"/>
      <c r="B9" s="1021"/>
      <c r="C9" s="1033" t="s">
        <v>329</v>
      </c>
      <c r="D9" s="1034"/>
      <c r="E9" s="1034"/>
      <c r="F9" s="1034"/>
      <c r="G9" s="1035"/>
      <c r="H9" s="1030"/>
      <c r="I9" s="1031"/>
      <c r="J9" s="1031"/>
      <c r="K9" s="1031"/>
      <c r="L9" s="1031"/>
      <c r="M9" s="1031"/>
      <c r="N9" s="1031"/>
      <c r="O9" s="1031"/>
      <c r="P9" s="1031"/>
      <c r="Q9" s="1031"/>
      <c r="R9" s="1031"/>
      <c r="S9" s="1031"/>
      <c r="T9" s="1031"/>
      <c r="U9" s="1031"/>
      <c r="V9" s="1031"/>
      <c r="W9" s="1031"/>
      <c r="X9" s="1031"/>
      <c r="Y9" s="1031"/>
      <c r="Z9" s="1031"/>
      <c r="AA9" s="1032"/>
      <c r="AC9" s="473"/>
      <c r="AD9" s="473"/>
      <c r="AE9" s="473"/>
      <c r="AF9" s="473"/>
      <c r="AG9" s="473"/>
      <c r="AH9" s="473"/>
      <c r="AI9" s="473"/>
      <c r="AJ9" s="473"/>
      <c r="AK9" s="473"/>
      <c r="AL9" s="473"/>
      <c r="AM9" s="473"/>
      <c r="AN9" s="473"/>
      <c r="AO9" s="473"/>
      <c r="AP9" s="473"/>
      <c r="AQ9" s="473"/>
      <c r="AR9" s="473"/>
      <c r="AS9" s="473"/>
      <c r="AT9" s="473"/>
      <c r="AU9" s="473"/>
      <c r="AV9" s="473"/>
      <c r="AW9" s="473"/>
      <c r="AX9" s="473"/>
      <c r="AY9" s="473"/>
      <c r="AZ9" s="473"/>
      <c r="BA9" s="473"/>
      <c r="BB9" s="473"/>
      <c r="BC9" s="473"/>
      <c r="BD9" s="473"/>
      <c r="BE9" s="473"/>
      <c r="BF9" s="473"/>
      <c r="BG9" s="473"/>
      <c r="BH9" s="473"/>
      <c r="BI9" s="473"/>
      <c r="BJ9" s="473"/>
      <c r="BK9" s="473"/>
    </row>
    <row r="10" spans="1:63" s="471" customFormat="1" ht="12" customHeight="1">
      <c r="A10" s="1020"/>
      <c r="B10" s="1021"/>
      <c r="C10" s="1036" t="s">
        <v>330</v>
      </c>
      <c r="D10" s="1037"/>
      <c r="E10" s="1037"/>
      <c r="F10" s="1037"/>
      <c r="G10" s="1038"/>
      <c r="H10" s="961"/>
      <c r="I10" s="962"/>
      <c r="J10" s="962"/>
      <c r="K10" s="962"/>
      <c r="L10" s="962"/>
      <c r="M10" s="962"/>
      <c r="N10" s="962"/>
      <c r="O10" s="962"/>
      <c r="P10" s="962"/>
      <c r="Q10" s="962"/>
      <c r="R10" s="962"/>
      <c r="S10" s="962"/>
      <c r="T10" s="962"/>
      <c r="U10" s="962"/>
      <c r="V10" s="962"/>
      <c r="W10" s="962"/>
      <c r="X10" s="962"/>
      <c r="Y10" s="962"/>
      <c r="Z10" s="962"/>
      <c r="AA10" s="963"/>
      <c r="AC10" s="473"/>
      <c r="AD10" s="473"/>
      <c r="AE10" s="473"/>
      <c r="AF10" s="473"/>
      <c r="AG10" s="473"/>
      <c r="AH10" s="473"/>
      <c r="AI10" s="473"/>
      <c r="AJ10" s="473"/>
      <c r="AK10" s="473"/>
      <c r="AL10" s="473"/>
      <c r="AM10" s="473"/>
      <c r="AN10" s="473"/>
      <c r="AO10" s="473"/>
      <c r="AP10" s="473"/>
      <c r="AQ10" s="473"/>
      <c r="AR10" s="473"/>
      <c r="AS10" s="473"/>
      <c r="AT10" s="473"/>
      <c r="AU10" s="473"/>
      <c r="AV10" s="473"/>
      <c r="AW10" s="473"/>
      <c r="AX10" s="473"/>
      <c r="AY10" s="473"/>
      <c r="AZ10" s="473"/>
      <c r="BA10" s="473"/>
      <c r="BB10" s="473"/>
      <c r="BC10" s="473"/>
      <c r="BD10" s="473"/>
      <c r="BE10" s="473"/>
      <c r="BF10" s="473"/>
      <c r="BG10" s="473"/>
      <c r="BH10" s="473"/>
      <c r="BI10" s="473"/>
      <c r="BJ10" s="473"/>
      <c r="BK10" s="473"/>
    </row>
    <row r="11" spans="1:63" s="471" customFormat="1" ht="12" customHeight="1">
      <c r="A11" s="1020"/>
      <c r="B11" s="1021"/>
      <c r="C11" s="1039"/>
      <c r="D11" s="1040"/>
      <c r="E11" s="1040"/>
      <c r="F11" s="1040"/>
      <c r="G11" s="1041"/>
      <c r="H11" s="964"/>
      <c r="I11" s="965"/>
      <c r="J11" s="965"/>
      <c r="K11" s="965"/>
      <c r="L11" s="965"/>
      <c r="M11" s="965"/>
      <c r="N11" s="965"/>
      <c r="O11" s="965"/>
      <c r="P11" s="965"/>
      <c r="Q11" s="965"/>
      <c r="R11" s="965"/>
      <c r="S11" s="965"/>
      <c r="T11" s="965"/>
      <c r="U11" s="965"/>
      <c r="V11" s="965"/>
      <c r="W11" s="965"/>
      <c r="X11" s="965"/>
      <c r="Y11" s="965"/>
      <c r="Z11" s="965"/>
      <c r="AA11" s="966"/>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3"/>
      <c r="AY11" s="473"/>
      <c r="AZ11" s="473"/>
      <c r="BA11" s="473"/>
      <c r="BB11" s="473"/>
      <c r="BC11" s="473"/>
      <c r="BD11" s="473"/>
      <c r="BE11" s="473"/>
      <c r="BF11" s="473"/>
      <c r="BG11" s="473"/>
      <c r="BH11" s="473"/>
      <c r="BI11" s="473"/>
      <c r="BJ11" s="473"/>
      <c r="BK11" s="473"/>
    </row>
    <row r="12" spans="1:63" s="471" customFormat="1" ht="12" customHeight="1">
      <c r="A12" s="1020"/>
      <c r="B12" s="1021"/>
      <c r="C12" s="233"/>
      <c r="D12" s="234"/>
      <c r="E12" s="235"/>
      <c r="F12" s="235"/>
      <c r="G12" s="236"/>
      <c r="H12" s="967"/>
      <c r="I12" s="968"/>
      <c r="J12" s="968"/>
      <c r="K12" s="968"/>
      <c r="L12" s="968"/>
      <c r="M12" s="968"/>
      <c r="N12" s="968"/>
      <c r="O12" s="968"/>
      <c r="P12" s="968"/>
      <c r="Q12" s="968"/>
      <c r="R12" s="968"/>
      <c r="S12" s="968"/>
      <c r="T12" s="968"/>
      <c r="U12" s="968"/>
      <c r="V12" s="968"/>
      <c r="W12" s="968"/>
      <c r="X12" s="968"/>
      <c r="Y12" s="968"/>
      <c r="Z12" s="968"/>
      <c r="AA12" s="969"/>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3"/>
      <c r="AY12" s="473"/>
      <c r="AZ12" s="473"/>
      <c r="BA12" s="473"/>
      <c r="BB12" s="473"/>
      <c r="BC12" s="473"/>
      <c r="BD12" s="473"/>
      <c r="BE12" s="473"/>
      <c r="BF12" s="473"/>
      <c r="BG12" s="473"/>
      <c r="BH12" s="473"/>
      <c r="BI12" s="473"/>
      <c r="BJ12" s="473"/>
      <c r="BK12" s="473"/>
    </row>
    <row r="13" spans="1:63" s="471" customFormat="1" ht="12" customHeight="1">
      <c r="A13" s="1020"/>
      <c r="B13" s="1021"/>
      <c r="C13" s="703" t="s">
        <v>331</v>
      </c>
      <c r="D13" s="976"/>
      <c r="E13" s="976"/>
      <c r="F13" s="976"/>
      <c r="G13" s="977"/>
      <c r="H13" s="970"/>
      <c r="I13" s="971"/>
      <c r="J13" s="971"/>
      <c r="K13" s="971"/>
      <c r="L13" s="971"/>
      <c r="M13" s="971"/>
      <c r="N13" s="971"/>
      <c r="O13" s="971"/>
      <c r="P13" s="971"/>
      <c r="Q13" s="971"/>
      <c r="R13" s="971"/>
      <c r="S13" s="971"/>
      <c r="T13" s="971"/>
      <c r="U13" s="971"/>
      <c r="V13" s="971"/>
      <c r="W13" s="971"/>
      <c r="X13" s="971"/>
      <c r="Y13" s="971"/>
      <c r="Z13" s="971"/>
      <c r="AA13" s="972"/>
      <c r="AC13" s="473"/>
      <c r="AD13" s="473"/>
      <c r="AE13" s="473"/>
      <c r="AF13" s="473"/>
      <c r="AG13" s="473"/>
      <c r="AH13" s="473"/>
      <c r="AI13" s="473"/>
      <c r="AJ13" s="473"/>
      <c r="AK13" s="473"/>
      <c r="AL13" s="473"/>
      <c r="AM13" s="473"/>
      <c r="AN13" s="473"/>
      <c r="AO13" s="473"/>
      <c r="AP13" s="473"/>
      <c r="AQ13" s="473"/>
      <c r="AR13" s="473"/>
      <c r="AS13" s="473"/>
      <c r="AT13" s="473"/>
      <c r="AU13" s="473"/>
      <c r="AV13" s="473"/>
      <c r="AW13" s="473"/>
      <c r="AX13" s="473"/>
      <c r="AY13" s="473"/>
      <c r="AZ13" s="473"/>
      <c r="BA13" s="473"/>
      <c r="BB13" s="473"/>
      <c r="BC13" s="473"/>
      <c r="BD13" s="473"/>
      <c r="BE13" s="473"/>
      <c r="BF13" s="473"/>
      <c r="BG13" s="473"/>
      <c r="BH13" s="473"/>
      <c r="BI13" s="473"/>
      <c r="BJ13" s="473"/>
      <c r="BK13" s="473"/>
    </row>
    <row r="14" spans="1:63" s="471" customFormat="1" ht="12" customHeight="1">
      <c r="A14" s="1020"/>
      <c r="B14" s="1021"/>
      <c r="C14" s="237"/>
      <c r="D14" s="238"/>
      <c r="E14" s="238"/>
      <c r="F14" s="238"/>
      <c r="G14" s="239"/>
      <c r="H14" s="973"/>
      <c r="I14" s="974"/>
      <c r="J14" s="974"/>
      <c r="K14" s="974"/>
      <c r="L14" s="974"/>
      <c r="M14" s="974"/>
      <c r="N14" s="974"/>
      <c r="O14" s="974"/>
      <c r="P14" s="974"/>
      <c r="Q14" s="974"/>
      <c r="R14" s="974"/>
      <c r="S14" s="974"/>
      <c r="T14" s="974"/>
      <c r="U14" s="974"/>
      <c r="V14" s="974"/>
      <c r="W14" s="974"/>
      <c r="X14" s="974"/>
      <c r="Y14" s="974"/>
      <c r="Z14" s="974"/>
      <c r="AA14" s="975"/>
      <c r="AC14" s="473"/>
      <c r="AD14" s="473"/>
      <c r="AE14" s="473"/>
      <c r="AF14" s="473"/>
      <c r="AG14" s="473"/>
      <c r="AH14" s="473"/>
      <c r="AI14" s="473"/>
      <c r="AJ14" s="473"/>
      <c r="AK14" s="473"/>
      <c r="AL14" s="473"/>
      <c r="AM14" s="473"/>
      <c r="AN14" s="473"/>
      <c r="AO14" s="473"/>
      <c r="AP14" s="473"/>
      <c r="AQ14" s="473"/>
      <c r="AR14" s="473"/>
      <c r="AS14" s="473"/>
      <c r="AT14" s="473"/>
      <c r="AU14" s="473"/>
      <c r="AV14" s="473"/>
      <c r="AW14" s="473"/>
      <c r="AX14" s="473"/>
      <c r="AY14" s="473"/>
      <c r="AZ14" s="473"/>
      <c r="BA14" s="473"/>
      <c r="BB14" s="473"/>
      <c r="BC14" s="473"/>
      <c r="BD14" s="473"/>
      <c r="BE14" s="473"/>
      <c r="BF14" s="473"/>
      <c r="BG14" s="473"/>
      <c r="BH14" s="473"/>
      <c r="BI14" s="473"/>
      <c r="BJ14" s="473"/>
      <c r="BK14" s="473"/>
    </row>
    <row r="15" spans="1:63" s="471" customFormat="1" ht="12" customHeight="1">
      <c r="A15" s="1020"/>
      <c r="B15" s="1021"/>
      <c r="C15" s="240" t="s">
        <v>332</v>
      </c>
      <c r="D15" s="241"/>
      <c r="E15" s="242"/>
      <c r="F15" s="242"/>
      <c r="G15" s="243"/>
      <c r="H15" s="978" t="s">
        <v>333</v>
      </c>
      <c r="I15" s="979"/>
      <c r="J15" s="979"/>
      <c r="K15" s="979"/>
      <c r="L15" s="244"/>
      <c r="M15" s="244"/>
      <c r="N15" s="244"/>
      <c r="O15" s="244"/>
      <c r="P15" s="244"/>
      <c r="Q15" s="245"/>
      <c r="R15" s="245"/>
      <c r="S15" s="245"/>
      <c r="T15" s="244"/>
      <c r="U15" s="244"/>
      <c r="V15" s="244"/>
      <c r="W15" s="244"/>
      <c r="X15" s="244"/>
      <c r="Y15" s="246"/>
      <c r="Z15" s="246"/>
      <c r="AA15" s="247"/>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3"/>
      <c r="AY15" s="473"/>
      <c r="AZ15" s="473"/>
      <c r="BA15" s="473"/>
      <c r="BB15" s="473"/>
      <c r="BC15" s="473"/>
      <c r="BD15" s="473"/>
      <c r="BE15" s="473"/>
      <c r="BF15" s="473"/>
      <c r="BG15" s="473"/>
      <c r="BH15" s="473"/>
      <c r="BI15" s="473"/>
      <c r="BJ15" s="473"/>
      <c r="BK15" s="473"/>
    </row>
    <row r="16" spans="1:63" s="471" customFormat="1" ht="12" customHeight="1">
      <c r="A16" s="1020"/>
      <c r="B16" s="1021"/>
      <c r="C16" s="703" t="s">
        <v>334</v>
      </c>
      <c r="D16" s="976"/>
      <c r="E16" s="976"/>
      <c r="F16" s="976"/>
      <c r="G16" s="977"/>
      <c r="H16" s="980"/>
      <c r="I16" s="981"/>
      <c r="J16" s="981"/>
      <c r="K16" s="981"/>
      <c r="L16" s="981"/>
      <c r="M16" s="981"/>
      <c r="N16" s="981"/>
      <c r="O16" s="981"/>
      <c r="P16" s="981"/>
      <c r="Q16" s="981"/>
      <c r="R16" s="981"/>
      <c r="S16" s="981"/>
      <c r="T16" s="981"/>
      <c r="U16" s="981"/>
      <c r="V16" s="981"/>
      <c r="W16" s="981"/>
      <c r="X16" s="981"/>
      <c r="Y16" s="981"/>
      <c r="Z16" s="981"/>
      <c r="AA16" s="982"/>
      <c r="AC16" s="473"/>
      <c r="AD16" s="473"/>
      <c r="AE16" s="473"/>
      <c r="AF16" s="473"/>
      <c r="AG16" s="473"/>
      <c r="AH16" s="473"/>
      <c r="AI16" s="473"/>
      <c r="AJ16" s="473"/>
      <c r="AK16" s="473"/>
      <c r="AL16" s="473"/>
      <c r="AM16" s="473"/>
      <c r="AN16" s="473"/>
      <c r="AO16" s="473"/>
      <c r="AP16" s="473"/>
      <c r="AQ16" s="473"/>
      <c r="AR16" s="473"/>
      <c r="AS16" s="473"/>
      <c r="AT16" s="473"/>
      <c r="AU16" s="473"/>
      <c r="AV16" s="473"/>
      <c r="AW16" s="473"/>
      <c r="AX16" s="473"/>
      <c r="AY16" s="473"/>
      <c r="AZ16" s="473"/>
      <c r="BA16" s="473"/>
      <c r="BB16" s="473"/>
      <c r="BC16" s="473"/>
      <c r="BD16" s="473"/>
      <c r="BE16" s="473"/>
      <c r="BF16" s="473"/>
      <c r="BG16" s="473"/>
      <c r="BH16" s="473"/>
      <c r="BI16" s="473"/>
      <c r="BJ16" s="473"/>
      <c r="BK16" s="473"/>
    </row>
    <row r="17" spans="1:63" s="471" customFormat="1" ht="12.75" customHeight="1">
      <c r="A17" s="1020"/>
      <c r="B17" s="1021"/>
      <c r="C17" s="248"/>
      <c r="D17" s="234"/>
      <c r="E17" s="235"/>
      <c r="F17" s="235"/>
      <c r="G17" s="236"/>
      <c r="H17" s="983"/>
      <c r="I17" s="984"/>
      <c r="J17" s="984"/>
      <c r="K17" s="984"/>
      <c r="L17" s="984"/>
      <c r="M17" s="984"/>
      <c r="N17" s="984"/>
      <c r="O17" s="984"/>
      <c r="P17" s="984"/>
      <c r="Q17" s="984"/>
      <c r="R17" s="984"/>
      <c r="S17" s="984"/>
      <c r="T17" s="984"/>
      <c r="U17" s="984"/>
      <c r="V17" s="984"/>
      <c r="W17" s="984"/>
      <c r="X17" s="984"/>
      <c r="Y17" s="984"/>
      <c r="Z17" s="984"/>
      <c r="AA17" s="985"/>
      <c r="AC17" s="473"/>
      <c r="AD17" s="473"/>
      <c r="AE17" s="473"/>
      <c r="AF17" s="473"/>
      <c r="AG17" s="473"/>
      <c r="AH17" s="473"/>
      <c r="AI17" s="473"/>
      <c r="AJ17" s="473"/>
      <c r="AK17" s="473"/>
      <c r="AL17" s="473"/>
      <c r="AM17" s="473"/>
      <c r="AN17" s="473"/>
      <c r="AO17" s="473"/>
      <c r="AP17" s="473"/>
      <c r="AQ17" s="473"/>
      <c r="AR17" s="473"/>
      <c r="AS17" s="473"/>
      <c r="AT17" s="473"/>
      <c r="AU17" s="473"/>
      <c r="AV17" s="473"/>
      <c r="AW17" s="473"/>
      <c r="AX17" s="473"/>
      <c r="AY17" s="473"/>
      <c r="AZ17" s="473"/>
      <c r="BA17" s="473"/>
      <c r="BB17" s="473"/>
      <c r="BC17" s="473"/>
      <c r="BD17" s="473"/>
      <c r="BE17" s="473"/>
      <c r="BF17" s="473"/>
      <c r="BG17" s="473"/>
      <c r="BH17" s="473"/>
      <c r="BI17" s="473"/>
      <c r="BJ17" s="473"/>
      <c r="BK17" s="473"/>
    </row>
    <row r="18" spans="1:63" s="471" customFormat="1" ht="12" customHeight="1">
      <c r="A18" s="1020"/>
      <c r="B18" s="1021"/>
      <c r="C18" s="248"/>
      <c r="D18" s="234"/>
      <c r="E18" s="235"/>
      <c r="F18" s="235"/>
      <c r="G18" s="234"/>
      <c r="H18" s="950" t="s">
        <v>335</v>
      </c>
      <c r="I18" s="951"/>
      <c r="J18" s="249"/>
      <c r="K18" s="249"/>
      <c r="L18" s="249"/>
      <c r="M18" s="249"/>
      <c r="N18" s="249"/>
      <c r="O18" s="249"/>
      <c r="P18" s="249"/>
      <c r="Q18" s="950" t="s">
        <v>336</v>
      </c>
      <c r="R18" s="951"/>
      <c r="S18" s="249"/>
      <c r="T18" s="249"/>
      <c r="U18" s="249"/>
      <c r="V18" s="249"/>
      <c r="W18" s="249"/>
      <c r="X18" s="249"/>
      <c r="Y18" s="249"/>
      <c r="Z18" s="249"/>
      <c r="AA18" s="484"/>
      <c r="AC18" s="473"/>
      <c r="AD18" s="473"/>
      <c r="AE18" s="473"/>
      <c r="AF18" s="473"/>
      <c r="AG18" s="473"/>
      <c r="AH18" s="473"/>
      <c r="AI18" s="473"/>
      <c r="AJ18" s="473"/>
      <c r="AK18" s="473"/>
      <c r="AL18" s="473"/>
      <c r="AM18" s="473"/>
      <c r="AN18" s="473"/>
      <c r="AO18" s="473"/>
      <c r="AP18" s="473"/>
      <c r="AQ18" s="473"/>
      <c r="AR18" s="473"/>
      <c r="AS18" s="473"/>
      <c r="AT18" s="473"/>
      <c r="AU18" s="473"/>
      <c r="AV18" s="473"/>
      <c r="AW18" s="473"/>
      <c r="AX18" s="473"/>
      <c r="AY18" s="473"/>
      <c r="AZ18" s="473"/>
      <c r="BA18" s="473"/>
      <c r="BB18" s="473"/>
      <c r="BC18" s="473"/>
      <c r="BD18" s="473"/>
      <c r="BE18" s="473"/>
      <c r="BF18" s="473"/>
      <c r="BG18" s="473"/>
      <c r="BH18" s="473"/>
      <c r="BI18" s="473"/>
      <c r="BJ18" s="473"/>
      <c r="BK18" s="473"/>
    </row>
    <row r="19" spans="1:63" s="471" customFormat="1" ht="12" customHeight="1">
      <c r="A19" s="1020"/>
      <c r="B19" s="1021"/>
      <c r="C19" s="248"/>
      <c r="D19" s="234"/>
      <c r="E19" s="235"/>
      <c r="F19" s="235"/>
      <c r="G19" s="234"/>
      <c r="H19" s="952"/>
      <c r="I19" s="953"/>
      <c r="J19" s="249"/>
      <c r="K19" s="249"/>
      <c r="L19" s="249"/>
      <c r="M19" s="249"/>
      <c r="N19" s="249"/>
      <c r="O19" s="249"/>
      <c r="P19" s="249"/>
      <c r="Q19" s="952"/>
      <c r="R19" s="953"/>
      <c r="S19" s="249"/>
      <c r="T19" s="249"/>
      <c r="U19" s="249"/>
      <c r="V19" s="249"/>
      <c r="W19" s="249"/>
      <c r="X19" s="249"/>
      <c r="Y19" s="249"/>
      <c r="Z19" s="249"/>
      <c r="AA19" s="484"/>
      <c r="AC19" s="473"/>
      <c r="AD19" s="473"/>
      <c r="AE19" s="473"/>
      <c r="AF19" s="473"/>
      <c r="AG19" s="473"/>
      <c r="AH19" s="473"/>
      <c r="AI19" s="473"/>
      <c r="AJ19" s="473"/>
      <c r="AK19" s="473"/>
      <c r="AL19" s="473"/>
      <c r="AM19" s="473"/>
      <c r="AN19" s="473"/>
      <c r="AO19" s="473"/>
      <c r="AP19" s="473"/>
      <c r="AQ19" s="473"/>
      <c r="AR19" s="473"/>
      <c r="AS19" s="473"/>
      <c r="AT19" s="473"/>
      <c r="AU19" s="473"/>
      <c r="AV19" s="473"/>
      <c r="AW19" s="473"/>
      <c r="AX19" s="473"/>
      <c r="AY19" s="473"/>
      <c r="AZ19" s="473"/>
      <c r="BA19" s="473"/>
      <c r="BB19" s="473"/>
      <c r="BC19" s="473"/>
      <c r="BD19" s="473"/>
      <c r="BE19" s="473"/>
      <c r="BF19" s="473"/>
      <c r="BG19" s="473"/>
      <c r="BH19" s="473"/>
      <c r="BI19" s="473"/>
      <c r="BJ19" s="473"/>
      <c r="BK19" s="473"/>
    </row>
    <row r="20" spans="1:63" s="471" customFormat="1" ht="12.75" customHeight="1">
      <c r="A20" s="1020"/>
      <c r="B20" s="1021"/>
      <c r="C20" s="994" t="s">
        <v>337</v>
      </c>
      <c r="D20" s="1082"/>
      <c r="E20" s="1082"/>
      <c r="F20" s="1082"/>
      <c r="G20" s="1082"/>
      <c r="H20" s="950" t="s">
        <v>338</v>
      </c>
      <c r="I20" s="951"/>
      <c r="J20" s="954"/>
      <c r="K20" s="954"/>
      <c r="L20" s="954"/>
      <c r="M20" s="954"/>
      <c r="N20" s="954"/>
      <c r="O20" s="954"/>
      <c r="P20" s="954"/>
      <c r="Q20" s="950" t="s">
        <v>339</v>
      </c>
      <c r="R20" s="951"/>
      <c r="S20" s="1063"/>
      <c r="T20" s="720"/>
      <c r="U20" s="720"/>
      <c r="V20" s="720"/>
      <c r="W20" s="720"/>
      <c r="X20" s="720"/>
      <c r="Y20" s="720"/>
      <c r="Z20" s="720"/>
      <c r="AA20" s="721"/>
      <c r="AC20" s="473"/>
      <c r="AD20" s="473"/>
      <c r="AE20" s="473"/>
      <c r="AF20" s="473"/>
      <c r="AG20" s="473"/>
      <c r="AH20" s="473"/>
      <c r="AI20" s="473"/>
      <c r="AJ20" s="473"/>
      <c r="AK20" s="473"/>
      <c r="AL20" s="473"/>
      <c r="AM20" s="473"/>
      <c r="AN20" s="473"/>
      <c r="AO20" s="473"/>
      <c r="AP20" s="473"/>
      <c r="AQ20" s="473"/>
      <c r="AR20" s="473"/>
      <c r="AS20" s="473"/>
      <c r="AT20" s="473"/>
      <c r="AU20" s="473"/>
      <c r="AV20" s="473"/>
      <c r="AW20" s="473"/>
      <c r="AX20" s="473"/>
      <c r="AY20" s="473"/>
      <c r="AZ20" s="473"/>
      <c r="BA20" s="473"/>
      <c r="BB20" s="473"/>
      <c r="BC20" s="473"/>
      <c r="BD20" s="473"/>
      <c r="BE20" s="473"/>
      <c r="BF20" s="473"/>
      <c r="BG20" s="473"/>
      <c r="BH20" s="473"/>
      <c r="BI20" s="473"/>
      <c r="BJ20" s="473"/>
      <c r="BK20" s="473"/>
    </row>
    <row r="21" spans="1:63" s="471" customFormat="1" ht="12.75" customHeight="1">
      <c r="A21" s="1022"/>
      <c r="B21" s="1023"/>
      <c r="C21" s="996"/>
      <c r="D21" s="1083"/>
      <c r="E21" s="1083"/>
      <c r="F21" s="1083"/>
      <c r="G21" s="1083"/>
      <c r="H21" s="952"/>
      <c r="I21" s="953"/>
      <c r="J21" s="955"/>
      <c r="K21" s="955"/>
      <c r="L21" s="955"/>
      <c r="M21" s="955"/>
      <c r="N21" s="955"/>
      <c r="O21" s="955"/>
      <c r="P21" s="955"/>
      <c r="Q21" s="952"/>
      <c r="R21" s="953"/>
      <c r="S21" s="722"/>
      <c r="T21" s="723"/>
      <c r="U21" s="723"/>
      <c r="V21" s="723"/>
      <c r="W21" s="723"/>
      <c r="X21" s="723"/>
      <c r="Y21" s="723"/>
      <c r="Z21" s="723"/>
      <c r="AA21" s="724"/>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3"/>
      <c r="AY21" s="473"/>
      <c r="AZ21" s="473"/>
      <c r="BA21" s="473"/>
      <c r="BB21" s="473"/>
      <c r="BC21" s="473"/>
      <c r="BD21" s="473"/>
      <c r="BE21" s="473"/>
      <c r="BF21" s="473"/>
      <c r="BG21" s="473"/>
      <c r="BH21" s="473"/>
      <c r="BI21" s="473"/>
      <c r="BJ21" s="473"/>
      <c r="BK21" s="473"/>
    </row>
    <row r="22" spans="1:63" s="471" customFormat="1" ht="32.25" customHeight="1">
      <c r="A22" s="225"/>
      <c r="B22" s="225"/>
      <c r="C22" s="225"/>
      <c r="D22" s="225"/>
      <c r="E22" s="225"/>
      <c r="F22" s="225"/>
      <c r="G22" s="225"/>
      <c r="H22" s="225"/>
      <c r="I22" s="225"/>
      <c r="J22" s="225"/>
      <c r="K22" s="225"/>
      <c r="L22" s="225"/>
      <c r="M22" s="225"/>
      <c r="N22" s="225"/>
      <c r="O22" s="225"/>
      <c r="P22" s="225"/>
      <c r="Q22" s="225"/>
      <c r="R22" s="225"/>
      <c r="Y22" s="226"/>
      <c r="Z22" s="226"/>
      <c r="AA22" s="226"/>
      <c r="AC22" s="473"/>
      <c r="AD22" s="473"/>
      <c r="AE22" s="473"/>
      <c r="AF22" s="473"/>
      <c r="AG22" s="473"/>
      <c r="AH22" s="473"/>
      <c r="AI22" s="473"/>
      <c r="AJ22" s="473"/>
      <c r="AK22" s="473"/>
      <c r="AL22" s="473"/>
      <c r="AM22" s="473"/>
      <c r="AN22" s="473"/>
      <c r="AO22" s="473"/>
      <c r="AP22" s="473"/>
      <c r="AQ22" s="473"/>
      <c r="AR22" s="473"/>
      <c r="AS22" s="473"/>
      <c r="AT22" s="473"/>
      <c r="AU22" s="473"/>
      <c r="AV22" s="473"/>
      <c r="AW22" s="473"/>
      <c r="AX22" s="473"/>
      <c r="AY22" s="473"/>
      <c r="AZ22" s="473"/>
      <c r="BA22" s="473"/>
      <c r="BB22" s="473"/>
      <c r="BC22" s="473"/>
      <c r="BD22" s="473"/>
      <c r="BE22" s="473"/>
      <c r="BF22" s="473"/>
      <c r="BG22" s="473"/>
      <c r="BH22" s="473"/>
      <c r="BI22" s="473"/>
      <c r="BJ22" s="473"/>
      <c r="BK22" s="473"/>
    </row>
    <row r="23" spans="1:63" s="471" customFormat="1" ht="12.75" customHeight="1">
      <c r="A23" s="1064" t="s">
        <v>340</v>
      </c>
      <c r="B23" s="1065"/>
      <c r="C23" s="1065"/>
      <c r="D23" s="1066"/>
      <c r="E23" s="986" t="s">
        <v>341</v>
      </c>
      <c r="F23" s="986"/>
      <c r="G23" s="986"/>
      <c r="H23" s="986"/>
      <c r="I23" s="986"/>
      <c r="J23" s="986"/>
      <c r="K23" s="986" t="s">
        <v>342</v>
      </c>
      <c r="L23" s="986"/>
      <c r="M23" s="986"/>
      <c r="N23" s="491"/>
      <c r="O23" s="1073" t="s">
        <v>343</v>
      </c>
      <c r="P23" s="1074"/>
      <c r="Q23" s="1074"/>
      <c r="R23" s="1075"/>
      <c r="S23" s="994" t="s">
        <v>344</v>
      </c>
      <c r="T23" s="995"/>
      <c r="U23" s="654"/>
      <c r="V23" s="654"/>
      <c r="W23" s="654"/>
      <c r="X23" s="654"/>
      <c r="Y23" s="986" t="s">
        <v>342</v>
      </c>
      <c r="Z23" s="986"/>
      <c r="AA23" s="986"/>
      <c r="AC23" s="473"/>
      <c r="AD23" s="473"/>
      <c r="AE23" s="473"/>
      <c r="AF23" s="473"/>
      <c r="AG23" s="473"/>
      <c r="AH23" s="473"/>
      <c r="AI23" s="473"/>
      <c r="AJ23" s="473"/>
      <c r="AK23" s="473"/>
      <c r="AL23" s="473"/>
      <c r="AM23" s="473"/>
      <c r="AN23" s="473"/>
      <c r="AO23" s="473"/>
      <c r="AP23" s="473"/>
      <c r="AQ23" s="473"/>
      <c r="AR23" s="473"/>
      <c r="AS23" s="473"/>
      <c r="AT23" s="473"/>
      <c r="AU23" s="473"/>
      <c r="AV23" s="473"/>
      <c r="AW23" s="473"/>
      <c r="AX23" s="473"/>
      <c r="AY23" s="473"/>
      <c r="AZ23" s="473"/>
      <c r="BA23" s="473"/>
      <c r="BB23" s="473"/>
      <c r="BC23" s="473"/>
      <c r="BD23" s="473"/>
      <c r="BE23" s="473"/>
      <c r="BF23" s="473"/>
      <c r="BG23" s="473"/>
      <c r="BH23" s="473"/>
      <c r="BI23" s="473"/>
      <c r="BJ23" s="473"/>
      <c r="BK23" s="473"/>
    </row>
    <row r="24" spans="1:63" s="471" customFormat="1" ht="12.75" customHeight="1">
      <c r="A24" s="1067"/>
      <c r="B24" s="1068"/>
      <c r="C24" s="1068"/>
      <c r="D24" s="1069"/>
      <c r="E24" s="986"/>
      <c r="F24" s="986"/>
      <c r="G24" s="986"/>
      <c r="H24" s="986"/>
      <c r="I24" s="986"/>
      <c r="J24" s="986"/>
      <c r="K24" s="986"/>
      <c r="L24" s="986"/>
      <c r="M24" s="986"/>
      <c r="N24" s="491"/>
      <c r="O24" s="1076"/>
      <c r="P24" s="1077"/>
      <c r="Q24" s="1077"/>
      <c r="R24" s="1078"/>
      <c r="S24" s="996"/>
      <c r="T24" s="997"/>
      <c r="U24" s="654"/>
      <c r="V24" s="654"/>
      <c r="W24" s="654"/>
      <c r="X24" s="654"/>
      <c r="Y24" s="986"/>
      <c r="Z24" s="986"/>
      <c r="AA24" s="986"/>
      <c r="AC24" s="473"/>
      <c r="AD24" s="473"/>
      <c r="AE24" s="473"/>
      <c r="AF24" s="473"/>
      <c r="AG24" s="473"/>
      <c r="AH24" s="473"/>
      <c r="AI24" s="473"/>
      <c r="AJ24" s="473"/>
      <c r="AK24" s="473"/>
      <c r="AL24" s="473"/>
      <c r="AM24" s="473"/>
      <c r="AN24" s="473"/>
      <c r="AO24" s="473"/>
      <c r="AP24" s="473"/>
      <c r="AQ24" s="473"/>
      <c r="AR24" s="473"/>
      <c r="AS24" s="473"/>
      <c r="AT24" s="473"/>
      <c r="AU24" s="473"/>
      <c r="AV24" s="473"/>
      <c r="AW24" s="473"/>
      <c r="AX24" s="473"/>
      <c r="AY24" s="473"/>
      <c r="AZ24" s="473"/>
      <c r="BA24" s="473"/>
      <c r="BB24" s="473"/>
      <c r="BC24" s="473"/>
      <c r="BD24" s="473"/>
      <c r="BE24" s="473"/>
      <c r="BF24" s="473"/>
      <c r="BG24" s="473"/>
      <c r="BH24" s="473"/>
      <c r="BI24" s="473"/>
      <c r="BJ24" s="473"/>
      <c r="BK24" s="473"/>
    </row>
    <row r="25" spans="1:63" s="471" customFormat="1" ht="12.75" customHeight="1">
      <c r="A25" s="1067"/>
      <c r="B25" s="1068"/>
      <c r="C25" s="1068"/>
      <c r="D25" s="1069"/>
      <c r="E25" s="986" t="s">
        <v>345</v>
      </c>
      <c r="F25" s="986"/>
      <c r="G25" s="986"/>
      <c r="H25" s="986"/>
      <c r="I25" s="986"/>
      <c r="J25" s="986"/>
      <c r="K25" s="986" t="s">
        <v>342</v>
      </c>
      <c r="L25" s="986"/>
      <c r="M25" s="986"/>
      <c r="N25" s="491"/>
      <c r="O25" s="1076"/>
      <c r="P25" s="1077"/>
      <c r="Q25" s="1077"/>
      <c r="R25" s="1078"/>
      <c r="S25" s="994" t="s">
        <v>346</v>
      </c>
      <c r="T25" s="995"/>
      <c r="U25" s="654"/>
      <c r="V25" s="654"/>
      <c r="W25" s="654"/>
      <c r="X25" s="654"/>
      <c r="Y25" s="986" t="s">
        <v>342</v>
      </c>
      <c r="Z25" s="986"/>
      <c r="AA25" s="986"/>
      <c r="AC25" s="473"/>
      <c r="AD25" s="473"/>
      <c r="AE25" s="473"/>
      <c r="AF25" s="473"/>
      <c r="AG25" s="473"/>
      <c r="AH25" s="473"/>
      <c r="AI25" s="473"/>
      <c r="AJ25" s="473"/>
      <c r="AK25" s="473"/>
      <c r="AL25" s="473"/>
      <c r="AM25" s="473"/>
      <c r="AN25" s="473"/>
      <c r="AO25" s="473"/>
      <c r="AP25" s="473"/>
      <c r="AQ25" s="473"/>
      <c r="AR25" s="473"/>
      <c r="AS25" s="473"/>
      <c r="AT25" s="473"/>
      <c r="AU25" s="473"/>
      <c r="AV25" s="473"/>
      <c r="AW25" s="473"/>
      <c r="AX25" s="473"/>
      <c r="AY25" s="473"/>
      <c r="AZ25" s="473"/>
      <c r="BA25" s="473"/>
      <c r="BB25" s="473"/>
      <c r="BC25" s="473"/>
      <c r="BD25" s="473"/>
      <c r="BE25" s="473"/>
      <c r="BF25" s="473"/>
      <c r="BG25" s="473"/>
      <c r="BH25" s="473"/>
      <c r="BI25" s="473"/>
      <c r="BJ25" s="473"/>
      <c r="BK25" s="473"/>
    </row>
    <row r="26" spans="1:63" s="471" customFormat="1" ht="12.75" customHeight="1">
      <c r="A26" s="1067"/>
      <c r="B26" s="1068"/>
      <c r="C26" s="1068"/>
      <c r="D26" s="1069"/>
      <c r="E26" s="986"/>
      <c r="F26" s="986"/>
      <c r="G26" s="986"/>
      <c r="H26" s="986"/>
      <c r="I26" s="986"/>
      <c r="J26" s="986"/>
      <c r="K26" s="986"/>
      <c r="L26" s="986"/>
      <c r="M26" s="986"/>
      <c r="N26" s="491"/>
      <c r="O26" s="1076"/>
      <c r="P26" s="1077"/>
      <c r="Q26" s="1077"/>
      <c r="R26" s="1078"/>
      <c r="S26" s="996"/>
      <c r="T26" s="997"/>
      <c r="U26" s="654"/>
      <c r="V26" s="654"/>
      <c r="W26" s="654"/>
      <c r="X26" s="654"/>
      <c r="Y26" s="986"/>
      <c r="Z26" s="986"/>
      <c r="AA26" s="986"/>
      <c r="AC26" s="473"/>
      <c r="AD26" s="473"/>
      <c r="AE26" s="473"/>
      <c r="AF26" s="473"/>
      <c r="AG26" s="473"/>
      <c r="AH26" s="473"/>
      <c r="AI26" s="473"/>
      <c r="AJ26" s="473"/>
      <c r="AK26" s="473"/>
      <c r="AL26" s="473"/>
      <c r="AM26" s="473"/>
      <c r="AN26" s="473"/>
      <c r="AO26" s="473"/>
      <c r="AP26" s="473"/>
      <c r="AQ26" s="473"/>
      <c r="AR26" s="473"/>
      <c r="AS26" s="473"/>
      <c r="AT26" s="473"/>
      <c r="AU26" s="473"/>
      <c r="AV26" s="473"/>
      <c r="AW26" s="473"/>
      <c r="AX26" s="473"/>
      <c r="AY26" s="473"/>
      <c r="AZ26" s="473"/>
      <c r="BA26" s="473"/>
      <c r="BB26" s="473"/>
      <c r="BC26" s="473"/>
      <c r="BD26" s="473"/>
      <c r="BE26" s="473"/>
      <c r="BF26" s="473"/>
      <c r="BG26" s="473"/>
      <c r="BH26" s="473"/>
      <c r="BI26" s="473"/>
      <c r="BJ26" s="473"/>
      <c r="BK26" s="473"/>
    </row>
    <row r="27" spans="1:63" s="471" customFormat="1" ht="12.75" customHeight="1">
      <c r="A27" s="1067"/>
      <c r="B27" s="1068"/>
      <c r="C27" s="1068"/>
      <c r="D27" s="1069"/>
      <c r="E27" s="998" t="s">
        <v>347</v>
      </c>
      <c r="F27" s="999"/>
      <c r="G27" s="986"/>
      <c r="H27" s="986"/>
      <c r="I27" s="986"/>
      <c r="J27" s="986"/>
      <c r="K27" s="986" t="s">
        <v>342</v>
      </c>
      <c r="L27" s="986"/>
      <c r="M27" s="986"/>
      <c r="N27" s="491"/>
      <c r="O27" s="1076"/>
      <c r="P27" s="1077"/>
      <c r="Q27" s="1077"/>
      <c r="R27" s="1078"/>
      <c r="S27" s="994" t="s">
        <v>348</v>
      </c>
      <c r="T27" s="995"/>
      <c r="U27" s="654"/>
      <c r="V27" s="654"/>
      <c r="W27" s="654"/>
      <c r="X27" s="654"/>
      <c r="Y27" s="986" t="s">
        <v>342</v>
      </c>
      <c r="Z27" s="986"/>
      <c r="AA27" s="986"/>
      <c r="AC27" s="473"/>
      <c r="AD27" s="473"/>
      <c r="AE27" s="473"/>
      <c r="AF27" s="473"/>
      <c r="AG27" s="473"/>
      <c r="AH27" s="473"/>
      <c r="AI27" s="473"/>
      <c r="AJ27" s="473"/>
      <c r="AK27" s="473"/>
      <c r="AL27" s="473"/>
      <c r="AM27" s="473"/>
      <c r="AN27" s="473"/>
      <c r="AO27" s="473"/>
      <c r="AP27" s="473"/>
      <c r="AQ27" s="473"/>
      <c r="AR27" s="473"/>
      <c r="AS27" s="473"/>
      <c r="AT27" s="473"/>
      <c r="AU27" s="473"/>
      <c r="AV27" s="473"/>
      <c r="AW27" s="473"/>
      <c r="AX27" s="473"/>
      <c r="AY27" s="473"/>
      <c r="AZ27" s="473"/>
      <c r="BA27" s="473"/>
      <c r="BB27" s="473"/>
      <c r="BC27" s="473"/>
      <c r="BD27" s="473"/>
      <c r="BE27" s="473"/>
      <c r="BF27" s="473"/>
      <c r="BG27" s="473"/>
      <c r="BH27" s="473"/>
      <c r="BI27" s="473"/>
      <c r="BJ27" s="473"/>
      <c r="BK27" s="473"/>
    </row>
    <row r="28" spans="1:63" s="471" customFormat="1" ht="12.75" customHeight="1">
      <c r="A28" s="1070"/>
      <c r="B28" s="1071"/>
      <c r="C28" s="1071"/>
      <c r="D28" s="1072"/>
      <c r="E28" s="1000"/>
      <c r="F28" s="1001"/>
      <c r="G28" s="986"/>
      <c r="H28" s="986"/>
      <c r="I28" s="986"/>
      <c r="J28" s="986"/>
      <c r="K28" s="986"/>
      <c r="L28" s="986"/>
      <c r="M28" s="986"/>
      <c r="N28" s="491"/>
      <c r="O28" s="1079"/>
      <c r="P28" s="1080"/>
      <c r="Q28" s="1080"/>
      <c r="R28" s="1081"/>
      <c r="S28" s="996"/>
      <c r="T28" s="997"/>
      <c r="U28" s="654"/>
      <c r="V28" s="654"/>
      <c r="W28" s="654"/>
      <c r="X28" s="654"/>
      <c r="Y28" s="986"/>
      <c r="Z28" s="986"/>
      <c r="AA28" s="986"/>
      <c r="AC28" s="473"/>
      <c r="AD28" s="473"/>
      <c r="AE28" s="473"/>
      <c r="AF28" s="473"/>
      <c r="AG28" s="473"/>
      <c r="AH28" s="473"/>
      <c r="AI28" s="473"/>
      <c r="AJ28" s="473"/>
      <c r="AK28" s="473"/>
      <c r="AL28" s="473"/>
      <c r="AM28" s="473"/>
      <c r="AN28" s="473"/>
      <c r="AO28" s="473"/>
      <c r="AP28" s="473"/>
      <c r="AQ28" s="473"/>
      <c r="AR28" s="473"/>
      <c r="AS28" s="473"/>
      <c r="AT28" s="473"/>
      <c r="AU28" s="473"/>
      <c r="AV28" s="473"/>
      <c r="AW28" s="473"/>
      <c r="AX28" s="473"/>
      <c r="AY28" s="473"/>
      <c r="AZ28" s="473"/>
      <c r="BA28" s="473"/>
      <c r="BB28" s="473"/>
      <c r="BC28" s="473"/>
      <c r="BD28" s="473"/>
      <c r="BE28" s="473"/>
      <c r="BF28" s="473"/>
      <c r="BG28" s="473"/>
      <c r="BH28" s="473"/>
      <c r="BI28" s="473"/>
      <c r="BJ28" s="473"/>
      <c r="BK28" s="473"/>
    </row>
    <row r="29" spans="1:63" s="471" customFormat="1" ht="12.75" customHeight="1">
      <c r="A29" s="491"/>
      <c r="B29" s="491"/>
      <c r="C29" s="491"/>
      <c r="D29" s="491"/>
      <c r="E29" s="250"/>
      <c r="F29" s="250"/>
      <c r="G29" s="251"/>
      <c r="H29" s="251"/>
      <c r="I29" s="251"/>
      <c r="J29" s="251"/>
      <c r="K29" s="250"/>
      <c r="L29" s="250"/>
      <c r="M29" s="250"/>
      <c r="N29" s="491"/>
      <c r="O29" s="252"/>
      <c r="P29" s="252"/>
      <c r="Q29" s="252"/>
      <c r="R29" s="252"/>
      <c r="S29" s="253"/>
      <c r="T29" s="253"/>
      <c r="U29" s="483"/>
      <c r="V29" s="483"/>
      <c r="W29" s="483"/>
      <c r="X29" s="483"/>
      <c r="Y29" s="250"/>
      <c r="Z29" s="250"/>
      <c r="AA29" s="250"/>
      <c r="AC29" s="473"/>
      <c r="AD29" s="473"/>
      <c r="AE29" s="473"/>
      <c r="AF29" s="473"/>
      <c r="AG29" s="473"/>
      <c r="AH29" s="473"/>
      <c r="AI29" s="473"/>
      <c r="AJ29" s="473"/>
      <c r="AK29" s="473"/>
      <c r="AL29" s="473"/>
      <c r="AM29" s="473"/>
      <c r="AN29" s="473"/>
      <c r="AO29" s="473"/>
      <c r="AP29" s="473"/>
      <c r="AQ29" s="473"/>
      <c r="AR29" s="473"/>
      <c r="AS29" s="473"/>
      <c r="AT29" s="473"/>
      <c r="AU29" s="473"/>
      <c r="AV29" s="473"/>
      <c r="AW29" s="473"/>
      <c r="AX29" s="473"/>
      <c r="AY29" s="473"/>
      <c r="AZ29" s="473"/>
      <c r="BA29" s="473"/>
      <c r="BB29" s="473"/>
      <c r="BC29" s="473"/>
      <c r="BD29" s="473"/>
      <c r="BE29" s="473"/>
      <c r="BF29" s="473"/>
      <c r="BG29" s="473"/>
      <c r="BH29" s="473"/>
      <c r="BI29" s="473"/>
      <c r="BJ29" s="473"/>
      <c r="BK29" s="473"/>
    </row>
    <row r="30" spans="1:63" s="254" customFormat="1" ht="20.100000000000001" customHeight="1">
      <c r="A30" s="987" t="s">
        <v>349</v>
      </c>
      <c r="B30" s="987"/>
      <c r="C30" s="987"/>
      <c r="D30" s="987"/>
      <c r="E30" s="987"/>
      <c r="F30" s="987"/>
      <c r="G30" s="987"/>
      <c r="H30" s="987"/>
      <c r="I30" s="987"/>
      <c r="J30" s="987"/>
      <c r="K30" s="987"/>
      <c r="L30" s="987"/>
      <c r="M30" s="987"/>
      <c r="N30" s="987"/>
      <c r="O30" s="987"/>
      <c r="P30" s="987"/>
      <c r="Q30" s="987"/>
      <c r="R30" s="987"/>
      <c r="S30" s="987"/>
      <c r="T30" s="987"/>
      <c r="U30" s="987"/>
      <c r="V30" s="987"/>
      <c r="W30" s="987"/>
      <c r="X30" s="987"/>
      <c r="Y30" s="987"/>
      <c r="Z30" s="987"/>
      <c r="AA30" s="987"/>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5"/>
      <c r="AY30" s="255"/>
      <c r="AZ30" s="255"/>
      <c r="BA30" s="255"/>
      <c r="BB30" s="255"/>
      <c r="BC30" s="255"/>
      <c r="BD30" s="255"/>
      <c r="BE30" s="255"/>
      <c r="BF30" s="255"/>
      <c r="BG30" s="255"/>
      <c r="BH30" s="255"/>
      <c r="BI30" s="255"/>
      <c r="BJ30" s="255"/>
      <c r="BK30" s="255"/>
    </row>
    <row r="31" spans="1:63" s="254" customFormat="1" ht="20.100000000000001" customHeight="1">
      <c r="A31" s="987"/>
      <c r="B31" s="987"/>
      <c r="C31" s="987"/>
      <c r="D31" s="987"/>
      <c r="E31" s="987"/>
      <c r="F31" s="987"/>
      <c r="G31" s="987"/>
      <c r="H31" s="987"/>
      <c r="I31" s="987"/>
      <c r="J31" s="987"/>
      <c r="K31" s="987"/>
      <c r="L31" s="987"/>
      <c r="M31" s="987"/>
      <c r="N31" s="987"/>
      <c r="O31" s="987"/>
      <c r="P31" s="987"/>
      <c r="Q31" s="987"/>
      <c r="R31" s="987"/>
      <c r="S31" s="987"/>
      <c r="T31" s="987"/>
      <c r="U31" s="987"/>
      <c r="V31" s="987"/>
      <c r="W31" s="987"/>
      <c r="X31" s="987"/>
      <c r="Y31" s="987"/>
      <c r="Z31" s="987"/>
      <c r="AA31" s="987"/>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c r="BB31" s="255"/>
      <c r="BC31" s="255"/>
      <c r="BD31" s="255"/>
      <c r="BE31" s="255"/>
      <c r="BF31" s="255"/>
      <c r="BG31" s="255"/>
      <c r="BH31" s="255"/>
      <c r="BI31" s="255"/>
      <c r="BJ31" s="255"/>
      <c r="BK31" s="255"/>
    </row>
    <row r="32" spans="1:63" s="254" customFormat="1" ht="35.450000000000003" customHeight="1">
      <c r="A32" s="988" t="s">
        <v>350</v>
      </c>
      <c r="B32" s="988"/>
      <c r="C32" s="988"/>
      <c r="D32" s="988"/>
      <c r="E32" s="988"/>
      <c r="F32" s="988"/>
      <c r="G32" s="988"/>
      <c r="H32" s="988"/>
      <c r="I32" s="988"/>
      <c r="J32" s="988"/>
      <c r="K32" s="988"/>
      <c r="L32" s="988"/>
      <c r="M32" s="988"/>
      <c r="N32" s="988"/>
      <c r="O32" s="988"/>
      <c r="P32" s="988"/>
      <c r="Q32" s="988"/>
      <c r="R32" s="988"/>
      <c r="S32" s="988"/>
      <c r="T32" s="988"/>
      <c r="U32" s="988"/>
      <c r="V32" s="988"/>
      <c r="W32" s="988"/>
      <c r="X32" s="988"/>
      <c r="Y32" s="988"/>
      <c r="Z32" s="988"/>
      <c r="AA32" s="988"/>
      <c r="AC32" s="255"/>
      <c r="AD32" s="255"/>
      <c r="AE32" s="255"/>
      <c r="AF32" s="255"/>
      <c r="AG32" s="255"/>
      <c r="AH32" s="255"/>
      <c r="AI32" s="255"/>
      <c r="AJ32" s="255"/>
      <c r="AK32" s="255"/>
      <c r="AL32" s="255"/>
      <c r="AM32" s="255"/>
      <c r="AN32" s="255"/>
      <c r="AO32" s="255"/>
      <c r="AP32" s="255"/>
      <c r="AQ32" s="255"/>
      <c r="AR32" s="255"/>
      <c r="AS32" s="255"/>
      <c r="AT32" s="255"/>
      <c r="AU32" s="255"/>
      <c r="AV32" s="255"/>
      <c r="AW32" s="255"/>
      <c r="AX32" s="255"/>
      <c r="AY32" s="255"/>
      <c r="AZ32" s="255"/>
      <c r="BA32" s="255"/>
      <c r="BB32" s="255"/>
      <c r="BC32" s="255"/>
      <c r="BD32" s="255"/>
      <c r="BE32" s="255"/>
      <c r="BF32" s="255"/>
      <c r="BG32" s="255"/>
      <c r="BH32" s="255"/>
      <c r="BI32" s="255"/>
      <c r="BJ32" s="255"/>
      <c r="BK32" s="255"/>
    </row>
    <row r="33" spans="1:63" s="254" customFormat="1" ht="10.7" customHeight="1">
      <c r="A33" s="485"/>
      <c r="B33" s="485"/>
      <c r="C33" s="485"/>
      <c r="D33" s="485"/>
      <c r="E33" s="485"/>
      <c r="F33" s="485"/>
      <c r="G33" s="485"/>
      <c r="H33" s="485"/>
      <c r="I33" s="485"/>
      <c r="J33" s="485"/>
      <c r="K33" s="485"/>
      <c r="L33" s="485"/>
      <c r="M33" s="485"/>
      <c r="N33" s="485"/>
      <c r="O33" s="485"/>
      <c r="P33" s="485"/>
      <c r="Q33" s="485"/>
      <c r="R33" s="485"/>
      <c r="S33" s="485"/>
      <c r="T33" s="485"/>
      <c r="U33" s="485"/>
      <c r="V33" s="485"/>
      <c r="W33" s="485"/>
      <c r="X33" s="485"/>
      <c r="Y33" s="485"/>
      <c r="Z33" s="485"/>
      <c r="AA33" s="485"/>
      <c r="AC33" s="255"/>
      <c r="AD33" s="255"/>
      <c r="AE33" s="255"/>
      <c r="AF33" s="255"/>
      <c r="AG33" s="255"/>
      <c r="AH33" s="255"/>
      <c r="AI33" s="255"/>
      <c r="AJ33" s="255"/>
      <c r="AK33" s="255"/>
      <c r="AL33" s="255"/>
      <c r="AM33" s="255"/>
      <c r="AN33" s="255"/>
      <c r="AO33" s="255"/>
      <c r="AP33" s="255"/>
      <c r="AQ33" s="255"/>
      <c r="AR33" s="255"/>
      <c r="AS33" s="255"/>
      <c r="AT33" s="255"/>
      <c r="AU33" s="255"/>
      <c r="AV33" s="255"/>
      <c r="AW33" s="255"/>
      <c r="AX33" s="255"/>
      <c r="AY33" s="255"/>
      <c r="AZ33" s="255"/>
      <c r="BA33" s="255"/>
      <c r="BB33" s="255"/>
      <c r="BC33" s="255"/>
      <c r="BD33" s="255"/>
      <c r="BE33" s="255"/>
      <c r="BF33" s="255"/>
      <c r="BG33" s="255"/>
      <c r="BH33" s="255"/>
      <c r="BI33" s="255"/>
      <c r="BJ33" s="255"/>
      <c r="BK33" s="255"/>
    </row>
    <row r="34" spans="1:63" s="471" customFormat="1" ht="30" customHeight="1">
      <c r="A34" s="256"/>
      <c r="B34" s="257"/>
      <c r="C34" s="491"/>
      <c r="D34" s="491"/>
      <c r="E34" s="250"/>
      <c r="F34" s="250"/>
      <c r="G34" s="250"/>
      <c r="H34" s="250"/>
      <c r="I34" s="250"/>
      <c r="J34" s="250"/>
      <c r="K34" s="250"/>
      <c r="L34" s="250"/>
      <c r="M34" s="250"/>
      <c r="N34" s="491"/>
      <c r="O34" s="491"/>
      <c r="P34" s="491"/>
      <c r="Q34" s="258"/>
      <c r="R34" s="259"/>
      <c r="S34" s="245"/>
      <c r="T34" s="473"/>
      <c r="U34" s="473"/>
      <c r="V34" s="473"/>
      <c r="W34" s="473"/>
      <c r="X34" s="473"/>
      <c r="Y34" s="260"/>
      <c r="Z34" s="260"/>
      <c r="AA34" s="260"/>
      <c r="AC34" s="473"/>
      <c r="AD34" s="473"/>
      <c r="AE34" s="473"/>
      <c r="AF34" s="473"/>
      <c r="AG34" s="473"/>
      <c r="AH34" s="473"/>
      <c r="AI34" s="473"/>
      <c r="AJ34" s="473"/>
      <c r="AK34" s="473"/>
      <c r="AL34" s="473"/>
      <c r="AM34" s="473"/>
      <c r="AN34" s="473"/>
      <c r="AO34" s="473"/>
      <c r="AP34" s="473"/>
      <c r="AQ34" s="473"/>
      <c r="AR34" s="473"/>
      <c r="AS34" s="473"/>
      <c r="AT34" s="473"/>
      <c r="AU34" s="473"/>
      <c r="AV34" s="473"/>
      <c r="AW34" s="473"/>
      <c r="AX34" s="473"/>
      <c r="AY34" s="473"/>
      <c r="AZ34" s="473"/>
      <c r="BA34" s="473"/>
      <c r="BB34" s="473"/>
      <c r="BC34" s="473"/>
      <c r="BD34" s="473"/>
      <c r="BE34" s="473"/>
      <c r="BF34" s="473"/>
      <c r="BG34" s="473"/>
      <c r="BH34" s="473"/>
      <c r="BI34" s="473"/>
      <c r="BJ34" s="473"/>
      <c r="BK34" s="473"/>
    </row>
    <row r="35" spans="1:63" s="471" customFormat="1" ht="54" customHeight="1">
      <c r="A35" s="256"/>
      <c r="B35" s="257"/>
      <c r="C35" s="491"/>
      <c r="D35" s="491"/>
      <c r="E35" s="250"/>
      <c r="F35" s="250"/>
      <c r="G35" s="250"/>
      <c r="H35" s="250"/>
      <c r="I35" s="250"/>
      <c r="J35" s="250"/>
      <c r="K35" s="250"/>
      <c r="L35" s="250"/>
      <c r="M35" s="250"/>
      <c r="N35" s="491"/>
      <c r="O35" s="491"/>
      <c r="P35" s="491"/>
      <c r="Q35" s="258"/>
      <c r="R35" s="259"/>
      <c r="S35" s="245"/>
      <c r="T35" s="473"/>
      <c r="U35" s="473"/>
      <c r="V35" s="473"/>
      <c r="W35" s="473"/>
      <c r="X35" s="473"/>
      <c r="Y35" s="260"/>
      <c r="Z35" s="260"/>
      <c r="AA35" s="260"/>
      <c r="AC35" s="473"/>
      <c r="AD35" s="473"/>
      <c r="AE35" s="473"/>
      <c r="AF35" s="473"/>
      <c r="AG35" s="473"/>
      <c r="AH35" s="473"/>
      <c r="AI35" s="473"/>
      <c r="AJ35" s="473"/>
      <c r="AK35" s="473"/>
      <c r="AL35" s="473"/>
      <c r="AM35" s="473"/>
      <c r="AN35" s="473"/>
      <c r="AO35" s="473"/>
      <c r="AP35" s="473"/>
      <c r="AQ35" s="473"/>
      <c r="AR35" s="473"/>
      <c r="AS35" s="473"/>
      <c r="AT35" s="473"/>
      <c r="AU35" s="473"/>
      <c r="AV35" s="473"/>
      <c r="AW35" s="473"/>
      <c r="AX35" s="473"/>
      <c r="AY35" s="473"/>
      <c r="AZ35" s="473"/>
      <c r="BA35" s="473"/>
      <c r="BB35" s="473"/>
      <c r="BC35" s="473"/>
      <c r="BD35" s="473"/>
      <c r="BE35" s="473"/>
      <c r="BF35" s="473"/>
      <c r="BG35" s="473"/>
      <c r="BH35" s="473"/>
      <c r="BI35" s="473"/>
      <c r="BJ35" s="473"/>
      <c r="BK35" s="473"/>
    </row>
    <row r="36" spans="1:63" s="471" customFormat="1" ht="7.35" customHeight="1">
      <c r="A36" s="256"/>
      <c r="B36" s="257"/>
      <c r="C36" s="491"/>
      <c r="D36" s="491"/>
      <c r="E36" s="250"/>
      <c r="F36" s="250"/>
      <c r="G36" s="250"/>
      <c r="H36" s="250"/>
      <c r="I36" s="250"/>
      <c r="J36" s="250"/>
      <c r="K36" s="250"/>
      <c r="L36" s="250"/>
      <c r="M36" s="250"/>
      <c r="N36" s="491"/>
      <c r="O36" s="491"/>
      <c r="P36" s="491"/>
      <c r="Q36" s="258"/>
      <c r="R36" s="259"/>
      <c r="S36" s="245"/>
      <c r="T36" s="473"/>
      <c r="U36" s="473"/>
      <c r="V36" s="473"/>
      <c r="W36" s="473"/>
      <c r="X36" s="473"/>
      <c r="Y36" s="260"/>
      <c r="Z36" s="260"/>
      <c r="AA36" s="260"/>
      <c r="AC36" s="473"/>
      <c r="AD36" s="473"/>
      <c r="AE36" s="473"/>
      <c r="AF36" s="473"/>
      <c r="AG36" s="473"/>
      <c r="AH36" s="473"/>
      <c r="AI36" s="473"/>
      <c r="AJ36" s="473"/>
      <c r="AK36" s="473"/>
      <c r="AL36" s="473"/>
      <c r="AM36" s="473"/>
      <c r="AN36" s="473"/>
      <c r="AO36" s="473"/>
      <c r="AP36" s="473"/>
      <c r="AQ36" s="473"/>
      <c r="AR36" s="473"/>
      <c r="AS36" s="473"/>
      <c r="AT36" s="473"/>
      <c r="AU36" s="473"/>
      <c r="AV36" s="473"/>
      <c r="AW36" s="473"/>
      <c r="AX36" s="473"/>
      <c r="AY36" s="473"/>
      <c r="AZ36" s="473"/>
      <c r="BA36" s="473"/>
      <c r="BB36" s="473"/>
      <c r="BC36" s="473"/>
      <c r="BD36" s="473"/>
      <c r="BE36" s="473"/>
      <c r="BF36" s="473"/>
      <c r="BG36" s="473"/>
      <c r="BH36" s="473"/>
      <c r="BI36" s="473"/>
      <c r="BJ36" s="473"/>
      <c r="BK36" s="473"/>
    </row>
    <row r="37" spans="1:63" s="471" customFormat="1" ht="18.75" customHeight="1">
      <c r="A37" s="256"/>
      <c r="B37" s="257"/>
      <c r="C37" s="491"/>
      <c r="D37" s="491"/>
      <c r="E37" s="250"/>
      <c r="F37" s="250"/>
      <c r="G37" s="250"/>
      <c r="H37" s="250"/>
      <c r="I37" s="250"/>
      <c r="J37" s="250"/>
      <c r="K37" s="250"/>
      <c r="L37" s="250"/>
      <c r="M37" s="250"/>
      <c r="N37" s="491"/>
      <c r="O37" s="491"/>
      <c r="P37" s="491"/>
      <c r="Q37" s="258"/>
      <c r="R37" s="259"/>
      <c r="S37" s="245"/>
      <c r="T37" s="473"/>
      <c r="U37" s="473"/>
      <c r="V37" s="473"/>
      <c r="W37" s="473"/>
      <c r="X37" s="473"/>
      <c r="Y37" s="260"/>
      <c r="Z37" s="260"/>
      <c r="AA37" s="260"/>
      <c r="AC37" s="473"/>
      <c r="AD37" s="473"/>
      <c r="AE37" s="473"/>
      <c r="AF37" s="473"/>
      <c r="AG37" s="473"/>
      <c r="AH37" s="473"/>
      <c r="AI37" s="473"/>
      <c r="AJ37" s="473"/>
      <c r="AK37" s="473"/>
      <c r="AL37" s="473"/>
      <c r="AM37" s="473"/>
      <c r="AN37" s="473"/>
      <c r="AO37" s="473"/>
      <c r="AP37" s="473"/>
      <c r="AQ37" s="473"/>
      <c r="AR37" s="473"/>
      <c r="AS37" s="473"/>
      <c r="AT37" s="473"/>
      <c r="AU37" s="473"/>
      <c r="AV37" s="473"/>
      <c r="AW37" s="473"/>
      <c r="AX37" s="473"/>
      <c r="AY37" s="473"/>
      <c r="AZ37" s="473"/>
      <c r="BA37" s="473"/>
      <c r="BB37" s="473"/>
      <c r="BC37" s="473"/>
      <c r="BD37" s="473"/>
      <c r="BE37" s="473"/>
      <c r="BF37" s="473"/>
      <c r="BG37" s="473"/>
      <c r="BH37" s="473"/>
      <c r="BI37" s="473"/>
      <c r="BJ37" s="473"/>
      <c r="BK37" s="473"/>
    </row>
    <row r="38" spans="1:63" s="471" customFormat="1" ht="12.75" customHeight="1">
      <c r="A38" s="491"/>
      <c r="B38" s="491"/>
      <c r="C38" s="491"/>
      <c r="D38" s="491"/>
      <c r="E38" s="250"/>
      <c r="F38" s="250"/>
      <c r="G38" s="250"/>
      <c r="H38" s="250"/>
      <c r="I38" s="250"/>
      <c r="J38" s="250"/>
      <c r="K38" s="250"/>
      <c r="L38" s="250"/>
      <c r="M38" s="250"/>
      <c r="N38" s="491"/>
      <c r="O38" s="491"/>
      <c r="P38" s="491"/>
      <c r="Q38" s="258"/>
      <c r="R38" s="259"/>
      <c r="S38" s="245"/>
      <c r="T38" s="473"/>
      <c r="U38" s="473"/>
      <c r="V38" s="261"/>
      <c r="W38" s="261"/>
      <c r="X38" s="989" t="s">
        <v>351</v>
      </c>
      <c r="Y38" s="992" t="s">
        <v>352</v>
      </c>
      <c r="Z38" s="992"/>
      <c r="AA38" s="992"/>
      <c r="AC38" s="473"/>
      <c r="AD38" s="473"/>
      <c r="AE38" s="473"/>
      <c r="AF38" s="473"/>
      <c r="AG38" s="473"/>
      <c r="AH38" s="473"/>
      <c r="AI38" s="473"/>
      <c r="AJ38" s="473"/>
      <c r="AK38" s="473"/>
      <c r="AL38" s="473"/>
      <c r="AM38" s="473"/>
      <c r="AN38" s="473"/>
      <c r="AO38" s="473"/>
      <c r="AP38" s="473"/>
      <c r="AQ38" s="473"/>
      <c r="AR38" s="473"/>
      <c r="AS38" s="473"/>
      <c r="AT38" s="473"/>
      <c r="AU38" s="473"/>
      <c r="AV38" s="473"/>
      <c r="AW38" s="473"/>
      <c r="AX38" s="473"/>
      <c r="AY38" s="473"/>
      <c r="AZ38" s="473"/>
      <c r="BA38" s="473"/>
      <c r="BB38" s="473"/>
      <c r="BC38" s="473"/>
      <c r="BD38" s="473"/>
      <c r="BE38" s="473"/>
      <c r="BF38" s="473"/>
      <c r="BG38" s="473"/>
      <c r="BH38" s="473"/>
      <c r="BI38" s="473"/>
      <c r="BJ38" s="473"/>
      <c r="BK38" s="473"/>
    </row>
    <row r="39" spans="1:63" s="471" customFormat="1" ht="20.25" customHeight="1">
      <c r="A39" s="993"/>
      <c r="B39" s="993"/>
      <c r="C39" s="993"/>
      <c r="D39" s="993"/>
      <c r="E39" s="993"/>
      <c r="F39" s="993"/>
      <c r="G39" s="993"/>
      <c r="H39" s="993"/>
      <c r="I39" s="993"/>
      <c r="J39" s="225"/>
      <c r="K39" s="225"/>
      <c r="L39" s="225"/>
      <c r="M39" s="225"/>
      <c r="N39" s="225"/>
      <c r="O39" s="225"/>
      <c r="P39" s="225"/>
      <c r="Q39" s="225"/>
      <c r="R39" s="225"/>
      <c r="U39" s="473"/>
      <c r="V39" s="261"/>
      <c r="W39" s="261"/>
      <c r="X39" s="990"/>
      <c r="Y39" s="992"/>
      <c r="Z39" s="992"/>
      <c r="AA39" s="992"/>
      <c r="AC39" s="473"/>
      <c r="AD39" s="473"/>
      <c r="AE39" s="473"/>
      <c r="AF39" s="473"/>
      <c r="AG39" s="473"/>
      <c r="AH39" s="473"/>
      <c r="AI39" s="473"/>
      <c r="AJ39" s="473"/>
      <c r="AK39" s="473"/>
      <c r="AL39" s="473"/>
      <c r="AM39" s="473"/>
      <c r="AN39" s="473"/>
      <c r="AO39" s="473"/>
      <c r="AP39" s="473"/>
      <c r="AQ39" s="473"/>
      <c r="AR39" s="473"/>
      <c r="AS39" s="473"/>
      <c r="AT39" s="473"/>
      <c r="AU39" s="473"/>
      <c r="AV39" s="473"/>
      <c r="AW39" s="473"/>
      <c r="AX39" s="473"/>
      <c r="AY39" s="473"/>
      <c r="AZ39" s="473"/>
      <c r="BA39" s="473"/>
      <c r="BB39" s="473"/>
      <c r="BC39" s="473"/>
      <c r="BD39" s="473"/>
      <c r="BE39" s="473"/>
      <c r="BF39" s="473"/>
      <c r="BG39" s="473"/>
      <c r="BH39" s="473"/>
      <c r="BI39" s="473"/>
      <c r="BJ39" s="473"/>
      <c r="BK39" s="473"/>
    </row>
    <row r="40" spans="1:63" s="471" customFormat="1" ht="12.75" customHeight="1">
      <c r="A40" s="993"/>
      <c r="B40" s="993"/>
      <c r="C40" s="993"/>
      <c r="D40" s="993"/>
      <c r="E40" s="993"/>
      <c r="F40" s="993"/>
      <c r="G40" s="993"/>
      <c r="H40" s="993"/>
      <c r="I40" s="993"/>
      <c r="J40" s="225"/>
      <c r="K40" s="225"/>
      <c r="L40" s="225"/>
      <c r="M40" s="225"/>
      <c r="N40" s="225"/>
      <c r="O40" s="225"/>
      <c r="P40" s="225"/>
      <c r="Q40" s="225"/>
      <c r="R40" s="225"/>
      <c r="U40" s="473"/>
      <c r="V40" s="261"/>
      <c r="W40" s="261"/>
      <c r="X40" s="990"/>
      <c r="Y40" s="992"/>
      <c r="Z40" s="992"/>
      <c r="AA40" s="992"/>
      <c r="AC40" s="473"/>
      <c r="AD40" s="473"/>
      <c r="AE40" s="473"/>
      <c r="AF40" s="473"/>
      <c r="AG40" s="473"/>
      <c r="AH40" s="473"/>
      <c r="AI40" s="473"/>
      <c r="AJ40" s="473"/>
      <c r="AK40" s="473"/>
      <c r="AL40" s="473"/>
      <c r="AM40" s="473"/>
      <c r="AN40" s="473"/>
      <c r="AO40" s="473"/>
      <c r="AP40" s="473"/>
      <c r="AQ40" s="473"/>
      <c r="AR40" s="473"/>
      <c r="AS40" s="473"/>
      <c r="AT40" s="473"/>
      <c r="AU40" s="473"/>
      <c r="AV40" s="473"/>
      <c r="AW40" s="473"/>
      <c r="AX40" s="473"/>
      <c r="AY40" s="473"/>
      <c r="AZ40" s="473"/>
      <c r="BA40" s="473"/>
      <c r="BB40" s="473"/>
      <c r="BC40" s="473"/>
      <c r="BD40" s="473"/>
      <c r="BE40" s="473"/>
      <c r="BF40" s="473"/>
      <c r="BG40" s="473"/>
      <c r="BH40" s="473"/>
      <c r="BI40" s="473"/>
      <c r="BJ40" s="473"/>
      <c r="BK40" s="473"/>
    </row>
    <row r="41" spans="1:63" s="471" customFormat="1" ht="12.75" customHeight="1">
      <c r="A41" s="486"/>
      <c r="B41" s="486"/>
      <c r="C41" s="486"/>
      <c r="D41" s="486"/>
      <c r="E41" s="486"/>
      <c r="F41" s="486"/>
      <c r="G41" s="486"/>
      <c r="H41" s="486"/>
      <c r="I41" s="486"/>
      <c r="J41" s="225"/>
      <c r="K41" s="225"/>
      <c r="L41" s="225"/>
      <c r="M41" s="225"/>
      <c r="N41" s="225"/>
      <c r="O41" s="225"/>
      <c r="P41" s="225"/>
      <c r="Q41" s="225"/>
      <c r="R41" s="225"/>
      <c r="U41" s="473"/>
      <c r="V41" s="261"/>
      <c r="W41" s="261"/>
      <c r="X41" s="991"/>
      <c r="Y41" s="992"/>
      <c r="Z41" s="992"/>
      <c r="AA41" s="992"/>
      <c r="AC41" s="473"/>
      <c r="AD41" s="473"/>
      <c r="AE41" s="473"/>
      <c r="AF41" s="473"/>
      <c r="AG41" s="473"/>
      <c r="AH41" s="473"/>
      <c r="AI41" s="473"/>
      <c r="AJ41" s="473"/>
      <c r="AK41" s="473"/>
      <c r="AL41" s="473"/>
      <c r="AM41" s="473"/>
      <c r="AN41" s="473"/>
      <c r="AO41" s="473"/>
      <c r="AP41" s="473"/>
      <c r="AQ41" s="473"/>
      <c r="AR41" s="473"/>
      <c r="AS41" s="473"/>
      <c r="AT41" s="473"/>
      <c r="AU41" s="473"/>
      <c r="AV41" s="473"/>
      <c r="AW41" s="473"/>
      <c r="AX41" s="473"/>
      <c r="AY41" s="473"/>
      <c r="AZ41" s="473"/>
      <c r="BA41" s="473"/>
      <c r="BB41" s="473"/>
      <c r="BC41" s="473"/>
      <c r="BD41" s="473"/>
      <c r="BE41" s="473"/>
      <c r="BF41" s="473"/>
      <c r="BG41" s="473"/>
      <c r="BH41" s="473"/>
      <c r="BI41" s="473"/>
      <c r="BJ41" s="473"/>
      <c r="BK41" s="473"/>
    </row>
    <row r="42" spans="1:63" s="471" customFormat="1" ht="4.7" customHeight="1">
      <c r="A42" s="486"/>
      <c r="B42" s="486"/>
      <c r="C42" s="486"/>
      <c r="D42" s="486"/>
      <c r="E42" s="486"/>
      <c r="F42" s="486"/>
      <c r="G42" s="486"/>
      <c r="H42" s="486"/>
      <c r="I42" s="486"/>
      <c r="J42" s="225"/>
      <c r="K42" s="225"/>
      <c r="L42" s="225"/>
      <c r="M42" s="225"/>
      <c r="N42" s="225"/>
      <c r="O42" s="225"/>
      <c r="P42" s="225"/>
      <c r="Q42" s="225"/>
      <c r="R42" s="225"/>
      <c r="V42" s="431"/>
      <c r="W42" s="431"/>
      <c r="X42" s="431"/>
      <c r="Y42" s="262"/>
      <c r="Z42" s="262"/>
      <c r="AA42" s="262"/>
      <c r="AC42" s="473"/>
      <c r="AD42" s="473"/>
      <c r="AE42" s="473"/>
      <c r="AF42" s="473"/>
      <c r="AG42" s="473"/>
      <c r="AH42" s="473"/>
      <c r="AI42" s="473"/>
      <c r="AJ42" s="473"/>
      <c r="AK42" s="473"/>
      <c r="AL42" s="473"/>
      <c r="AM42" s="473"/>
      <c r="AN42" s="473"/>
      <c r="AO42" s="473"/>
      <c r="AP42" s="473"/>
      <c r="AQ42" s="473"/>
      <c r="AR42" s="473"/>
      <c r="AS42" s="473"/>
      <c r="AT42" s="473"/>
      <c r="AU42" s="473"/>
      <c r="AV42" s="473"/>
      <c r="AW42" s="473"/>
      <c r="AX42" s="473"/>
      <c r="AY42" s="473"/>
      <c r="AZ42" s="473"/>
      <c r="BA42" s="473"/>
      <c r="BB42" s="473"/>
      <c r="BC42" s="473"/>
      <c r="BD42" s="473"/>
      <c r="BE42" s="473"/>
      <c r="BF42" s="473"/>
      <c r="BG42" s="473"/>
      <c r="BH42" s="473"/>
      <c r="BI42" s="473"/>
      <c r="BJ42" s="473"/>
      <c r="BK42" s="473"/>
    </row>
    <row r="43" spans="1:63" s="471" customFormat="1" ht="28.5" customHeight="1">
      <c r="A43" s="486"/>
      <c r="B43" s="486"/>
      <c r="C43" s="486"/>
      <c r="D43" s="486"/>
      <c r="E43" s="486"/>
      <c r="F43" s="486"/>
      <c r="G43" s="486"/>
      <c r="H43" s="486"/>
      <c r="I43" s="486"/>
      <c r="J43" s="225"/>
      <c r="K43" s="225"/>
      <c r="L43" s="225"/>
      <c r="M43" s="225"/>
      <c r="N43" s="225"/>
      <c r="O43" s="225"/>
      <c r="P43" s="225"/>
      <c r="Q43" s="225"/>
      <c r="R43" s="225"/>
      <c r="V43" s="431"/>
      <c r="W43" s="431"/>
      <c r="X43" s="431"/>
      <c r="Y43" s="262"/>
      <c r="Z43" s="262"/>
      <c r="AA43" s="262"/>
      <c r="AC43" s="473"/>
      <c r="AD43" s="473"/>
      <c r="AE43" s="473"/>
      <c r="AF43" s="473"/>
      <c r="AG43" s="473"/>
      <c r="AH43" s="473"/>
      <c r="AI43" s="473"/>
      <c r="AJ43" s="473"/>
      <c r="AK43" s="473"/>
      <c r="AL43" s="473"/>
      <c r="AM43" s="473"/>
      <c r="AN43" s="473"/>
      <c r="AO43" s="473"/>
      <c r="AP43" s="473"/>
      <c r="AQ43" s="473"/>
      <c r="AR43" s="473"/>
      <c r="AS43" s="473"/>
      <c r="AT43" s="473"/>
      <c r="AU43" s="473"/>
      <c r="AV43" s="473"/>
      <c r="AW43" s="473"/>
      <c r="AX43" s="473"/>
      <c r="AY43" s="473"/>
      <c r="AZ43" s="473"/>
      <c r="BA43" s="473"/>
      <c r="BB43" s="473"/>
      <c r="BC43" s="473"/>
      <c r="BD43" s="473"/>
      <c r="BE43" s="473"/>
      <c r="BF43" s="473"/>
      <c r="BG43" s="473"/>
      <c r="BH43" s="473"/>
      <c r="BI43" s="473"/>
      <c r="BJ43" s="473"/>
      <c r="BK43" s="473"/>
    </row>
    <row r="44" spans="1:63" s="471" customFormat="1" ht="12.75" customHeight="1">
      <c r="A44" s="486"/>
      <c r="B44" s="486"/>
      <c r="C44" s="486"/>
      <c r="D44" s="486"/>
      <c r="E44" s="486"/>
      <c r="F44" s="486"/>
      <c r="G44" s="486"/>
      <c r="H44" s="486"/>
      <c r="I44" s="486"/>
      <c r="J44" s="225"/>
      <c r="K44" s="225"/>
      <c r="L44" s="225"/>
      <c r="M44" s="225"/>
      <c r="N44" s="225"/>
      <c r="O44" s="225"/>
      <c r="P44" s="225"/>
      <c r="Q44" s="225"/>
      <c r="R44" s="225"/>
      <c r="U44" s="473"/>
      <c r="V44" s="431"/>
      <c r="W44" s="431"/>
      <c r="X44" s="431"/>
      <c r="Y44" s="262"/>
      <c r="Z44" s="262"/>
      <c r="AA44" s="262"/>
      <c r="AC44" s="473"/>
      <c r="AD44" s="473"/>
      <c r="AE44" s="473"/>
      <c r="AF44" s="473"/>
      <c r="AG44" s="473"/>
      <c r="AH44" s="473"/>
      <c r="AI44" s="473"/>
      <c r="AJ44" s="473"/>
      <c r="AK44" s="473"/>
      <c r="AL44" s="473"/>
      <c r="AM44" s="473"/>
      <c r="AN44" s="473"/>
      <c r="AO44" s="473"/>
      <c r="AP44" s="473"/>
      <c r="AQ44" s="473"/>
      <c r="AR44" s="473"/>
      <c r="AS44" s="473"/>
      <c r="AT44" s="473"/>
      <c r="AU44" s="473"/>
      <c r="AV44" s="473"/>
      <c r="AW44" s="473"/>
      <c r="AX44" s="473"/>
      <c r="AY44" s="473"/>
      <c r="AZ44" s="473"/>
      <c r="BA44" s="473"/>
      <c r="BB44" s="473"/>
      <c r="BC44" s="473"/>
      <c r="BD44" s="473"/>
      <c r="BE44" s="473"/>
      <c r="BF44" s="473"/>
      <c r="BG44" s="473"/>
      <c r="BH44" s="473"/>
      <c r="BI44" s="473"/>
      <c r="BJ44" s="473"/>
      <c r="BK44" s="473"/>
    </row>
    <row r="45" spans="1:63" s="471" customFormat="1" ht="6" customHeight="1">
      <c r="A45" s="486"/>
      <c r="B45" s="486"/>
      <c r="C45" s="486"/>
      <c r="D45" s="486"/>
      <c r="E45" s="486"/>
      <c r="F45" s="486"/>
      <c r="G45" s="486"/>
      <c r="H45" s="486"/>
      <c r="I45" s="486"/>
      <c r="J45" s="225"/>
      <c r="K45" s="225"/>
      <c r="L45" s="225"/>
      <c r="M45" s="225"/>
      <c r="N45" s="225"/>
      <c r="O45" s="225"/>
      <c r="P45" s="225"/>
      <c r="Q45" s="225"/>
      <c r="R45" s="225"/>
      <c r="U45" s="473"/>
      <c r="V45" s="431"/>
      <c r="W45" s="431"/>
      <c r="X45" s="431"/>
      <c r="Y45" s="262"/>
      <c r="Z45" s="262"/>
      <c r="AA45" s="262"/>
      <c r="AC45" s="473"/>
      <c r="AD45" s="473"/>
      <c r="AE45" s="473"/>
      <c r="AF45" s="473"/>
      <c r="AG45" s="473"/>
      <c r="AH45" s="473"/>
      <c r="AI45" s="473"/>
      <c r="AJ45" s="473"/>
      <c r="AK45" s="473"/>
      <c r="AL45" s="473"/>
      <c r="AM45" s="473"/>
      <c r="AN45" s="473"/>
      <c r="AO45" s="473"/>
      <c r="AP45" s="473"/>
      <c r="AQ45" s="473"/>
      <c r="AR45" s="473"/>
      <c r="AS45" s="473"/>
      <c r="AT45" s="473"/>
      <c r="AU45" s="473"/>
      <c r="AV45" s="473"/>
      <c r="AW45" s="473"/>
      <c r="AX45" s="473"/>
      <c r="AY45" s="473"/>
      <c r="AZ45" s="473"/>
      <c r="BA45" s="473"/>
      <c r="BB45" s="473"/>
      <c r="BC45" s="473"/>
      <c r="BD45" s="473"/>
      <c r="BE45" s="473"/>
      <c r="BF45" s="473"/>
      <c r="BG45" s="473"/>
      <c r="BH45" s="473"/>
      <c r="BI45" s="473"/>
      <c r="BJ45" s="473"/>
      <c r="BK45" s="473"/>
    </row>
    <row r="46" spans="1:63" s="471" customFormat="1" ht="18.95" customHeight="1">
      <c r="A46" s="263" t="s">
        <v>353</v>
      </c>
      <c r="B46" s="232"/>
      <c r="C46" s="486"/>
      <c r="D46" s="486"/>
      <c r="E46" s="486"/>
      <c r="F46" s="486"/>
      <c r="G46" s="486"/>
      <c r="H46" s="486"/>
      <c r="I46" s="486"/>
      <c r="J46" s="225"/>
      <c r="K46" s="225"/>
      <c r="L46" s="225"/>
      <c r="M46" s="225"/>
      <c r="N46" s="225"/>
      <c r="O46" s="225"/>
      <c r="P46" s="225"/>
      <c r="Q46" s="225"/>
      <c r="R46" s="225"/>
      <c r="U46" s="691"/>
      <c r="V46" s="691"/>
      <c r="W46" s="691"/>
      <c r="X46" s="691"/>
      <c r="Y46" s="691"/>
      <c r="Z46" s="691"/>
      <c r="AA46" s="691"/>
      <c r="AC46" s="473"/>
      <c r="AD46" s="473"/>
      <c r="AE46" s="473"/>
      <c r="AF46" s="473"/>
      <c r="AG46" s="473"/>
      <c r="AH46" s="473"/>
      <c r="AI46" s="473"/>
      <c r="AJ46" s="473"/>
      <c r="AK46" s="473"/>
      <c r="AL46" s="473"/>
      <c r="AM46" s="473"/>
      <c r="AN46" s="473"/>
      <c r="AO46" s="473"/>
      <c r="AP46" s="473"/>
      <c r="AQ46" s="473"/>
      <c r="AR46" s="473"/>
      <c r="AS46" s="473"/>
      <c r="AT46" s="473"/>
      <c r="AU46" s="473"/>
      <c r="AV46" s="473"/>
      <c r="AW46" s="473"/>
      <c r="AX46" s="473"/>
      <c r="AY46" s="473"/>
      <c r="AZ46" s="473"/>
      <c r="BA46" s="473"/>
      <c r="BB46" s="473"/>
      <c r="BC46" s="473"/>
      <c r="BD46" s="473"/>
      <c r="BE46" s="473"/>
      <c r="BF46" s="473"/>
      <c r="BG46" s="473"/>
      <c r="BH46" s="473"/>
      <c r="BI46" s="473"/>
      <c r="BJ46" s="473"/>
      <c r="BK46" s="473"/>
    </row>
    <row r="47" spans="1:63" s="471" customFormat="1" ht="12.75" customHeight="1">
      <c r="A47" s="486"/>
      <c r="B47" s="598" t="s">
        <v>354</v>
      </c>
      <c r="C47" s="601" t="s">
        <v>879</v>
      </c>
      <c r="D47" s="725"/>
      <c r="E47" s="725"/>
      <c r="F47" s="725"/>
      <c r="G47" s="725"/>
      <c r="H47" s="725"/>
      <c r="I47" s="725"/>
      <c r="J47" s="725"/>
      <c r="K47" s="725"/>
      <c r="L47" s="725"/>
      <c r="M47" s="725"/>
      <c r="N47" s="725"/>
      <c r="O47" s="725"/>
      <c r="P47" s="725"/>
      <c r="Q47" s="725"/>
      <c r="R47" s="725"/>
      <c r="S47" s="725"/>
      <c r="T47" s="725"/>
      <c r="U47" s="725"/>
      <c r="V47" s="725"/>
      <c r="W47" s="725"/>
      <c r="X47" s="726"/>
      <c r="Y47" s="748"/>
      <c r="Z47" s="749"/>
      <c r="AA47" s="750"/>
      <c r="AC47" s="473"/>
      <c r="AD47" s="473"/>
      <c r="AE47" s="473"/>
      <c r="AF47" s="473"/>
      <c r="AG47" s="473"/>
      <c r="AH47" s="473"/>
      <c r="AI47" s="473"/>
      <c r="AJ47" s="473"/>
      <c r="AK47" s="473"/>
      <c r="AL47" s="473"/>
      <c r="AM47" s="473"/>
      <c r="AN47" s="473"/>
      <c r="AO47" s="473"/>
      <c r="AP47" s="473"/>
      <c r="AQ47" s="473"/>
      <c r="AR47" s="473"/>
      <c r="AS47" s="473"/>
      <c r="AT47" s="473"/>
      <c r="AU47" s="473"/>
      <c r="AV47" s="473"/>
      <c r="AW47" s="473"/>
      <c r="AX47" s="473"/>
      <c r="AY47" s="473"/>
      <c r="AZ47" s="473"/>
      <c r="BA47" s="473"/>
      <c r="BB47" s="473"/>
      <c r="BC47" s="473"/>
      <c r="BD47" s="473"/>
      <c r="BE47" s="473"/>
      <c r="BF47" s="473"/>
      <c r="BG47" s="473"/>
      <c r="BH47" s="473"/>
      <c r="BI47" s="473"/>
      <c r="BJ47" s="473"/>
      <c r="BK47" s="473"/>
    </row>
    <row r="48" spans="1:63" s="471" customFormat="1" ht="12.75" customHeight="1">
      <c r="A48" s="486"/>
      <c r="B48" s="613"/>
      <c r="C48" s="616"/>
      <c r="D48" s="727"/>
      <c r="E48" s="727"/>
      <c r="F48" s="727"/>
      <c r="G48" s="727"/>
      <c r="H48" s="727"/>
      <c r="I48" s="727"/>
      <c r="J48" s="727"/>
      <c r="K48" s="727"/>
      <c r="L48" s="727"/>
      <c r="M48" s="727"/>
      <c r="N48" s="727"/>
      <c r="O48" s="727"/>
      <c r="P48" s="727"/>
      <c r="Q48" s="727"/>
      <c r="R48" s="727"/>
      <c r="S48" s="727"/>
      <c r="T48" s="727"/>
      <c r="U48" s="727"/>
      <c r="V48" s="727"/>
      <c r="W48" s="727"/>
      <c r="X48" s="728"/>
      <c r="Y48" s="751"/>
      <c r="Z48" s="752"/>
      <c r="AA48" s="753"/>
      <c r="AC48" s="473"/>
      <c r="AD48" s="473"/>
      <c r="AE48" s="473"/>
      <c r="AF48" s="473"/>
      <c r="AG48" s="473"/>
      <c r="AH48" s="473"/>
      <c r="AI48" s="473"/>
      <c r="AJ48" s="473"/>
      <c r="AK48" s="473"/>
      <c r="AL48" s="473"/>
      <c r="AM48" s="473"/>
      <c r="AN48" s="473"/>
      <c r="AO48" s="473"/>
      <c r="AP48" s="473"/>
      <c r="AQ48" s="473"/>
      <c r="AR48" s="473"/>
      <c r="AS48" s="473"/>
      <c r="AT48" s="473"/>
      <c r="AU48" s="473"/>
      <c r="AV48" s="473"/>
      <c r="AW48" s="473"/>
      <c r="AX48" s="473"/>
      <c r="AY48" s="473"/>
      <c r="AZ48" s="473"/>
      <c r="BA48" s="473"/>
      <c r="BB48" s="473"/>
      <c r="BC48" s="473"/>
      <c r="BD48" s="473"/>
      <c r="BE48" s="473"/>
      <c r="BF48" s="473"/>
      <c r="BG48" s="473"/>
      <c r="BH48" s="473"/>
      <c r="BI48" s="473"/>
      <c r="BJ48" s="473"/>
      <c r="BK48" s="473"/>
    </row>
    <row r="49" spans="1:63" s="471" customFormat="1" ht="12.75" customHeight="1">
      <c r="A49" s="486"/>
      <c r="B49" s="613"/>
      <c r="C49" s="616"/>
      <c r="D49" s="727"/>
      <c r="E49" s="727"/>
      <c r="F49" s="727"/>
      <c r="G49" s="727"/>
      <c r="H49" s="727"/>
      <c r="I49" s="727"/>
      <c r="J49" s="727"/>
      <c r="K49" s="727"/>
      <c r="L49" s="727"/>
      <c r="M49" s="727"/>
      <c r="N49" s="727"/>
      <c r="O49" s="727"/>
      <c r="P49" s="727"/>
      <c r="Q49" s="727"/>
      <c r="R49" s="727"/>
      <c r="S49" s="727"/>
      <c r="T49" s="727"/>
      <c r="U49" s="727"/>
      <c r="V49" s="727"/>
      <c r="W49" s="727"/>
      <c r="X49" s="728"/>
      <c r="Y49" s="751"/>
      <c r="Z49" s="752"/>
      <c r="AA49" s="753"/>
      <c r="AC49" s="473"/>
      <c r="AD49" s="473"/>
      <c r="AE49" s="473"/>
      <c r="AF49" s="473"/>
      <c r="AG49" s="473"/>
      <c r="AH49" s="473"/>
      <c r="AI49" s="473"/>
      <c r="AJ49" s="473"/>
      <c r="AK49" s="473"/>
      <c r="AL49" s="473"/>
      <c r="AM49" s="473"/>
      <c r="AN49" s="473"/>
      <c r="AO49" s="473"/>
      <c r="AP49" s="473"/>
      <c r="AQ49" s="473"/>
      <c r="AR49" s="473"/>
      <c r="AS49" s="473"/>
      <c r="AT49" s="473"/>
      <c r="AU49" s="473"/>
      <c r="AV49" s="473"/>
      <c r="AW49" s="473"/>
      <c r="AX49" s="473"/>
      <c r="AY49" s="473"/>
      <c r="AZ49" s="473"/>
      <c r="BA49" s="473"/>
      <c r="BB49" s="473"/>
      <c r="BC49" s="473"/>
      <c r="BD49" s="473"/>
      <c r="BE49" s="473"/>
      <c r="BF49" s="473"/>
      <c r="BG49" s="473"/>
      <c r="BH49" s="473"/>
      <c r="BI49" s="473"/>
      <c r="BJ49" s="473"/>
      <c r="BK49" s="473"/>
    </row>
    <row r="50" spans="1:63" s="471" customFormat="1" ht="12.75" customHeight="1">
      <c r="A50" s="486"/>
      <c r="B50" s="677"/>
      <c r="C50" s="729"/>
      <c r="D50" s="730"/>
      <c r="E50" s="730"/>
      <c r="F50" s="730"/>
      <c r="G50" s="730"/>
      <c r="H50" s="730"/>
      <c r="I50" s="730"/>
      <c r="J50" s="730"/>
      <c r="K50" s="730"/>
      <c r="L50" s="730"/>
      <c r="M50" s="730"/>
      <c r="N50" s="730"/>
      <c r="O50" s="730"/>
      <c r="P50" s="730"/>
      <c r="Q50" s="730"/>
      <c r="R50" s="730"/>
      <c r="S50" s="730"/>
      <c r="T50" s="730"/>
      <c r="U50" s="730"/>
      <c r="V50" s="730"/>
      <c r="W50" s="730"/>
      <c r="X50" s="731"/>
      <c r="Y50" s="754"/>
      <c r="Z50" s="755"/>
      <c r="AA50" s="756"/>
      <c r="AC50" s="473"/>
      <c r="AD50" s="473"/>
      <c r="AE50" s="473"/>
      <c r="AF50" s="473"/>
      <c r="AG50" s="473"/>
      <c r="AH50" s="473"/>
      <c r="AI50" s="473"/>
      <c r="AJ50" s="473"/>
      <c r="AK50" s="473"/>
      <c r="AL50" s="473"/>
      <c r="AM50" s="473"/>
      <c r="AN50" s="473"/>
      <c r="AO50" s="473"/>
      <c r="AP50" s="473"/>
      <c r="AQ50" s="473"/>
      <c r="AR50" s="473"/>
      <c r="AS50" s="473"/>
      <c r="AT50" s="473"/>
      <c r="AU50" s="473"/>
      <c r="AV50" s="473"/>
      <c r="AW50" s="473"/>
      <c r="AX50" s="473"/>
      <c r="AY50" s="473"/>
      <c r="AZ50" s="473"/>
      <c r="BA50" s="473"/>
      <c r="BB50" s="473"/>
      <c r="BC50" s="473"/>
      <c r="BD50" s="473"/>
      <c r="BE50" s="473"/>
      <c r="BF50" s="473"/>
      <c r="BG50" s="473"/>
      <c r="BH50" s="473"/>
      <c r="BI50" s="473"/>
      <c r="BJ50" s="473"/>
      <c r="BK50" s="473"/>
    </row>
    <row r="51" spans="1:63" s="471" customFormat="1" ht="4.7" customHeight="1">
      <c r="A51" s="486"/>
      <c r="B51" s="264"/>
      <c r="C51" s="486"/>
      <c r="D51" s="486"/>
      <c r="E51" s="486"/>
      <c r="F51" s="486"/>
      <c r="G51" s="486"/>
      <c r="H51" s="486"/>
      <c r="I51" s="486"/>
      <c r="J51" s="225"/>
      <c r="K51" s="225"/>
      <c r="L51" s="225"/>
      <c r="M51" s="225"/>
      <c r="N51" s="225"/>
      <c r="O51" s="225"/>
      <c r="P51" s="225"/>
      <c r="Q51" s="225"/>
      <c r="R51" s="225"/>
      <c r="V51" s="428"/>
      <c r="W51" s="428"/>
      <c r="X51" s="428"/>
      <c r="Y51" s="428"/>
      <c r="Z51" s="428"/>
      <c r="AA51" s="428"/>
      <c r="AC51" s="473"/>
      <c r="AD51" s="473"/>
      <c r="AE51" s="473"/>
      <c r="AF51" s="473"/>
      <c r="AG51" s="473"/>
      <c r="AH51" s="473"/>
      <c r="AI51" s="473"/>
      <c r="AJ51" s="473"/>
      <c r="AK51" s="473"/>
      <c r="AL51" s="473"/>
      <c r="AM51" s="473"/>
      <c r="AN51" s="473"/>
      <c r="AO51" s="473"/>
      <c r="AP51" s="473"/>
      <c r="AQ51" s="473"/>
      <c r="AR51" s="473"/>
      <c r="AS51" s="473"/>
      <c r="AT51" s="473"/>
      <c r="AU51" s="473"/>
      <c r="AV51" s="473"/>
      <c r="AW51" s="473"/>
      <c r="AX51" s="473"/>
      <c r="AY51" s="473"/>
      <c r="AZ51" s="473"/>
      <c r="BA51" s="473"/>
      <c r="BB51" s="473"/>
      <c r="BC51" s="473"/>
      <c r="BD51" s="473"/>
      <c r="BE51" s="473"/>
      <c r="BF51" s="473"/>
      <c r="BG51" s="473"/>
      <c r="BH51" s="473"/>
      <c r="BI51" s="473"/>
      <c r="BJ51" s="473"/>
      <c r="BK51" s="473"/>
    </row>
    <row r="52" spans="1:63" s="471" customFormat="1" ht="18.95" customHeight="1">
      <c r="A52" s="263" t="s">
        <v>355</v>
      </c>
      <c r="B52" s="264"/>
      <c r="C52" s="486"/>
      <c r="D52" s="486"/>
      <c r="E52" s="486"/>
      <c r="F52" s="486"/>
      <c r="G52" s="486"/>
      <c r="H52" s="486"/>
      <c r="I52" s="486"/>
      <c r="J52" s="225"/>
      <c r="K52" s="225"/>
      <c r="L52" s="225"/>
      <c r="M52" s="225"/>
      <c r="N52" s="225"/>
      <c r="O52" s="225"/>
      <c r="P52" s="225"/>
      <c r="Q52" s="225"/>
      <c r="R52" s="225"/>
      <c r="U52" s="452"/>
      <c r="V52" s="452"/>
      <c r="W52" s="452"/>
      <c r="X52" s="452"/>
      <c r="Y52" s="440"/>
      <c r="Z52" s="440"/>
      <c r="AA52" s="440"/>
      <c r="AC52" s="473"/>
      <c r="AD52" s="473"/>
      <c r="AE52" s="473"/>
      <c r="AF52" s="473"/>
      <c r="AG52" s="473"/>
      <c r="AH52" s="473"/>
      <c r="AI52" s="473"/>
      <c r="AJ52" s="473"/>
      <c r="AK52" s="473"/>
      <c r="AL52" s="473"/>
      <c r="AM52" s="473"/>
      <c r="AN52" s="473"/>
      <c r="AO52" s="473"/>
      <c r="AP52" s="473"/>
      <c r="AQ52" s="473"/>
      <c r="AR52" s="473"/>
      <c r="AS52" s="473"/>
      <c r="AT52" s="473"/>
      <c r="AU52" s="473"/>
      <c r="AV52" s="473"/>
      <c r="AW52" s="473"/>
      <c r="AX52" s="473"/>
      <c r="AY52" s="473"/>
      <c r="AZ52" s="473"/>
      <c r="BA52" s="473"/>
      <c r="BB52" s="473"/>
      <c r="BC52" s="473"/>
      <c r="BD52" s="473"/>
      <c r="BE52" s="473"/>
      <c r="BF52" s="473"/>
      <c r="BG52" s="473"/>
      <c r="BH52" s="473"/>
      <c r="BI52" s="473"/>
      <c r="BJ52" s="473"/>
      <c r="BK52" s="473"/>
    </row>
    <row r="53" spans="1:63" s="471" customFormat="1" ht="6.6" customHeight="1">
      <c r="A53" s="486"/>
      <c r="B53" s="598" t="s">
        <v>356</v>
      </c>
      <c r="C53" s="668" t="s">
        <v>357</v>
      </c>
      <c r="D53" s="732"/>
      <c r="E53" s="732"/>
      <c r="F53" s="732"/>
      <c r="G53" s="732"/>
      <c r="H53" s="732"/>
      <c r="I53" s="732"/>
      <c r="J53" s="732"/>
      <c r="K53" s="732"/>
      <c r="L53" s="732"/>
      <c r="M53" s="732"/>
      <c r="N53" s="732"/>
      <c r="O53" s="732"/>
      <c r="P53" s="732"/>
      <c r="Q53" s="732"/>
      <c r="R53" s="732"/>
      <c r="S53" s="732"/>
      <c r="T53" s="732"/>
      <c r="U53" s="732"/>
      <c r="V53" s="732"/>
      <c r="W53" s="732"/>
      <c r="X53" s="733"/>
      <c r="Y53" s="757"/>
      <c r="Z53" s="758"/>
      <c r="AA53" s="759"/>
      <c r="AC53" s="473"/>
      <c r="AD53" s="473"/>
      <c r="AE53" s="473"/>
      <c r="AF53" s="473"/>
      <c r="AG53" s="473"/>
      <c r="AH53" s="473"/>
      <c r="AI53" s="473"/>
      <c r="AJ53" s="473"/>
      <c r="AK53" s="473"/>
      <c r="AL53" s="473"/>
      <c r="AM53" s="473"/>
      <c r="AN53" s="473"/>
      <c r="AO53" s="473"/>
      <c r="AP53" s="473"/>
      <c r="AQ53" s="473"/>
      <c r="AR53" s="473"/>
      <c r="AS53" s="473"/>
      <c r="AT53" s="473"/>
      <c r="AU53" s="473"/>
      <c r="AV53" s="473"/>
      <c r="AW53" s="473"/>
      <c r="AX53" s="473"/>
      <c r="AY53" s="473"/>
      <c r="AZ53" s="473"/>
      <c r="BA53" s="473"/>
      <c r="BB53" s="473"/>
      <c r="BC53" s="473"/>
      <c r="BD53" s="473"/>
      <c r="BE53" s="473"/>
      <c r="BF53" s="473"/>
      <c r="BG53" s="473"/>
      <c r="BH53" s="473"/>
      <c r="BI53" s="473"/>
      <c r="BJ53" s="473"/>
      <c r="BK53" s="473"/>
    </row>
    <row r="54" spans="1:63" s="471" customFormat="1" ht="6.6" customHeight="1">
      <c r="A54" s="486"/>
      <c r="B54" s="613"/>
      <c r="C54" s="734"/>
      <c r="D54" s="735"/>
      <c r="E54" s="735"/>
      <c r="F54" s="735"/>
      <c r="G54" s="735"/>
      <c r="H54" s="735"/>
      <c r="I54" s="735"/>
      <c r="J54" s="735"/>
      <c r="K54" s="735"/>
      <c r="L54" s="735"/>
      <c r="M54" s="735"/>
      <c r="N54" s="735"/>
      <c r="O54" s="735"/>
      <c r="P54" s="735"/>
      <c r="Q54" s="735"/>
      <c r="R54" s="735"/>
      <c r="S54" s="735"/>
      <c r="T54" s="735"/>
      <c r="U54" s="735"/>
      <c r="V54" s="735"/>
      <c r="W54" s="735"/>
      <c r="X54" s="736"/>
      <c r="Y54" s="760"/>
      <c r="Z54" s="761"/>
      <c r="AA54" s="762"/>
      <c r="AC54" s="473"/>
      <c r="AD54" s="473"/>
      <c r="AE54" s="473"/>
      <c r="AF54" s="473"/>
      <c r="AG54" s="473"/>
      <c r="AH54" s="473"/>
      <c r="AI54" s="473"/>
      <c r="AJ54" s="473"/>
      <c r="AK54" s="473"/>
      <c r="AL54" s="473"/>
      <c r="AM54" s="473"/>
      <c r="AN54" s="473"/>
      <c r="AO54" s="473"/>
      <c r="AP54" s="473"/>
      <c r="AQ54" s="473"/>
      <c r="AR54" s="473"/>
      <c r="AS54" s="473"/>
      <c r="AT54" s="473"/>
      <c r="AU54" s="473"/>
      <c r="AV54" s="473"/>
      <c r="AW54" s="473"/>
      <c r="AX54" s="473"/>
      <c r="AY54" s="473"/>
      <c r="AZ54" s="473"/>
      <c r="BA54" s="473"/>
      <c r="BB54" s="473"/>
      <c r="BC54" s="473"/>
      <c r="BD54" s="473"/>
      <c r="BE54" s="473"/>
      <c r="BF54" s="473"/>
      <c r="BG54" s="473"/>
      <c r="BH54" s="473"/>
      <c r="BI54" s="473"/>
      <c r="BJ54" s="473"/>
      <c r="BK54" s="473"/>
    </row>
    <row r="55" spans="1:63" s="471" customFormat="1" ht="8.4499999999999993" customHeight="1">
      <c r="A55" s="486"/>
      <c r="B55" s="677"/>
      <c r="C55" s="737"/>
      <c r="D55" s="738"/>
      <c r="E55" s="738"/>
      <c r="F55" s="738"/>
      <c r="G55" s="738"/>
      <c r="H55" s="738"/>
      <c r="I55" s="738"/>
      <c r="J55" s="738"/>
      <c r="K55" s="738"/>
      <c r="L55" s="738"/>
      <c r="M55" s="738"/>
      <c r="N55" s="738"/>
      <c r="O55" s="738"/>
      <c r="P55" s="738"/>
      <c r="Q55" s="738"/>
      <c r="R55" s="738"/>
      <c r="S55" s="738"/>
      <c r="T55" s="738"/>
      <c r="U55" s="738"/>
      <c r="V55" s="738"/>
      <c r="W55" s="738"/>
      <c r="X55" s="739"/>
      <c r="Y55" s="763"/>
      <c r="Z55" s="764"/>
      <c r="AA55" s="765"/>
      <c r="AC55" s="473"/>
      <c r="AD55" s="473"/>
      <c r="AE55" s="473"/>
      <c r="AF55" s="473"/>
      <c r="AG55" s="473"/>
      <c r="AH55" s="473"/>
      <c r="AI55" s="473"/>
      <c r="AJ55" s="473"/>
      <c r="AK55" s="473"/>
      <c r="AL55" s="473"/>
      <c r="AM55" s="473"/>
      <c r="AN55" s="473"/>
      <c r="AO55" s="473"/>
      <c r="AP55" s="473"/>
      <c r="AQ55" s="473"/>
      <c r="AR55" s="473"/>
      <c r="AS55" s="473"/>
      <c r="AT55" s="473"/>
      <c r="AU55" s="473"/>
      <c r="AV55" s="473"/>
      <c r="AW55" s="473"/>
      <c r="AX55" s="473"/>
      <c r="AY55" s="473"/>
      <c r="AZ55" s="473"/>
      <c r="BA55" s="473"/>
      <c r="BB55" s="473"/>
      <c r="BC55" s="473"/>
      <c r="BD55" s="473"/>
      <c r="BE55" s="473"/>
      <c r="BF55" s="473"/>
      <c r="BG55" s="473"/>
      <c r="BH55" s="473"/>
      <c r="BI55" s="473"/>
      <c r="BJ55" s="473"/>
      <c r="BK55" s="473"/>
    </row>
    <row r="56" spans="1:63" s="471" customFormat="1" ht="4.3499999999999996" customHeight="1">
      <c r="A56" s="486"/>
      <c r="B56" s="264"/>
      <c r="C56" s="486"/>
      <c r="D56" s="486"/>
      <c r="E56" s="486"/>
      <c r="F56" s="486"/>
      <c r="G56" s="486"/>
      <c r="H56" s="486"/>
      <c r="I56" s="486"/>
      <c r="J56" s="225"/>
      <c r="K56" s="225"/>
      <c r="L56" s="225"/>
      <c r="M56" s="225"/>
      <c r="N56" s="225"/>
      <c r="O56" s="225"/>
      <c r="P56" s="225"/>
      <c r="Q56" s="225"/>
      <c r="R56" s="225"/>
      <c r="Y56" s="265"/>
      <c r="Z56" s="265"/>
      <c r="AA56" s="265"/>
      <c r="AC56" s="473"/>
      <c r="AD56" s="473"/>
      <c r="AE56" s="473"/>
      <c r="AF56" s="473"/>
      <c r="AG56" s="473"/>
      <c r="AH56" s="473"/>
      <c r="AI56" s="473"/>
      <c r="AJ56" s="473"/>
      <c r="AK56" s="473"/>
      <c r="AL56" s="473"/>
      <c r="AM56" s="473"/>
      <c r="AN56" s="473"/>
      <c r="AO56" s="473"/>
      <c r="AP56" s="473"/>
      <c r="AQ56" s="473"/>
      <c r="AR56" s="473"/>
      <c r="AS56" s="473"/>
      <c r="AT56" s="473"/>
      <c r="AU56" s="473"/>
      <c r="AV56" s="473"/>
      <c r="AW56" s="473"/>
      <c r="AX56" s="473"/>
      <c r="AY56" s="473"/>
      <c r="AZ56" s="473"/>
      <c r="BA56" s="473"/>
      <c r="BB56" s="473"/>
      <c r="BC56" s="473"/>
      <c r="BD56" s="473"/>
      <c r="BE56" s="473"/>
      <c r="BF56" s="473"/>
      <c r="BG56" s="473"/>
      <c r="BH56" s="473"/>
      <c r="BI56" s="473"/>
      <c r="BJ56" s="473"/>
      <c r="BK56" s="473"/>
    </row>
    <row r="57" spans="1:63" s="471" customFormat="1" ht="12.6" hidden="1" customHeight="1">
      <c r="A57" s="486"/>
      <c r="B57" s="264"/>
      <c r="C57" s="486"/>
      <c r="D57" s="486"/>
      <c r="E57" s="486"/>
      <c r="F57" s="486"/>
      <c r="G57" s="486"/>
      <c r="H57" s="486"/>
      <c r="I57" s="486"/>
      <c r="J57" s="225"/>
      <c r="K57" s="225"/>
      <c r="L57" s="225"/>
      <c r="M57" s="225"/>
      <c r="N57" s="225"/>
      <c r="O57" s="225"/>
      <c r="P57" s="225"/>
      <c r="Q57" s="225"/>
      <c r="R57" s="225"/>
      <c r="Y57" s="265"/>
      <c r="Z57" s="265"/>
      <c r="AA57" s="265"/>
      <c r="AC57" s="473"/>
      <c r="AD57" s="473"/>
      <c r="AE57" s="473"/>
      <c r="AF57" s="473"/>
      <c r="AG57" s="473"/>
      <c r="AH57" s="473"/>
      <c r="AI57" s="473"/>
      <c r="AJ57" s="473"/>
      <c r="AK57" s="473"/>
      <c r="AL57" s="473"/>
      <c r="AM57" s="473"/>
      <c r="AN57" s="473"/>
      <c r="AO57" s="473"/>
      <c r="AP57" s="473"/>
      <c r="AQ57" s="473"/>
      <c r="AR57" s="473"/>
      <c r="AS57" s="473"/>
      <c r="AT57" s="473"/>
      <c r="AU57" s="473"/>
      <c r="AV57" s="473"/>
      <c r="AW57" s="473"/>
      <c r="AX57" s="473"/>
      <c r="AY57" s="473"/>
      <c r="AZ57" s="473"/>
      <c r="BA57" s="473"/>
      <c r="BB57" s="473"/>
      <c r="BC57" s="473"/>
      <c r="BD57" s="473"/>
      <c r="BE57" s="473"/>
      <c r="BF57" s="473"/>
      <c r="BG57" s="473"/>
      <c r="BH57" s="473"/>
      <c r="BI57" s="473"/>
      <c r="BJ57" s="473"/>
      <c r="BK57" s="473"/>
    </row>
    <row r="58" spans="1:63" s="471" customFormat="1" ht="18.95" customHeight="1">
      <c r="A58" s="263" t="s">
        <v>358</v>
      </c>
      <c r="B58" s="264"/>
      <c r="C58" s="486"/>
      <c r="D58" s="486"/>
      <c r="E58" s="486"/>
      <c r="F58" s="486"/>
      <c r="G58" s="486"/>
      <c r="H58" s="486"/>
      <c r="I58" s="486"/>
      <c r="J58" s="225"/>
      <c r="K58" s="225"/>
      <c r="L58" s="225"/>
      <c r="M58" s="225"/>
      <c r="N58" s="225"/>
      <c r="O58" s="225"/>
      <c r="P58" s="225"/>
      <c r="Q58" s="225"/>
      <c r="R58" s="225"/>
      <c r="Y58" s="265"/>
      <c r="Z58" s="265"/>
      <c r="AA58" s="265"/>
      <c r="AC58" s="473"/>
      <c r="AD58" s="473"/>
      <c r="AE58" s="473"/>
      <c r="AF58" s="473"/>
      <c r="AG58" s="473"/>
      <c r="AH58" s="473"/>
      <c r="AI58" s="473"/>
      <c r="AJ58" s="473"/>
      <c r="AK58" s="473"/>
      <c r="AL58" s="473"/>
      <c r="AM58" s="473"/>
      <c r="AN58" s="473"/>
      <c r="AO58" s="473"/>
      <c r="AP58" s="473"/>
      <c r="AQ58" s="473"/>
      <c r="AR58" s="473"/>
      <c r="AS58" s="473"/>
      <c r="AT58" s="473"/>
      <c r="AU58" s="473"/>
      <c r="AV58" s="473"/>
      <c r="AW58" s="473"/>
      <c r="AX58" s="473"/>
      <c r="AY58" s="473"/>
      <c r="AZ58" s="473"/>
      <c r="BA58" s="473"/>
      <c r="BB58" s="473"/>
      <c r="BC58" s="473"/>
      <c r="BD58" s="473"/>
      <c r="BE58" s="473"/>
      <c r="BF58" s="473"/>
      <c r="BG58" s="473"/>
      <c r="BH58" s="473"/>
      <c r="BI58" s="473"/>
      <c r="BJ58" s="473"/>
      <c r="BK58" s="473"/>
    </row>
    <row r="59" spans="1:63" s="471" customFormat="1" ht="5.45" customHeight="1">
      <c r="A59" s="486"/>
      <c r="B59" s="598" t="s">
        <v>354</v>
      </c>
      <c r="C59" s="601" t="s">
        <v>359</v>
      </c>
      <c r="D59" s="725"/>
      <c r="E59" s="725"/>
      <c r="F59" s="725"/>
      <c r="G59" s="725"/>
      <c r="H59" s="725"/>
      <c r="I59" s="725"/>
      <c r="J59" s="725"/>
      <c r="K59" s="725"/>
      <c r="L59" s="725"/>
      <c r="M59" s="725"/>
      <c r="N59" s="725"/>
      <c r="O59" s="725"/>
      <c r="P59" s="725"/>
      <c r="Q59" s="725"/>
      <c r="R59" s="725"/>
      <c r="S59" s="725"/>
      <c r="T59" s="725"/>
      <c r="U59" s="725"/>
      <c r="V59" s="725"/>
      <c r="W59" s="725"/>
      <c r="X59" s="726"/>
      <c r="Y59" s="766"/>
      <c r="Z59" s="766"/>
      <c r="AA59" s="766"/>
      <c r="AC59" s="473"/>
      <c r="AD59" s="473"/>
      <c r="AE59" s="473"/>
      <c r="AF59" s="473"/>
      <c r="AG59" s="473"/>
      <c r="AH59" s="473"/>
      <c r="AI59" s="473"/>
      <c r="AJ59" s="473"/>
      <c r="AK59" s="473"/>
      <c r="AL59" s="473"/>
      <c r="AM59" s="473"/>
      <c r="AN59" s="473"/>
      <c r="AO59" s="473"/>
      <c r="AP59" s="473"/>
      <c r="AQ59" s="473"/>
      <c r="AR59" s="473"/>
      <c r="AS59" s="473"/>
      <c r="AT59" s="473"/>
      <c r="AU59" s="473"/>
      <c r="AV59" s="473"/>
      <c r="AW59" s="473"/>
      <c r="AX59" s="473"/>
      <c r="AY59" s="473"/>
      <c r="AZ59" s="473"/>
      <c r="BA59" s="473"/>
      <c r="BB59" s="473"/>
      <c r="BC59" s="473"/>
      <c r="BD59" s="473"/>
      <c r="BE59" s="473"/>
      <c r="BF59" s="473"/>
      <c r="BG59" s="473"/>
      <c r="BH59" s="473"/>
      <c r="BI59" s="473"/>
      <c r="BJ59" s="473"/>
      <c r="BK59" s="473"/>
    </row>
    <row r="60" spans="1:63" s="471" customFormat="1" ht="6.6" customHeight="1">
      <c r="A60" s="486"/>
      <c r="B60" s="613"/>
      <c r="C60" s="616"/>
      <c r="D60" s="727"/>
      <c r="E60" s="727"/>
      <c r="F60" s="727"/>
      <c r="G60" s="727"/>
      <c r="H60" s="727"/>
      <c r="I60" s="727"/>
      <c r="J60" s="727"/>
      <c r="K60" s="727"/>
      <c r="L60" s="727"/>
      <c r="M60" s="727"/>
      <c r="N60" s="727"/>
      <c r="O60" s="727"/>
      <c r="P60" s="727"/>
      <c r="Q60" s="727"/>
      <c r="R60" s="727"/>
      <c r="S60" s="727"/>
      <c r="T60" s="727"/>
      <c r="U60" s="727"/>
      <c r="V60" s="727"/>
      <c r="W60" s="727"/>
      <c r="X60" s="728"/>
      <c r="Y60" s="766"/>
      <c r="Z60" s="766"/>
      <c r="AA60" s="766"/>
      <c r="AC60" s="473"/>
      <c r="AD60" s="473"/>
      <c r="AE60" s="473"/>
      <c r="AF60" s="473"/>
      <c r="AG60" s="473"/>
      <c r="AH60" s="473"/>
      <c r="AI60" s="473"/>
      <c r="AJ60" s="473"/>
      <c r="AK60" s="473"/>
      <c r="AL60" s="473"/>
      <c r="AM60" s="473"/>
      <c r="AN60" s="473"/>
      <c r="AO60" s="473"/>
      <c r="AP60" s="473"/>
      <c r="AQ60" s="473"/>
      <c r="AR60" s="473"/>
      <c r="AS60" s="473"/>
      <c r="AT60" s="473"/>
      <c r="AU60" s="473"/>
      <c r="AV60" s="473"/>
      <c r="AW60" s="473"/>
      <c r="AX60" s="473"/>
      <c r="AY60" s="473"/>
      <c r="AZ60" s="473"/>
      <c r="BA60" s="473"/>
      <c r="BB60" s="473"/>
      <c r="BC60" s="473"/>
      <c r="BD60" s="473"/>
      <c r="BE60" s="473"/>
      <c r="BF60" s="473"/>
      <c r="BG60" s="473"/>
      <c r="BH60" s="473"/>
      <c r="BI60" s="473"/>
      <c r="BJ60" s="473"/>
      <c r="BK60" s="473"/>
    </row>
    <row r="61" spans="1:63" s="471" customFormat="1" ht="5.45" customHeight="1">
      <c r="A61" s="486"/>
      <c r="B61" s="677"/>
      <c r="C61" s="729"/>
      <c r="D61" s="730"/>
      <c r="E61" s="730"/>
      <c r="F61" s="730"/>
      <c r="G61" s="730"/>
      <c r="H61" s="730"/>
      <c r="I61" s="730"/>
      <c r="J61" s="730"/>
      <c r="K61" s="730"/>
      <c r="L61" s="730"/>
      <c r="M61" s="730"/>
      <c r="N61" s="730"/>
      <c r="O61" s="730"/>
      <c r="P61" s="730"/>
      <c r="Q61" s="730"/>
      <c r="R61" s="730"/>
      <c r="S61" s="730"/>
      <c r="T61" s="730"/>
      <c r="U61" s="730"/>
      <c r="V61" s="730"/>
      <c r="W61" s="730"/>
      <c r="X61" s="731"/>
      <c r="Y61" s="766"/>
      <c r="Z61" s="766"/>
      <c r="AA61" s="766"/>
      <c r="AC61" s="473"/>
      <c r="AD61" s="473"/>
      <c r="AE61" s="473"/>
      <c r="AF61" s="473"/>
      <c r="AG61" s="473"/>
      <c r="AH61" s="473"/>
      <c r="AI61" s="473"/>
      <c r="AJ61" s="473"/>
      <c r="AK61" s="473"/>
      <c r="AL61" s="473"/>
      <c r="AM61" s="473"/>
      <c r="AN61" s="473"/>
      <c r="AO61" s="473"/>
      <c r="AP61" s="473"/>
      <c r="AQ61" s="473"/>
      <c r="AR61" s="473"/>
      <c r="AS61" s="473"/>
      <c r="AT61" s="473"/>
      <c r="AU61" s="473"/>
      <c r="AV61" s="473"/>
      <c r="AW61" s="473"/>
      <c r="AX61" s="473"/>
      <c r="AY61" s="473"/>
      <c r="AZ61" s="473"/>
      <c r="BA61" s="473"/>
      <c r="BB61" s="473"/>
      <c r="BC61" s="473"/>
      <c r="BD61" s="473"/>
      <c r="BE61" s="473"/>
      <c r="BF61" s="473"/>
      <c r="BG61" s="473"/>
      <c r="BH61" s="473"/>
      <c r="BI61" s="473"/>
      <c r="BJ61" s="473"/>
      <c r="BK61" s="473"/>
    </row>
    <row r="62" spans="1:63" s="471" customFormat="1" ht="12.75" customHeight="1">
      <c r="A62" s="486"/>
      <c r="B62" s="598" t="s">
        <v>356</v>
      </c>
      <c r="C62" s="601" t="s">
        <v>360</v>
      </c>
      <c r="D62" s="725"/>
      <c r="E62" s="725"/>
      <c r="F62" s="725"/>
      <c r="G62" s="725"/>
      <c r="H62" s="725"/>
      <c r="I62" s="725"/>
      <c r="J62" s="725"/>
      <c r="K62" s="725"/>
      <c r="L62" s="725"/>
      <c r="M62" s="725"/>
      <c r="N62" s="725"/>
      <c r="O62" s="725"/>
      <c r="P62" s="725"/>
      <c r="Q62" s="725"/>
      <c r="R62" s="725"/>
      <c r="S62" s="725"/>
      <c r="T62" s="725"/>
      <c r="U62" s="725"/>
      <c r="V62" s="725"/>
      <c r="W62" s="725"/>
      <c r="X62" s="726"/>
      <c r="Y62" s="766"/>
      <c r="Z62" s="766"/>
      <c r="AA62" s="766"/>
      <c r="AC62" s="473"/>
      <c r="AD62" s="473"/>
      <c r="AE62" s="473"/>
      <c r="AF62" s="473"/>
      <c r="AG62" s="473"/>
      <c r="AH62" s="473"/>
      <c r="AI62" s="473"/>
      <c r="AJ62" s="473"/>
      <c r="AK62" s="473"/>
      <c r="AL62" s="473"/>
      <c r="AM62" s="473"/>
      <c r="AN62" s="473"/>
      <c r="AO62" s="473"/>
      <c r="AP62" s="473"/>
      <c r="AQ62" s="473"/>
      <c r="AR62" s="473"/>
      <c r="AS62" s="473"/>
      <c r="AT62" s="473"/>
      <c r="AU62" s="473"/>
      <c r="AV62" s="473"/>
      <c r="AW62" s="473"/>
      <c r="AX62" s="473"/>
      <c r="AY62" s="473"/>
      <c r="AZ62" s="473"/>
      <c r="BA62" s="473"/>
      <c r="BB62" s="473"/>
      <c r="BC62" s="473"/>
      <c r="BD62" s="473"/>
      <c r="BE62" s="473"/>
      <c r="BF62" s="473"/>
      <c r="BG62" s="473"/>
      <c r="BH62" s="473"/>
      <c r="BI62" s="473"/>
      <c r="BJ62" s="473"/>
      <c r="BK62" s="473"/>
    </row>
    <row r="63" spans="1:63" s="471" customFormat="1" ht="12.75" customHeight="1">
      <c r="A63" s="486"/>
      <c r="B63" s="613"/>
      <c r="C63" s="616"/>
      <c r="D63" s="727"/>
      <c r="E63" s="727"/>
      <c r="F63" s="727"/>
      <c r="G63" s="727"/>
      <c r="H63" s="727"/>
      <c r="I63" s="727"/>
      <c r="J63" s="727"/>
      <c r="K63" s="727"/>
      <c r="L63" s="727"/>
      <c r="M63" s="727"/>
      <c r="N63" s="727"/>
      <c r="O63" s="727"/>
      <c r="P63" s="727"/>
      <c r="Q63" s="727"/>
      <c r="R63" s="727"/>
      <c r="S63" s="727"/>
      <c r="T63" s="727"/>
      <c r="U63" s="727"/>
      <c r="V63" s="727"/>
      <c r="W63" s="727"/>
      <c r="X63" s="728"/>
      <c r="Y63" s="766"/>
      <c r="Z63" s="766"/>
      <c r="AA63" s="766"/>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473"/>
      <c r="AY63" s="473"/>
      <c r="AZ63" s="473"/>
      <c r="BA63" s="473"/>
      <c r="BB63" s="473"/>
      <c r="BC63" s="473"/>
      <c r="BD63" s="473"/>
      <c r="BE63" s="473"/>
      <c r="BF63" s="473"/>
      <c r="BG63" s="473"/>
      <c r="BH63" s="473"/>
      <c r="BI63" s="473"/>
      <c r="BJ63" s="473"/>
      <c r="BK63" s="473"/>
    </row>
    <row r="64" spans="1:63" s="471" customFormat="1" ht="5.45" customHeight="1">
      <c r="A64" s="486"/>
      <c r="B64" s="677"/>
      <c r="C64" s="729"/>
      <c r="D64" s="730"/>
      <c r="E64" s="730"/>
      <c r="F64" s="730"/>
      <c r="G64" s="730"/>
      <c r="H64" s="730"/>
      <c r="I64" s="730"/>
      <c r="J64" s="730"/>
      <c r="K64" s="730"/>
      <c r="L64" s="730"/>
      <c r="M64" s="730"/>
      <c r="N64" s="730"/>
      <c r="O64" s="730"/>
      <c r="P64" s="730"/>
      <c r="Q64" s="730"/>
      <c r="R64" s="730"/>
      <c r="S64" s="730"/>
      <c r="T64" s="730"/>
      <c r="U64" s="730"/>
      <c r="V64" s="730"/>
      <c r="W64" s="730"/>
      <c r="X64" s="731"/>
      <c r="Y64" s="766"/>
      <c r="Z64" s="766"/>
      <c r="AA64" s="766"/>
      <c r="AC64" s="473"/>
      <c r="AD64" s="473"/>
      <c r="AE64" s="473"/>
      <c r="AF64" s="473"/>
      <c r="AG64" s="473"/>
      <c r="AH64" s="473"/>
      <c r="AI64" s="473"/>
      <c r="AJ64" s="473"/>
      <c r="AK64" s="473"/>
      <c r="AL64" s="473"/>
      <c r="AM64" s="473"/>
      <c r="AN64" s="473"/>
      <c r="AO64" s="473"/>
      <c r="AP64" s="473"/>
      <c r="AQ64" s="473"/>
      <c r="AR64" s="473"/>
      <c r="AS64" s="473"/>
      <c r="AT64" s="473"/>
      <c r="AU64" s="473"/>
      <c r="AV64" s="473"/>
      <c r="AW64" s="473"/>
      <c r="AX64" s="473"/>
      <c r="AY64" s="473"/>
      <c r="AZ64" s="473"/>
      <c r="BA64" s="473"/>
      <c r="BB64" s="473"/>
      <c r="BC64" s="473"/>
      <c r="BD64" s="473"/>
      <c r="BE64" s="473"/>
      <c r="BF64" s="473"/>
      <c r="BG64" s="473"/>
      <c r="BH64" s="473"/>
      <c r="BI64" s="473"/>
      <c r="BJ64" s="473"/>
      <c r="BK64" s="473"/>
    </row>
    <row r="65" spans="1:63" s="471" customFormat="1" ht="5.45" customHeight="1">
      <c r="A65" s="486"/>
      <c r="B65" s="266"/>
      <c r="C65" s="266"/>
      <c r="D65" s="266"/>
      <c r="E65" s="266"/>
      <c r="F65" s="266"/>
      <c r="G65" s="266"/>
      <c r="H65" s="266"/>
      <c r="I65" s="266"/>
      <c r="J65" s="259"/>
      <c r="K65" s="259"/>
      <c r="L65" s="259"/>
      <c r="M65" s="259"/>
      <c r="N65" s="259"/>
      <c r="O65" s="259"/>
      <c r="P65" s="259"/>
      <c r="Q65" s="259"/>
      <c r="R65" s="259"/>
      <c r="S65" s="473"/>
      <c r="T65" s="473"/>
      <c r="U65" s="473"/>
      <c r="V65" s="473"/>
      <c r="W65" s="473"/>
      <c r="X65" s="473"/>
      <c r="Y65" s="431"/>
      <c r="Z65" s="431"/>
      <c r="AA65" s="431"/>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473"/>
      <c r="AY65" s="473"/>
      <c r="AZ65" s="473"/>
      <c r="BA65" s="473"/>
      <c r="BB65" s="473"/>
      <c r="BC65" s="473"/>
      <c r="BD65" s="473"/>
      <c r="BE65" s="473"/>
      <c r="BF65" s="473"/>
      <c r="BG65" s="473"/>
      <c r="BH65" s="473"/>
      <c r="BI65" s="473"/>
      <c r="BJ65" s="473"/>
      <c r="BK65" s="473"/>
    </row>
    <row r="66" spans="1:63" s="471" customFormat="1" ht="18.95" customHeight="1">
      <c r="A66" s="263" t="s">
        <v>361</v>
      </c>
      <c r="B66" s="486"/>
      <c r="C66" s="486"/>
      <c r="D66" s="486"/>
      <c r="E66" s="486"/>
      <c r="F66" s="486"/>
      <c r="G66" s="486"/>
      <c r="H66" s="486"/>
      <c r="I66" s="486"/>
      <c r="J66" s="225"/>
      <c r="K66" s="225"/>
      <c r="L66" s="225"/>
      <c r="M66" s="225"/>
      <c r="N66" s="225"/>
      <c r="O66" s="225"/>
      <c r="P66" s="225"/>
      <c r="Q66" s="225"/>
      <c r="R66" s="225"/>
      <c r="Y66" s="265"/>
      <c r="Z66" s="265"/>
      <c r="AA66" s="265"/>
      <c r="AC66" s="473"/>
      <c r="AD66" s="473"/>
      <c r="AE66" s="473"/>
      <c r="AF66" s="473"/>
      <c r="AG66" s="473"/>
      <c r="AH66" s="473"/>
      <c r="AI66" s="473"/>
      <c r="AJ66" s="473"/>
      <c r="AK66" s="473"/>
      <c r="AL66" s="473"/>
      <c r="AM66" s="473"/>
      <c r="AN66" s="473"/>
      <c r="AO66" s="473"/>
      <c r="AP66" s="473"/>
      <c r="AQ66" s="473"/>
      <c r="AR66" s="473"/>
      <c r="AS66" s="473"/>
      <c r="AT66" s="473"/>
      <c r="AU66" s="473"/>
      <c r="AV66" s="473"/>
      <c r="AW66" s="473"/>
      <c r="AX66" s="473"/>
      <c r="AY66" s="473"/>
      <c r="AZ66" s="473"/>
      <c r="BA66" s="473"/>
      <c r="BB66" s="473"/>
      <c r="BC66" s="473"/>
      <c r="BD66" s="473"/>
      <c r="BE66" s="473"/>
      <c r="BF66" s="473"/>
      <c r="BG66" s="473"/>
      <c r="BH66" s="473"/>
      <c r="BI66" s="473"/>
      <c r="BJ66" s="473"/>
      <c r="BK66" s="473"/>
    </row>
    <row r="67" spans="1:63" s="471" customFormat="1" ht="3.6" customHeight="1">
      <c r="A67" s="486"/>
      <c r="B67" s="598" t="s">
        <v>354</v>
      </c>
      <c r="C67" s="267"/>
      <c r="D67" s="267"/>
      <c r="E67" s="267"/>
      <c r="F67" s="267"/>
      <c r="G67" s="267"/>
      <c r="H67" s="267"/>
      <c r="I67" s="267"/>
      <c r="J67" s="268"/>
      <c r="K67" s="268"/>
      <c r="L67" s="268"/>
      <c r="M67" s="268"/>
      <c r="N67" s="268"/>
      <c r="O67" s="268"/>
      <c r="P67" s="268"/>
      <c r="Q67" s="268"/>
      <c r="R67" s="268"/>
      <c r="S67" s="229"/>
      <c r="T67" s="229"/>
      <c r="U67" s="229"/>
      <c r="V67" s="229"/>
      <c r="W67" s="229"/>
      <c r="X67" s="269"/>
      <c r="Y67" s="767"/>
      <c r="Z67" s="767"/>
      <c r="AA67" s="767"/>
      <c r="AC67" s="473"/>
      <c r="AD67" s="473"/>
      <c r="AE67" s="473"/>
      <c r="AF67" s="473"/>
      <c r="AG67" s="473"/>
      <c r="AH67" s="473"/>
      <c r="AI67" s="473"/>
      <c r="AJ67" s="473"/>
      <c r="AK67" s="473"/>
      <c r="AL67" s="473"/>
      <c r="AM67" s="473"/>
      <c r="AN67" s="473"/>
      <c r="AO67" s="473"/>
      <c r="AP67" s="473"/>
      <c r="AQ67" s="473"/>
      <c r="AR67" s="473"/>
      <c r="AS67" s="473"/>
      <c r="AT67" s="473"/>
      <c r="AU67" s="473"/>
      <c r="AV67" s="473"/>
      <c r="AW67" s="473"/>
      <c r="AX67" s="473"/>
      <c r="AY67" s="473"/>
      <c r="AZ67" s="473"/>
      <c r="BA67" s="473"/>
      <c r="BB67" s="473"/>
      <c r="BC67" s="473"/>
      <c r="BD67" s="473"/>
      <c r="BE67" s="473"/>
      <c r="BF67" s="473"/>
      <c r="BG67" s="473"/>
      <c r="BH67" s="473"/>
      <c r="BI67" s="473"/>
      <c r="BJ67" s="473"/>
      <c r="BK67" s="473"/>
    </row>
    <row r="68" spans="1:63" s="471" customFormat="1" ht="12.75" customHeight="1">
      <c r="A68" s="486"/>
      <c r="B68" s="613"/>
      <c r="C68" s="465" t="s">
        <v>362</v>
      </c>
      <c r="D68" s="266"/>
      <c r="E68" s="266"/>
      <c r="F68" s="266"/>
      <c r="G68" s="266"/>
      <c r="H68" s="266"/>
      <c r="I68" s="266"/>
      <c r="J68" s="259"/>
      <c r="K68" s="259"/>
      <c r="L68" s="259"/>
      <c r="M68" s="259"/>
      <c r="N68" s="259"/>
      <c r="O68" s="259"/>
      <c r="P68" s="259"/>
      <c r="Q68" s="259"/>
      <c r="R68" s="259"/>
      <c r="S68" s="473"/>
      <c r="T68" s="473"/>
      <c r="U68" s="473"/>
      <c r="V68" s="473"/>
      <c r="W68" s="473"/>
      <c r="X68" s="474"/>
      <c r="Y68" s="767"/>
      <c r="Z68" s="767"/>
      <c r="AA68" s="767"/>
      <c r="AC68" s="473"/>
      <c r="AD68" s="473"/>
      <c r="AE68" s="473"/>
      <c r="AF68" s="473"/>
      <c r="AG68" s="473"/>
      <c r="AH68" s="473"/>
      <c r="AI68" s="473"/>
      <c r="AJ68" s="473"/>
      <c r="AK68" s="473"/>
      <c r="AL68" s="473"/>
      <c r="AM68" s="473"/>
      <c r="AN68" s="473"/>
      <c r="AO68" s="473"/>
      <c r="AP68" s="473"/>
      <c r="AQ68" s="473"/>
      <c r="AR68" s="473"/>
      <c r="AS68" s="473"/>
      <c r="AT68" s="473"/>
      <c r="AU68" s="473"/>
      <c r="AV68" s="473"/>
      <c r="AW68" s="473"/>
      <c r="AX68" s="473"/>
      <c r="AY68" s="473"/>
      <c r="AZ68" s="473"/>
      <c r="BA68" s="473"/>
      <c r="BB68" s="473"/>
      <c r="BC68" s="473"/>
      <c r="BD68" s="473"/>
      <c r="BE68" s="473"/>
      <c r="BF68" s="473"/>
      <c r="BG68" s="473"/>
      <c r="BH68" s="473"/>
      <c r="BI68" s="473"/>
      <c r="BJ68" s="473"/>
      <c r="BK68" s="473"/>
    </row>
    <row r="69" spans="1:63" s="471" customFormat="1" ht="12.75" customHeight="1">
      <c r="A69" s="486"/>
      <c r="B69" s="613"/>
      <c r="C69" s="465" t="s">
        <v>363</v>
      </c>
      <c r="D69" s="266"/>
      <c r="E69" s="266"/>
      <c r="F69" s="465" t="s">
        <v>364</v>
      </c>
      <c r="G69" s="266"/>
      <c r="H69" s="266"/>
      <c r="I69" s="266"/>
      <c r="J69" s="259"/>
      <c r="K69" s="259"/>
      <c r="L69" s="259"/>
      <c r="M69" s="259"/>
      <c r="N69" s="259"/>
      <c r="O69" s="259"/>
      <c r="P69" s="259"/>
      <c r="Q69" s="259"/>
      <c r="R69" s="259"/>
      <c r="S69" s="473"/>
      <c r="T69" s="473"/>
      <c r="U69" s="473"/>
      <c r="V69" s="473"/>
      <c r="W69" s="473"/>
      <c r="X69" s="474"/>
      <c r="Y69" s="767"/>
      <c r="Z69" s="767"/>
      <c r="AA69" s="767"/>
      <c r="AC69" s="473"/>
      <c r="AD69" s="473"/>
      <c r="AE69" s="473"/>
      <c r="AF69" s="473"/>
      <c r="AG69" s="473"/>
      <c r="AH69" s="473"/>
      <c r="AI69" s="473"/>
      <c r="AJ69" s="473"/>
      <c r="AK69" s="473"/>
      <c r="AL69" s="473"/>
      <c r="AM69" s="473"/>
      <c r="AN69" s="473"/>
      <c r="AO69" s="473"/>
      <c r="AP69" s="473"/>
      <c r="AQ69" s="473"/>
      <c r="AR69" s="473"/>
      <c r="AS69" s="473"/>
      <c r="AT69" s="473"/>
      <c r="AU69" s="473"/>
      <c r="AV69" s="473"/>
      <c r="AW69" s="473"/>
      <c r="AX69" s="473"/>
      <c r="AY69" s="473"/>
      <c r="AZ69" s="473"/>
      <c r="BA69" s="473"/>
      <c r="BB69" s="473"/>
      <c r="BC69" s="473"/>
      <c r="BD69" s="473"/>
      <c r="BE69" s="473"/>
      <c r="BF69" s="473"/>
      <c r="BG69" s="473"/>
      <c r="BH69" s="473"/>
      <c r="BI69" s="473"/>
      <c r="BJ69" s="473"/>
      <c r="BK69" s="473"/>
    </row>
    <row r="70" spans="1:63" s="471" customFormat="1" ht="12.75" customHeight="1">
      <c r="A70" s="486"/>
      <c r="B70" s="613"/>
      <c r="C70" s="465"/>
      <c r="D70" s="266"/>
      <c r="E70" s="266"/>
      <c r="F70" s="465" t="s">
        <v>365</v>
      </c>
      <c r="G70" s="266"/>
      <c r="H70" s="266"/>
      <c r="I70" s="266"/>
      <c r="J70" s="259"/>
      <c r="K70" s="259"/>
      <c r="L70" s="259"/>
      <c r="M70" s="259"/>
      <c r="N70" s="259"/>
      <c r="O70" s="259"/>
      <c r="P70" s="259"/>
      <c r="Q70" s="259"/>
      <c r="R70" s="259"/>
      <c r="S70" s="473"/>
      <c r="T70" s="473"/>
      <c r="U70" s="473"/>
      <c r="V70" s="473"/>
      <c r="W70" s="473"/>
      <c r="X70" s="474"/>
      <c r="Y70" s="767"/>
      <c r="Z70" s="767"/>
      <c r="AA70" s="767"/>
      <c r="AC70" s="473"/>
      <c r="AD70" s="473"/>
      <c r="AE70" s="473"/>
      <c r="AF70" s="473"/>
      <c r="AG70" s="473"/>
      <c r="AH70" s="473"/>
      <c r="AI70" s="473"/>
      <c r="AJ70" s="473"/>
      <c r="AK70" s="473"/>
      <c r="AL70" s="473"/>
      <c r="AM70" s="473"/>
      <c r="AN70" s="473"/>
      <c r="AO70" s="473"/>
      <c r="AP70" s="473"/>
      <c r="AQ70" s="473"/>
      <c r="AR70" s="473"/>
      <c r="AS70" s="473"/>
      <c r="AT70" s="473"/>
      <c r="AU70" s="473"/>
      <c r="AV70" s="473"/>
      <c r="AW70" s="473"/>
      <c r="AX70" s="473"/>
      <c r="AY70" s="473"/>
      <c r="AZ70" s="473"/>
      <c r="BA70" s="473"/>
      <c r="BB70" s="473"/>
      <c r="BC70" s="473"/>
      <c r="BD70" s="473"/>
      <c r="BE70" s="473"/>
      <c r="BF70" s="473"/>
      <c r="BG70" s="473"/>
      <c r="BH70" s="473"/>
      <c r="BI70" s="473"/>
      <c r="BJ70" s="473"/>
      <c r="BK70" s="473"/>
    </row>
    <row r="71" spans="1:63" s="471" customFormat="1" ht="12.75" customHeight="1">
      <c r="A71" s="486"/>
      <c r="B71" s="613"/>
      <c r="C71" s="266"/>
      <c r="D71" s="266"/>
      <c r="E71" s="266"/>
      <c r="F71" s="465" t="s">
        <v>366</v>
      </c>
      <c r="G71" s="225"/>
      <c r="H71" s="266"/>
      <c r="I71" s="266"/>
      <c r="J71" s="259"/>
      <c r="K71" s="259"/>
      <c r="L71" s="259"/>
      <c r="M71" s="259"/>
      <c r="N71" s="259"/>
      <c r="O71" s="259"/>
      <c r="P71" s="259"/>
      <c r="Q71" s="259"/>
      <c r="R71" s="259"/>
      <c r="S71" s="473"/>
      <c r="T71" s="473"/>
      <c r="U71" s="473"/>
      <c r="V71" s="473"/>
      <c r="W71" s="473"/>
      <c r="X71" s="474"/>
      <c r="Y71" s="767"/>
      <c r="Z71" s="767"/>
      <c r="AA71" s="767"/>
      <c r="AC71" s="473"/>
      <c r="AD71" s="473"/>
      <c r="AE71" s="473"/>
      <c r="AF71" s="473"/>
      <c r="AG71" s="473"/>
      <c r="AH71" s="473"/>
      <c r="AI71" s="473"/>
      <c r="AJ71" s="473"/>
      <c r="AK71" s="473"/>
      <c r="AL71" s="473"/>
      <c r="AM71" s="473"/>
      <c r="AN71" s="473"/>
      <c r="AO71" s="473"/>
      <c r="AP71" s="473"/>
      <c r="AQ71" s="473"/>
      <c r="AR71" s="473"/>
      <c r="AS71" s="473"/>
      <c r="AT71" s="473"/>
      <c r="AU71" s="473"/>
      <c r="AV71" s="473"/>
      <c r="AW71" s="473"/>
      <c r="AX71" s="473"/>
      <c r="AY71" s="473"/>
      <c r="AZ71" s="473"/>
      <c r="BA71" s="473"/>
      <c r="BB71" s="473"/>
      <c r="BC71" s="473"/>
      <c r="BD71" s="473"/>
      <c r="BE71" s="473"/>
      <c r="BF71" s="473"/>
      <c r="BG71" s="473"/>
      <c r="BH71" s="473"/>
      <c r="BI71" s="473"/>
      <c r="BJ71" s="473"/>
      <c r="BK71" s="473"/>
    </row>
    <row r="72" spans="1:63" s="471" customFormat="1" ht="3" customHeight="1">
      <c r="A72" s="486"/>
      <c r="B72" s="677"/>
      <c r="C72" s="468"/>
      <c r="D72" s="270"/>
      <c r="E72" s="270"/>
      <c r="F72" s="468"/>
      <c r="G72" s="270"/>
      <c r="H72" s="270"/>
      <c r="I72" s="270"/>
      <c r="J72" s="271"/>
      <c r="K72" s="271"/>
      <c r="L72" s="271"/>
      <c r="M72" s="271"/>
      <c r="N72" s="271"/>
      <c r="O72" s="271"/>
      <c r="P72" s="271"/>
      <c r="Q72" s="271"/>
      <c r="R72" s="271"/>
      <c r="S72" s="272"/>
      <c r="T72" s="272"/>
      <c r="U72" s="272"/>
      <c r="V72" s="272"/>
      <c r="W72" s="272"/>
      <c r="X72" s="273"/>
      <c r="Y72" s="767"/>
      <c r="Z72" s="767"/>
      <c r="AA72" s="767"/>
      <c r="AC72" s="473"/>
      <c r="AD72" s="473"/>
      <c r="AE72" s="473"/>
      <c r="AF72" s="473"/>
      <c r="AG72" s="473"/>
      <c r="AH72" s="473"/>
      <c r="AI72" s="473"/>
      <c r="AJ72" s="473"/>
      <c r="AK72" s="473"/>
      <c r="AL72" s="473"/>
      <c r="AM72" s="473"/>
      <c r="AN72" s="473"/>
      <c r="AO72" s="473"/>
      <c r="AP72" s="473"/>
      <c r="AQ72" s="473"/>
      <c r="AR72" s="473"/>
      <c r="AS72" s="473"/>
      <c r="AT72" s="473"/>
      <c r="AU72" s="473"/>
      <c r="AV72" s="473"/>
      <c r="AW72" s="473"/>
      <c r="AX72" s="473"/>
      <c r="AY72" s="473"/>
      <c r="AZ72" s="473"/>
      <c r="BA72" s="473"/>
      <c r="BB72" s="473"/>
      <c r="BC72" s="473"/>
      <c r="BD72" s="473"/>
      <c r="BE72" s="473"/>
      <c r="BF72" s="473"/>
      <c r="BG72" s="473"/>
      <c r="BH72" s="473"/>
      <c r="BI72" s="473"/>
      <c r="BJ72" s="473"/>
      <c r="BK72" s="473"/>
    </row>
    <row r="73" spans="1:63" s="471" customFormat="1" ht="2.4500000000000002" customHeight="1">
      <c r="A73" s="486"/>
      <c r="B73" s="598" t="s">
        <v>356</v>
      </c>
      <c r="C73" s="768" t="s">
        <v>367</v>
      </c>
      <c r="D73" s="769"/>
      <c r="E73" s="769"/>
      <c r="F73" s="769"/>
      <c r="G73" s="769"/>
      <c r="H73" s="769"/>
      <c r="I73" s="769"/>
      <c r="J73" s="769"/>
      <c r="K73" s="769"/>
      <c r="L73" s="769"/>
      <c r="M73" s="769"/>
      <c r="N73" s="769"/>
      <c r="O73" s="769"/>
      <c r="P73" s="769"/>
      <c r="Q73" s="769"/>
      <c r="R73" s="769"/>
      <c r="S73" s="769"/>
      <c r="T73" s="769"/>
      <c r="U73" s="769"/>
      <c r="V73" s="769"/>
      <c r="W73" s="769"/>
      <c r="X73" s="770"/>
      <c r="Y73" s="766"/>
      <c r="Z73" s="766"/>
      <c r="AA73" s="766"/>
      <c r="AC73" s="473"/>
      <c r="AD73" s="473"/>
      <c r="AE73" s="473"/>
      <c r="AF73" s="473"/>
      <c r="AG73" s="473"/>
      <c r="AH73" s="473"/>
      <c r="AI73" s="473"/>
      <c r="AJ73" s="473"/>
      <c r="AK73" s="473"/>
      <c r="AL73" s="473"/>
      <c r="AM73" s="473"/>
      <c r="AN73" s="473"/>
      <c r="AO73" s="473"/>
      <c r="AP73" s="473"/>
      <c r="AQ73" s="473"/>
      <c r="AR73" s="473"/>
      <c r="AS73" s="473"/>
      <c r="AT73" s="473"/>
      <c r="AU73" s="473"/>
      <c r="AV73" s="473"/>
      <c r="AW73" s="473"/>
      <c r="AX73" s="473"/>
      <c r="AY73" s="473"/>
      <c r="AZ73" s="473"/>
      <c r="BA73" s="473"/>
      <c r="BB73" s="473"/>
      <c r="BC73" s="473"/>
      <c r="BD73" s="473"/>
      <c r="BE73" s="473"/>
      <c r="BF73" s="473"/>
      <c r="BG73" s="473"/>
      <c r="BH73" s="473"/>
      <c r="BI73" s="473"/>
      <c r="BJ73" s="473"/>
      <c r="BK73" s="473"/>
    </row>
    <row r="74" spans="1:63" s="471" customFormat="1" ht="12.75" customHeight="1">
      <c r="A74" s="486"/>
      <c r="B74" s="613"/>
      <c r="C74" s="771"/>
      <c r="D74" s="772"/>
      <c r="E74" s="772"/>
      <c r="F74" s="772"/>
      <c r="G74" s="772"/>
      <c r="H74" s="772"/>
      <c r="I74" s="772"/>
      <c r="J74" s="772"/>
      <c r="K74" s="772"/>
      <c r="L74" s="772"/>
      <c r="M74" s="772"/>
      <c r="N74" s="772"/>
      <c r="O74" s="772"/>
      <c r="P74" s="772"/>
      <c r="Q74" s="772"/>
      <c r="R74" s="772"/>
      <c r="S74" s="772"/>
      <c r="T74" s="772"/>
      <c r="U74" s="772"/>
      <c r="V74" s="772"/>
      <c r="W74" s="772"/>
      <c r="X74" s="773"/>
      <c r="Y74" s="766"/>
      <c r="Z74" s="766"/>
      <c r="AA74" s="766"/>
      <c r="AC74" s="473"/>
      <c r="AD74" s="473"/>
      <c r="AE74" s="473"/>
      <c r="AF74" s="473"/>
      <c r="AG74" s="473"/>
      <c r="AH74" s="473"/>
      <c r="AI74" s="473"/>
      <c r="AJ74" s="473"/>
      <c r="AK74" s="473"/>
      <c r="AL74" s="473"/>
      <c r="AM74" s="473"/>
      <c r="AN74" s="473"/>
      <c r="AO74" s="473"/>
      <c r="AP74" s="473"/>
      <c r="AQ74" s="473"/>
      <c r="AR74" s="473"/>
      <c r="AS74" s="473"/>
      <c r="AT74" s="473"/>
      <c r="AU74" s="473"/>
      <c r="AV74" s="473"/>
      <c r="AW74" s="473"/>
      <c r="AX74" s="473"/>
      <c r="AY74" s="473"/>
      <c r="AZ74" s="473"/>
      <c r="BA74" s="473"/>
      <c r="BB74" s="473"/>
      <c r="BC74" s="473"/>
      <c r="BD74" s="473"/>
      <c r="BE74" s="473"/>
      <c r="BF74" s="473"/>
      <c r="BG74" s="473"/>
      <c r="BH74" s="473"/>
      <c r="BI74" s="473"/>
      <c r="BJ74" s="473"/>
      <c r="BK74" s="473"/>
    </row>
    <row r="75" spans="1:63" s="471" customFormat="1" ht="4.7" customHeight="1">
      <c r="A75" s="486"/>
      <c r="B75" s="677"/>
      <c r="C75" s="774"/>
      <c r="D75" s="775"/>
      <c r="E75" s="775"/>
      <c r="F75" s="775"/>
      <c r="G75" s="775"/>
      <c r="H75" s="775"/>
      <c r="I75" s="775"/>
      <c r="J75" s="775"/>
      <c r="K75" s="775"/>
      <c r="L75" s="775"/>
      <c r="M75" s="775"/>
      <c r="N75" s="775"/>
      <c r="O75" s="775"/>
      <c r="P75" s="775"/>
      <c r="Q75" s="775"/>
      <c r="R75" s="775"/>
      <c r="S75" s="775"/>
      <c r="T75" s="775"/>
      <c r="U75" s="775"/>
      <c r="V75" s="775"/>
      <c r="W75" s="775"/>
      <c r="X75" s="776"/>
      <c r="Y75" s="766"/>
      <c r="Z75" s="766"/>
      <c r="AA75" s="766"/>
      <c r="AC75" s="473"/>
      <c r="AD75" s="473"/>
      <c r="AE75" s="473"/>
      <c r="AF75" s="473"/>
      <c r="AG75" s="473"/>
      <c r="AH75" s="473"/>
      <c r="AI75" s="473"/>
      <c r="AJ75" s="473"/>
      <c r="AK75" s="473"/>
      <c r="AL75" s="473"/>
      <c r="AM75" s="473"/>
      <c r="AN75" s="473"/>
      <c r="AO75" s="473"/>
      <c r="AP75" s="473"/>
      <c r="AQ75" s="473"/>
      <c r="AR75" s="473"/>
      <c r="AS75" s="473"/>
      <c r="AT75" s="473"/>
      <c r="AU75" s="473"/>
      <c r="AV75" s="473"/>
      <c r="AW75" s="473"/>
      <c r="AX75" s="473"/>
      <c r="AY75" s="473"/>
      <c r="AZ75" s="473"/>
      <c r="BA75" s="473"/>
      <c r="BB75" s="473"/>
      <c r="BC75" s="473"/>
      <c r="BD75" s="473"/>
      <c r="BE75" s="473"/>
      <c r="BF75" s="473"/>
      <c r="BG75" s="473"/>
      <c r="BH75" s="473"/>
      <c r="BI75" s="473"/>
      <c r="BJ75" s="473"/>
      <c r="BK75" s="473"/>
    </row>
    <row r="76" spans="1:63" s="471" customFormat="1" ht="3" customHeight="1">
      <c r="Y76" s="265"/>
      <c r="Z76" s="265"/>
      <c r="AA76" s="265"/>
      <c r="AC76" s="473"/>
      <c r="AD76" s="473"/>
      <c r="AE76" s="473"/>
      <c r="AF76" s="473"/>
      <c r="AG76" s="473"/>
      <c r="AH76" s="473"/>
      <c r="AI76" s="473"/>
      <c r="AJ76" s="473"/>
      <c r="AK76" s="473"/>
      <c r="AL76" s="473"/>
      <c r="AM76" s="473"/>
      <c r="AN76" s="473"/>
      <c r="AO76" s="473"/>
      <c r="AP76" s="473"/>
      <c r="AQ76" s="473"/>
      <c r="AR76" s="473"/>
      <c r="AS76" s="473"/>
      <c r="AT76" s="473"/>
      <c r="AU76" s="473"/>
      <c r="AV76" s="473"/>
      <c r="AW76" s="473"/>
      <c r="AX76" s="473"/>
      <c r="AY76" s="473"/>
      <c r="AZ76" s="473"/>
      <c r="BA76" s="473"/>
      <c r="BB76" s="473"/>
      <c r="BC76" s="473"/>
      <c r="BD76" s="473"/>
      <c r="BE76" s="473"/>
      <c r="BF76" s="473"/>
      <c r="BG76" s="473"/>
      <c r="BH76" s="473"/>
      <c r="BI76" s="473"/>
      <c r="BJ76" s="473"/>
      <c r="BK76" s="473"/>
    </row>
    <row r="77" spans="1:63" s="471" customFormat="1" ht="18.95" customHeight="1">
      <c r="A77" s="274" t="s">
        <v>368</v>
      </c>
      <c r="B77" s="266"/>
      <c r="C77" s="465"/>
      <c r="D77" s="266"/>
      <c r="E77" s="266"/>
      <c r="F77" s="266"/>
      <c r="G77" s="266"/>
      <c r="H77" s="266"/>
      <c r="I77" s="266"/>
      <c r="J77" s="259"/>
      <c r="K77" s="259"/>
      <c r="L77" s="259"/>
      <c r="M77" s="259"/>
      <c r="N77" s="259"/>
      <c r="O77" s="259"/>
      <c r="P77" s="259"/>
      <c r="Q77" s="259"/>
      <c r="R77" s="259"/>
      <c r="S77" s="473"/>
      <c r="T77" s="473"/>
      <c r="U77" s="473"/>
      <c r="V77" s="473"/>
      <c r="W77" s="473"/>
      <c r="X77" s="473"/>
      <c r="Y77" s="431"/>
      <c r="Z77" s="431"/>
      <c r="AA77" s="431"/>
      <c r="AC77" s="473"/>
      <c r="AD77" s="473"/>
      <c r="AE77" s="473"/>
      <c r="AF77" s="473"/>
      <c r="AG77" s="473"/>
      <c r="AH77" s="473"/>
      <c r="AI77" s="473"/>
      <c r="AJ77" s="473"/>
      <c r="AK77" s="473"/>
      <c r="AL77" s="473"/>
      <c r="AM77" s="473"/>
      <c r="AN77" s="473"/>
      <c r="AO77" s="473"/>
      <c r="AP77" s="473"/>
      <c r="AQ77" s="473"/>
      <c r="AR77" s="473"/>
      <c r="AS77" s="473"/>
      <c r="AT77" s="473"/>
      <c r="AU77" s="473"/>
      <c r="AV77" s="473"/>
      <c r="AW77" s="473"/>
      <c r="AX77" s="473"/>
      <c r="AY77" s="473"/>
      <c r="AZ77" s="473"/>
      <c r="BA77" s="473"/>
      <c r="BB77" s="473"/>
      <c r="BC77" s="473"/>
      <c r="BD77" s="473"/>
      <c r="BE77" s="473"/>
      <c r="BF77" s="473"/>
      <c r="BG77" s="473"/>
      <c r="BH77" s="473"/>
      <c r="BI77" s="473"/>
      <c r="BJ77" s="473"/>
      <c r="BK77" s="473"/>
    </row>
    <row r="78" spans="1:63" s="471" customFormat="1" ht="4.3499999999999996" customHeight="1">
      <c r="A78" s="486"/>
      <c r="B78" s="598" t="s">
        <v>354</v>
      </c>
      <c r="C78" s="267"/>
      <c r="D78" s="267"/>
      <c r="E78" s="267"/>
      <c r="F78" s="267"/>
      <c r="G78" s="267"/>
      <c r="H78" s="267"/>
      <c r="I78" s="267"/>
      <c r="J78" s="268"/>
      <c r="K78" s="268"/>
      <c r="L78" s="268"/>
      <c r="M78" s="268"/>
      <c r="N78" s="268"/>
      <c r="O78" s="268"/>
      <c r="P78" s="268"/>
      <c r="Q78" s="268"/>
      <c r="R78" s="268"/>
      <c r="S78" s="229"/>
      <c r="T78" s="229"/>
      <c r="U78" s="229"/>
      <c r="V78" s="229"/>
      <c r="W78" s="229"/>
      <c r="X78" s="269"/>
      <c r="Y78" s="636"/>
      <c r="Z78" s="637"/>
      <c r="AA78" s="638"/>
      <c r="AC78" s="473"/>
      <c r="AD78" s="473"/>
      <c r="AE78" s="473"/>
      <c r="AF78" s="473"/>
      <c r="AG78" s="473"/>
      <c r="AH78" s="473"/>
      <c r="AI78" s="473"/>
      <c r="AJ78" s="473"/>
      <c r="AK78" s="473"/>
      <c r="AL78" s="473"/>
      <c r="AM78" s="473"/>
      <c r="AN78" s="473"/>
      <c r="AO78" s="473"/>
      <c r="AP78" s="473"/>
      <c r="AQ78" s="473"/>
      <c r="AR78" s="473"/>
      <c r="AS78" s="473"/>
      <c r="AT78" s="473"/>
      <c r="AU78" s="473"/>
      <c r="AV78" s="473"/>
      <c r="AW78" s="473"/>
      <c r="AX78" s="473"/>
      <c r="AY78" s="473"/>
      <c r="AZ78" s="473"/>
      <c r="BA78" s="473"/>
      <c r="BB78" s="473"/>
      <c r="BC78" s="473"/>
      <c r="BD78" s="473"/>
      <c r="BE78" s="473"/>
      <c r="BF78" s="473"/>
      <c r="BG78" s="473"/>
      <c r="BH78" s="473"/>
      <c r="BI78" s="473"/>
      <c r="BJ78" s="473"/>
      <c r="BK78" s="473"/>
    </row>
    <row r="79" spans="1:63" s="471" customFormat="1" ht="13.35" customHeight="1">
      <c r="A79" s="486"/>
      <c r="B79" s="613"/>
      <c r="C79" s="616" t="s">
        <v>369</v>
      </c>
      <c r="D79" s="727"/>
      <c r="E79" s="727"/>
      <c r="F79" s="727"/>
      <c r="G79" s="727"/>
      <c r="H79" s="727"/>
      <c r="I79" s="727"/>
      <c r="J79" s="727"/>
      <c r="K79" s="727"/>
      <c r="L79" s="727"/>
      <c r="M79" s="727"/>
      <c r="N79" s="727"/>
      <c r="O79" s="727"/>
      <c r="P79" s="727"/>
      <c r="Q79" s="727"/>
      <c r="R79" s="727"/>
      <c r="S79" s="727"/>
      <c r="T79" s="727"/>
      <c r="U79" s="727"/>
      <c r="V79" s="727"/>
      <c r="W79" s="727"/>
      <c r="X79" s="728"/>
      <c r="Y79" s="639"/>
      <c r="Z79" s="640"/>
      <c r="AA79" s="641"/>
      <c r="AC79" s="473"/>
      <c r="AD79" s="473"/>
      <c r="AE79" s="473"/>
      <c r="AF79" s="473"/>
      <c r="AG79" s="473"/>
      <c r="AH79" s="473"/>
      <c r="AI79" s="473"/>
      <c r="AJ79" s="473"/>
      <c r="AK79" s="473"/>
      <c r="AL79" s="473"/>
      <c r="AM79" s="473"/>
      <c r="AN79" s="473"/>
      <c r="AO79" s="473"/>
      <c r="AP79" s="473"/>
      <c r="AQ79" s="473"/>
      <c r="AR79" s="473"/>
      <c r="AS79" s="473"/>
      <c r="AT79" s="473"/>
      <c r="AU79" s="473"/>
      <c r="AV79" s="473"/>
      <c r="AW79" s="473"/>
      <c r="AX79" s="473"/>
      <c r="AY79" s="473"/>
      <c r="AZ79" s="473"/>
      <c r="BA79" s="473"/>
      <c r="BB79" s="473"/>
      <c r="BC79" s="473"/>
      <c r="BD79" s="473"/>
      <c r="BE79" s="473"/>
      <c r="BF79" s="473"/>
      <c r="BG79" s="473"/>
      <c r="BH79" s="473"/>
      <c r="BI79" s="473"/>
      <c r="BJ79" s="473"/>
      <c r="BK79" s="473"/>
    </row>
    <row r="80" spans="1:63" s="471" customFormat="1" ht="8.4499999999999993" customHeight="1">
      <c r="A80" s="486"/>
      <c r="B80" s="613"/>
      <c r="C80" s="616"/>
      <c r="D80" s="727"/>
      <c r="E80" s="727"/>
      <c r="F80" s="727"/>
      <c r="G80" s="727"/>
      <c r="H80" s="727"/>
      <c r="I80" s="727"/>
      <c r="J80" s="727"/>
      <c r="K80" s="727"/>
      <c r="L80" s="727"/>
      <c r="M80" s="727"/>
      <c r="N80" s="727"/>
      <c r="O80" s="727"/>
      <c r="P80" s="727"/>
      <c r="Q80" s="727"/>
      <c r="R80" s="727"/>
      <c r="S80" s="727"/>
      <c r="T80" s="727"/>
      <c r="U80" s="727"/>
      <c r="V80" s="727"/>
      <c r="W80" s="727"/>
      <c r="X80" s="728"/>
      <c r="Y80" s="639"/>
      <c r="Z80" s="640"/>
      <c r="AA80" s="641"/>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3"/>
      <c r="AY80" s="473"/>
      <c r="AZ80" s="473"/>
      <c r="BA80" s="473"/>
      <c r="BB80" s="473"/>
      <c r="BC80" s="473"/>
      <c r="BD80" s="473"/>
      <c r="BE80" s="473"/>
      <c r="BF80" s="473"/>
      <c r="BG80" s="473"/>
      <c r="BH80" s="473"/>
      <c r="BI80" s="473"/>
      <c r="BJ80" s="473"/>
      <c r="BK80" s="473"/>
    </row>
    <row r="81" spans="1:63" s="471" customFormat="1" ht="12.75" customHeight="1">
      <c r="A81" s="486"/>
      <c r="B81" s="613"/>
      <c r="C81" s="465" t="s">
        <v>370</v>
      </c>
      <c r="D81" s="266"/>
      <c r="E81" s="266"/>
      <c r="F81" s="266"/>
      <c r="G81" s="266"/>
      <c r="H81" s="266"/>
      <c r="I81" s="266"/>
      <c r="J81" s="259"/>
      <c r="K81" s="259"/>
      <c r="L81" s="259"/>
      <c r="M81" s="259"/>
      <c r="N81" s="259"/>
      <c r="O81" s="259"/>
      <c r="P81" s="259"/>
      <c r="Q81" s="259"/>
      <c r="R81" s="259"/>
      <c r="S81" s="473"/>
      <c r="T81" s="473"/>
      <c r="U81" s="473"/>
      <c r="V81" s="473"/>
      <c r="W81" s="473"/>
      <c r="X81" s="474"/>
      <c r="Y81" s="639"/>
      <c r="Z81" s="640"/>
      <c r="AA81" s="641"/>
      <c r="AC81" s="473"/>
      <c r="AD81" s="473"/>
      <c r="AE81" s="473"/>
      <c r="AF81" s="473"/>
      <c r="AG81" s="473"/>
      <c r="AH81" s="473"/>
      <c r="AI81" s="473"/>
      <c r="AJ81" s="473"/>
      <c r="AK81" s="473"/>
      <c r="AL81" s="473"/>
      <c r="AM81" s="473"/>
      <c r="AN81" s="473"/>
      <c r="AO81" s="473"/>
      <c r="AP81" s="473"/>
      <c r="AQ81" s="473"/>
      <c r="AR81" s="473"/>
      <c r="AS81" s="473"/>
      <c r="AT81" s="473"/>
      <c r="AU81" s="473"/>
      <c r="AV81" s="473"/>
      <c r="AW81" s="473"/>
      <c r="AX81" s="473"/>
      <c r="AY81" s="473"/>
      <c r="AZ81" s="473"/>
      <c r="BA81" s="473"/>
      <c r="BB81" s="473"/>
      <c r="BC81" s="473"/>
      <c r="BD81" s="473"/>
      <c r="BE81" s="473"/>
      <c r="BF81" s="473"/>
      <c r="BG81" s="473"/>
      <c r="BH81" s="473"/>
      <c r="BI81" s="473"/>
      <c r="BJ81" s="473"/>
      <c r="BK81" s="473"/>
    </row>
    <row r="82" spans="1:63" s="471" customFormat="1" ht="8.4499999999999993" customHeight="1">
      <c r="A82" s="486"/>
      <c r="B82" s="613"/>
      <c r="C82" s="275"/>
      <c r="D82" s="777" t="s">
        <v>371</v>
      </c>
      <c r="E82" s="777"/>
      <c r="F82" s="777"/>
      <c r="G82" s="777"/>
      <c r="H82" s="777"/>
      <c r="I82" s="777"/>
      <c r="J82" s="777"/>
      <c r="K82" s="777"/>
      <c r="L82" s="777"/>
      <c r="M82" s="777"/>
      <c r="N82" s="777"/>
      <c r="O82" s="777"/>
      <c r="P82" s="777"/>
      <c r="Q82" s="777"/>
      <c r="R82" s="777"/>
      <c r="S82" s="777"/>
      <c r="T82" s="777"/>
      <c r="U82" s="777"/>
      <c r="V82" s="777"/>
      <c r="W82" s="777"/>
      <c r="X82" s="778"/>
      <c r="Y82" s="639"/>
      <c r="Z82" s="640"/>
      <c r="AA82" s="641"/>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73"/>
      <c r="AY82" s="473"/>
      <c r="AZ82" s="473"/>
      <c r="BA82" s="473"/>
      <c r="BB82" s="473"/>
      <c r="BC82" s="473"/>
      <c r="BD82" s="473"/>
      <c r="BE82" s="473"/>
      <c r="BF82" s="473"/>
      <c r="BG82" s="473"/>
      <c r="BH82" s="473"/>
      <c r="BI82" s="473"/>
      <c r="BJ82" s="473"/>
      <c r="BK82" s="473"/>
    </row>
    <row r="83" spans="1:63" s="471" customFormat="1" ht="24.6" customHeight="1">
      <c r="A83" s="486"/>
      <c r="B83" s="677"/>
      <c r="C83" s="276"/>
      <c r="D83" s="779"/>
      <c r="E83" s="779"/>
      <c r="F83" s="779"/>
      <c r="G83" s="779"/>
      <c r="H83" s="779"/>
      <c r="I83" s="779"/>
      <c r="J83" s="779"/>
      <c r="K83" s="779"/>
      <c r="L83" s="779"/>
      <c r="M83" s="779"/>
      <c r="N83" s="779"/>
      <c r="O83" s="779"/>
      <c r="P83" s="779"/>
      <c r="Q83" s="779"/>
      <c r="R83" s="779"/>
      <c r="S83" s="779"/>
      <c r="T83" s="779"/>
      <c r="U83" s="779"/>
      <c r="V83" s="779"/>
      <c r="W83" s="779"/>
      <c r="X83" s="780"/>
      <c r="Y83" s="642"/>
      <c r="Z83" s="643"/>
      <c r="AA83" s="644"/>
      <c r="AC83" s="473"/>
      <c r="AD83" s="473"/>
      <c r="AE83" s="473"/>
      <c r="AF83" s="473"/>
      <c r="AG83" s="473"/>
      <c r="AH83" s="473"/>
      <c r="AI83" s="473"/>
      <c r="AJ83" s="473"/>
      <c r="AK83" s="473"/>
      <c r="AL83" s="473"/>
      <c r="AM83" s="473"/>
      <c r="AN83" s="473"/>
      <c r="AO83" s="473"/>
      <c r="AP83" s="473"/>
      <c r="AQ83" s="473"/>
      <c r="AR83" s="473"/>
      <c r="AS83" s="473"/>
      <c r="AT83" s="473"/>
      <c r="AU83" s="473"/>
      <c r="AV83" s="473"/>
      <c r="AW83" s="473"/>
      <c r="AX83" s="473"/>
      <c r="AY83" s="473"/>
      <c r="AZ83" s="473"/>
      <c r="BA83" s="473"/>
      <c r="BB83" s="473"/>
      <c r="BC83" s="473"/>
      <c r="BD83" s="473"/>
      <c r="BE83" s="473"/>
      <c r="BF83" s="473"/>
      <c r="BG83" s="473"/>
      <c r="BH83" s="473"/>
      <c r="BI83" s="473"/>
      <c r="BJ83" s="473"/>
      <c r="BK83" s="473"/>
    </row>
    <row r="84" spans="1:63" s="471" customFormat="1" ht="6.6" customHeight="1">
      <c r="A84" s="486"/>
      <c r="B84" s="598" t="s">
        <v>356</v>
      </c>
      <c r="C84" s="277"/>
      <c r="D84" s="267"/>
      <c r="E84" s="267"/>
      <c r="F84" s="267"/>
      <c r="G84" s="267"/>
      <c r="H84" s="267"/>
      <c r="I84" s="267"/>
      <c r="J84" s="268"/>
      <c r="K84" s="268"/>
      <c r="L84" s="268"/>
      <c r="M84" s="268"/>
      <c r="N84" s="268"/>
      <c r="O84" s="268"/>
      <c r="P84" s="268"/>
      <c r="Q84" s="268"/>
      <c r="R84" s="268"/>
      <c r="S84" s="229"/>
      <c r="T84" s="229"/>
      <c r="U84" s="229"/>
      <c r="V84" s="229"/>
      <c r="W84" s="229"/>
      <c r="X84" s="269"/>
      <c r="Y84" s="636"/>
      <c r="Z84" s="637"/>
      <c r="AA84" s="638"/>
      <c r="AC84" s="473"/>
      <c r="AD84" s="473"/>
      <c r="AE84" s="473"/>
      <c r="AF84" s="473"/>
      <c r="AG84" s="473"/>
      <c r="AH84" s="473"/>
      <c r="AI84" s="473"/>
      <c r="AJ84" s="473"/>
      <c r="AK84" s="473"/>
      <c r="AL84" s="473"/>
      <c r="AM84" s="473"/>
      <c r="AN84" s="473"/>
      <c r="AO84" s="473"/>
      <c r="AP84" s="473"/>
      <c r="AQ84" s="473"/>
      <c r="AR84" s="473"/>
      <c r="AS84" s="473"/>
      <c r="AT84" s="473"/>
      <c r="AU84" s="473"/>
      <c r="AV84" s="473"/>
      <c r="AW84" s="473"/>
      <c r="AX84" s="473"/>
      <c r="AY84" s="473"/>
      <c r="AZ84" s="473"/>
      <c r="BA84" s="473"/>
      <c r="BB84" s="473"/>
      <c r="BC84" s="473"/>
      <c r="BD84" s="473"/>
      <c r="BE84" s="473"/>
      <c r="BF84" s="473"/>
      <c r="BG84" s="473"/>
      <c r="BH84" s="473"/>
      <c r="BI84" s="473"/>
      <c r="BJ84" s="473"/>
      <c r="BK84" s="473"/>
    </row>
    <row r="85" spans="1:63" s="471" customFormat="1" ht="12.75" customHeight="1">
      <c r="A85" s="486"/>
      <c r="B85" s="613"/>
      <c r="C85" s="464" t="s">
        <v>372</v>
      </c>
      <c r="D85" s="266"/>
      <c r="E85" s="266"/>
      <c r="F85" s="266"/>
      <c r="G85" s="266"/>
      <c r="H85" s="266"/>
      <c r="I85" s="266"/>
      <c r="J85" s="259"/>
      <c r="K85" s="259"/>
      <c r="L85" s="259"/>
      <c r="M85" s="259"/>
      <c r="N85" s="259"/>
      <c r="O85" s="259"/>
      <c r="P85" s="259"/>
      <c r="Q85" s="259"/>
      <c r="R85" s="259"/>
      <c r="S85" s="473"/>
      <c r="T85" s="473"/>
      <c r="U85" s="473"/>
      <c r="V85" s="473"/>
      <c r="W85" s="473"/>
      <c r="X85" s="474"/>
      <c r="Y85" s="639"/>
      <c r="Z85" s="640"/>
      <c r="AA85" s="641"/>
      <c r="AC85" s="473"/>
      <c r="AD85" s="473"/>
      <c r="AE85" s="473"/>
      <c r="AF85" s="473"/>
      <c r="AG85" s="473"/>
      <c r="AH85" s="473"/>
      <c r="AI85" s="473"/>
      <c r="AJ85" s="473"/>
      <c r="AK85" s="473"/>
      <c r="AL85" s="473"/>
      <c r="AM85" s="473"/>
      <c r="AN85" s="473"/>
      <c r="AO85" s="473"/>
      <c r="AP85" s="473"/>
      <c r="AQ85" s="473"/>
      <c r="AR85" s="473"/>
      <c r="AS85" s="473"/>
      <c r="AT85" s="473"/>
      <c r="AU85" s="473"/>
      <c r="AV85" s="473"/>
      <c r="AW85" s="473"/>
      <c r="AX85" s="473"/>
      <c r="AY85" s="473"/>
      <c r="AZ85" s="473"/>
      <c r="BA85" s="473"/>
      <c r="BB85" s="473"/>
      <c r="BC85" s="473"/>
      <c r="BD85" s="473"/>
      <c r="BE85" s="473"/>
      <c r="BF85" s="473"/>
      <c r="BG85" s="473"/>
      <c r="BH85" s="473"/>
      <c r="BI85" s="473"/>
      <c r="BJ85" s="473"/>
      <c r="BK85" s="473"/>
    </row>
    <row r="86" spans="1:63" s="471" customFormat="1" ht="12.75" customHeight="1">
      <c r="A86" s="486"/>
      <c r="B86" s="613"/>
      <c r="C86" s="464" t="s">
        <v>363</v>
      </c>
      <c r="D86" s="266"/>
      <c r="E86" s="266"/>
      <c r="F86" s="465" t="s">
        <v>373</v>
      </c>
      <c r="G86" s="266"/>
      <c r="H86" s="266"/>
      <c r="I86" s="266"/>
      <c r="J86" s="259"/>
      <c r="K86" s="259"/>
      <c r="L86" s="259"/>
      <c r="M86" s="259"/>
      <c r="N86" s="259"/>
      <c r="O86" s="259"/>
      <c r="P86" s="259"/>
      <c r="Q86" s="259"/>
      <c r="R86" s="259"/>
      <c r="S86" s="473"/>
      <c r="T86" s="473"/>
      <c r="U86" s="473"/>
      <c r="V86" s="473"/>
      <c r="W86" s="473"/>
      <c r="X86" s="474"/>
      <c r="Y86" s="639"/>
      <c r="Z86" s="640"/>
      <c r="AA86" s="641"/>
      <c r="AC86" s="473"/>
      <c r="AD86" s="473"/>
      <c r="AE86" s="473"/>
      <c r="AF86" s="473"/>
      <c r="AG86" s="473"/>
      <c r="AH86" s="473"/>
      <c r="AI86" s="473"/>
      <c r="AJ86" s="473"/>
      <c r="AK86" s="473"/>
      <c r="AL86" s="473"/>
      <c r="AM86" s="473"/>
      <c r="AN86" s="473"/>
      <c r="AO86" s="473"/>
      <c r="AP86" s="473"/>
      <c r="AQ86" s="473"/>
      <c r="AR86" s="473"/>
      <c r="AS86" s="473"/>
      <c r="AT86" s="473"/>
      <c r="AU86" s="473"/>
      <c r="AV86" s="473"/>
      <c r="AW86" s="473"/>
      <c r="AX86" s="473"/>
      <c r="AY86" s="473"/>
      <c r="AZ86" s="473"/>
      <c r="BA86" s="473"/>
      <c r="BB86" s="473"/>
      <c r="BC86" s="473"/>
      <c r="BD86" s="473"/>
      <c r="BE86" s="473"/>
      <c r="BF86" s="473"/>
      <c r="BG86" s="473"/>
      <c r="BH86" s="473"/>
      <c r="BI86" s="473"/>
      <c r="BJ86" s="473"/>
      <c r="BK86" s="473"/>
    </row>
    <row r="87" spans="1:63" s="471" customFormat="1" ht="12.75" customHeight="1">
      <c r="A87" s="486"/>
      <c r="B87" s="613"/>
      <c r="C87" s="464"/>
      <c r="D87" s="266"/>
      <c r="E87" s="266"/>
      <c r="F87" s="471" t="s">
        <v>374</v>
      </c>
      <c r="G87" s="465" t="s">
        <v>375</v>
      </c>
      <c r="H87" s="266"/>
      <c r="I87" s="266"/>
      <c r="J87" s="259"/>
      <c r="K87" s="259"/>
      <c r="L87" s="259"/>
      <c r="M87" s="259"/>
      <c r="N87" s="259"/>
      <c r="O87" s="259"/>
      <c r="P87" s="259"/>
      <c r="Q87" s="259"/>
      <c r="R87" s="259"/>
      <c r="S87" s="473"/>
      <c r="T87" s="473"/>
      <c r="U87" s="473"/>
      <c r="V87" s="473"/>
      <c r="W87" s="473"/>
      <c r="X87" s="474"/>
      <c r="Y87" s="639"/>
      <c r="Z87" s="640"/>
      <c r="AA87" s="641"/>
      <c r="AC87" s="473"/>
      <c r="AD87" s="473"/>
      <c r="AE87" s="473"/>
      <c r="AF87" s="473"/>
      <c r="AG87" s="473"/>
      <c r="AH87" s="473"/>
      <c r="AI87" s="473"/>
      <c r="AJ87" s="473"/>
      <c r="AK87" s="473"/>
      <c r="AL87" s="473"/>
      <c r="AM87" s="473"/>
      <c r="AN87" s="473"/>
      <c r="AO87" s="473"/>
      <c r="AP87" s="473"/>
      <c r="AQ87" s="473"/>
      <c r="AR87" s="473"/>
      <c r="AS87" s="473"/>
      <c r="AT87" s="473"/>
      <c r="AU87" s="473"/>
      <c r="AV87" s="473"/>
      <c r="AW87" s="473"/>
      <c r="AX87" s="473"/>
      <c r="AY87" s="473"/>
      <c r="AZ87" s="473"/>
      <c r="BA87" s="473"/>
      <c r="BB87" s="473"/>
      <c r="BC87" s="473"/>
      <c r="BD87" s="473"/>
      <c r="BE87" s="473"/>
      <c r="BF87" s="473"/>
      <c r="BG87" s="473"/>
      <c r="BH87" s="473"/>
      <c r="BI87" s="473"/>
      <c r="BJ87" s="473"/>
      <c r="BK87" s="473"/>
    </row>
    <row r="88" spans="1:63" s="471" customFormat="1" ht="12.75" customHeight="1">
      <c r="A88" s="486"/>
      <c r="B88" s="613"/>
      <c r="C88" s="278"/>
      <c r="D88" s="266"/>
      <c r="E88" s="266" t="s">
        <v>376</v>
      </c>
      <c r="F88" s="465" t="s">
        <v>377</v>
      </c>
      <c r="G88" s="266"/>
      <c r="H88" s="266"/>
      <c r="I88" s="266"/>
      <c r="J88" s="259"/>
      <c r="K88" s="259"/>
      <c r="L88" s="259"/>
      <c r="M88" s="259"/>
      <c r="N88" s="259"/>
      <c r="O88" s="259"/>
      <c r="P88" s="259"/>
      <c r="Q88" s="259"/>
      <c r="R88" s="259"/>
      <c r="S88" s="473"/>
      <c r="T88" s="473"/>
      <c r="U88" s="473"/>
      <c r="V88" s="473"/>
      <c r="W88" s="473"/>
      <c r="X88" s="474"/>
      <c r="Y88" s="639"/>
      <c r="Z88" s="640"/>
      <c r="AA88" s="641"/>
      <c r="AC88" s="473"/>
      <c r="AD88" s="473"/>
      <c r="AE88" s="473"/>
      <c r="AF88" s="473"/>
      <c r="AG88" s="473"/>
      <c r="AH88" s="473"/>
      <c r="AI88" s="473"/>
      <c r="AJ88" s="473"/>
      <c r="AK88" s="473"/>
      <c r="AL88" s="473"/>
      <c r="AM88" s="473"/>
      <c r="AN88" s="473"/>
      <c r="AO88" s="473"/>
      <c r="AP88" s="473"/>
      <c r="AQ88" s="473"/>
      <c r="AR88" s="473"/>
      <c r="AS88" s="473"/>
      <c r="AT88" s="473"/>
      <c r="AU88" s="473"/>
      <c r="AV88" s="473"/>
      <c r="AW88" s="473"/>
      <c r="AX88" s="473"/>
      <c r="AY88" s="473"/>
      <c r="AZ88" s="473"/>
      <c r="BA88" s="473"/>
      <c r="BB88" s="473"/>
      <c r="BC88" s="473"/>
      <c r="BD88" s="473"/>
      <c r="BE88" s="473"/>
      <c r="BF88" s="473"/>
      <c r="BG88" s="473"/>
      <c r="BH88" s="473"/>
      <c r="BI88" s="473"/>
      <c r="BJ88" s="473"/>
      <c r="BK88" s="473"/>
    </row>
    <row r="89" spans="1:63" s="471" customFormat="1" ht="12.75" customHeight="1">
      <c r="A89" s="486"/>
      <c r="B89" s="613"/>
      <c r="C89" s="278"/>
      <c r="D89" s="266"/>
      <c r="E89" s="266"/>
      <c r="F89" s="781" t="s">
        <v>378</v>
      </c>
      <c r="G89" s="782"/>
      <c r="H89" s="782"/>
      <c r="I89" s="782"/>
      <c r="J89" s="782"/>
      <c r="K89" s="782"/>
      <c r="L89" s="782"/>
      <c r="M89" s="782"/>
      <c r="N89" s="782"/>
      <c r="O89" s="782"/>
      <c r="P89" s="782"/>
      <c r="Q89" s="782"/>
      <c r="R89" s="782"/>
      <c r="S89" s="782"/>
      <c r="T89" s="782"/>
      <c r="U89" s="782"/>
      <c r="V89" s="782"/>
      <c r="W89" s="782"/>
      <c r="X89" s="783"/>
      <c r="Y89" s="639"/>
      <c r="Z89" s="640"/>
      <c r="AA89" s="641"/>
      <c r="AC89" s="473"/>
      <c r="AD89" s="473"/>
      <c r="AE89" s="473"/>
      <c r="AF89" s="473"/>
      <c r="AG89" s="473"/>
      <c r="AH89" s="473"/>
      <c r="AI89" s="473"/>
      <c r="AJ89" s="473"/>
      <c r="AK89" s="473"/>
      <c r="AL89" s="473"/>
      <c r="AM89" s="473"/>
      <c r="AN89" s="473"/>
      <c r="AO89" s="473"/>
      <c r="AP89" s="473"/>
      <c r="AQ89" s="473"/>
      <c r="AR89" s="473"/>
      <c r="AS89" s="473"/>
      <c r="AT89" s="473"/>
      <c r="AU89" s="473"/>
      <c r="AV89" s="473"/>
      <c r="AW89" s="473"/>
      <c r="AX89" s="473"/>
      <c r="AY89" s="473"/>
      <c r="AZ89" s="473"/>
      <c r="BA89" s="473"/>
      <c r="BB89" s="473"/>
      <c r="BC89" s="473"/>
      <c r="BD89" s="473"/>
      <c r="BE89" s="473"/>
      <c r="BF89" s="473"/>
      <c r="BG89" s="473"/>
      <c r="BH89" s="473"/>
      <c r="BI89" s="473"/>
      <c r="BJ89" s="473"/>
      <c r="BK89" s="473"/>
    </row>
    <row r="90" spans="1:63" s="471" customFormat="1" ht="6.75" customHeight="1">
      <c r="A90" s="486"/>
      <c r="B90" s="613"/>
      <c r="C90" s="467" t="s">
        <v>379</v>
      </c>
      <c r="D90" s="270"/>
      <c r="E90" s="270"/>
      <c r="F90" s="271"/>
      <c r="G90" s="270"/>
      <c r="H90" s="270"/>
      <c r="I90" s="270"/>
      <c r="J90" s="271"/>
      <c r="K90" s="271"/>
      <c r="L90" s="271"/>
      <c r="M90" s="271"/>
      <c r="N90" s="271"/>
      <c r="O90" s="271"/>
      <c r="P90" s="271"/>
      <c r="Q90" s="271"/>
      <c r="R90" s="271"/>
      <c r="S90" s="272"/>
      <c r="T90" s="272"/>
      <c r="U90" s="272"/>
      <c r="V90" s="272"/>
      <c r="W90" s="272"/>
      <c r="X90" s="273"/>
      <c r="Y90" s="642"/>
      <c r="Z90" s="643"/>
      <c r="AA90" s="644"/>
      <c r="AC90" s="473"/>
      <c r="AD90" s="473"/>
      <c r="AE90" s="473"/>
      <c r="AF90" s="473"/>
      <c r="AG90" s="473"/>
      <c r="AH90" s="473"/>
      <c r="AI90" s="473"/>
      <c r="AJ90" s="473"/>
      <c r="AK90" s="473"/>
      <c r="AL90" s="473"/>
      <c r="AM90" s="473"/>
      <c r="AN90" s="473"/>
      <c r="AO90" s="473"/>
      <c r="AP90" s="473"/>
      <c r="AQ90" s="473"/>
      <c r="AR90" s="473"/>
      <c r="AS90" s="473"/>
      <c r="AT90" s="473"/>
      <c r="AU90" s="473"/>
      <c r="AV90" s="473"/>
      <c r="AW90" s="473"/>
      <c r="AX90" s="473"/>
      <c r="AY90" s="473"/>
      <c r="AZ90" s="473"/>
      <c r="BA90" s="473"/>
      <c r="BB90" s="473"/>
      <c r="BC90" s="473"/>
      <c r="BD90" s="473"/>
      <c r="BE90" s="473"/>
      <c r="BF90" s="473"/>
      <c r="BG90" s="473"/>
      <c r="BH90" s="473"/>
      <c r="BI90" s="473"/>
      <c r="BJ90" s="473"/>
      <c r="BK90" s="473"/>
    </row>
    <row r="91" spans="1:63" s="471" customFormat="1" ht="6.75" customHeight="1">
      <c r="A91" s="486"/>
      <c r="B91" s="437"/>
      <c r="C91" s="464"/>
      <c r="D91" s="266"/>
      <c r="E91" s="266"/>
      <c r="F91" s="259"/>
      <c r="G91" s="266"/>
      <c r="H91" s="266"/>
      <c r="I91" s="266"/>
      <c r="J91" s="259"/>
      <c r="K91" s="259"/>
      <c r="L91" s="259"/>
      <c r="M91" s="259"/>
      <c r="N91" s="259"/>
      <c r="O91" s="259"/>
      <c r="P91" s="259"/>
      <c r="Q91" s="259"/>
      <c r="R91" s="259"/>
      <c r="S91" s="473"/>
      <c r="T91" s="473"/>
      <c r="U91" s="473"/>
      <c r="V91" s="473"/>
      <c r="W91" s="473"/>
      <c r="X91" s="474"/>
      <c r="Y91" s="430"/>
      <c r="Z91" s="431"/>
      <c r="AA91" s="432"/>
      <c r="AC91" s="473"/>
      <c r="AD91" s="473"/>
      <c r="AE91" s="473"/>
      <c r="AF91" s="473"/>
      <c r="AG91" s="473"/>
      <c r="AH91" s="473"/>
      <c r="AI91" s="473"/>
      <c r="AJ91" s="473"/>
      <c r="AK91" s="473"/>
      <c r="AL91" s="473"/>
      <c r="AM91" s="473"/>
      <c r="AN91" s="473"/>
      <c r="AO91" s="473"/>
      <c r="AP91" s="473"/>
      <c r="AQ91" s="473"/>
      <c r="AR91" s="473"/>
      <c r="AS91" s="473"/>
      <c r="AT91" s="473"/>
      <c r="AU91" s="473"/>
      <c r="AV91" s="473"/>
      <c r="AW91" s="473"/>
      <c r="AX91" s="473"/>
      <c r="AY91" s="473"/>
      <c r="AZ91" s="473"/>
      <c r="BA91" s="473"/>
      <c r="BB91" s="473"/>
      <c r="BC91" s="473"/>
      <c r="BD91" s="473"/>
      <c r="BE91" s="473"/>
      <c r="BF91" s="473"/>
      <c r="BG91" s="473"/>
      <c r="BH91" s="473"/>
      <c r="BI91" s="473"/>
      <c r="BJ91" s="473"/>
      <c r="BK91" s="473"/>
    </row>
    <row r="92" spans="1:63" s="471" customFormat="1" ht="12.75" customHeight="1">
      <c r="A92" s="486"/>
      <c r="B92" s="613"/>
      <c r="C92" s="734" t="s">
        <v>380</v>
      </c>
      <c r="D92" s="735"/>
      <c r="E92" s="735"/>
      <c r="F92" s="735"/>
      <c r="G92" s="735"/>
      <c r="H92" s="735"/>
      <c r="I92" s="735"/>
      <c r="J92" s="735"/>
      <c r="K92" s="735"/>
      <c r="L92" s="735"/>
      <c r="M92" s="735"/>
      <c r="N92" s="735"/>
      <c r="O92" s="735"/>
      <c r="P92" s="735"/>
      <c r="Q92" s="735"/>
      <c r="R92" s="735"/>
      <c r="S92" s="735"/>
      <c r="T92" s="735"/>
      <c r="U92" s="735"/>
      <c r="V92" s="735"/>
      <c r="W92" s="735"/>
      <c r="X92" s="736"/>
      <c r="Y92" s="639"/>
      <c r="Z92" s="640"/>
      <c r="AA92" s="641"/>
      <c r="AC92" s="473"/>
      <c r="AD92" s="473"/>
      <c r="AE92" s="473"/>
      <c r="AF92" s="473"/>
      <c r="AG92" s="473"/>
      <c r="AH92" s="473"/>
      <c r="AI92" s="473"/>
      <c r="AJ92" s="473"/>
      <c r="AK92" s="473"/>
      <c r="AL92" s="473"/>
      <c r="AM92" s="473"/>
      <c r="AN92" s="473"/>
      <c r="AO92" s="473"/>
      <c r="AP92" s="473"/>
      <c r="AQ92" s="473"/>
      <c r="AR92" s="473"/>
      <c r="AS92" s="473"/>
      <c r="AT92" s="473"/>
      <c r="AU92" s="473"/>
      <c r="AV92" s="473"/>
      <c r="AW92" s="473"/>
      <c r="AX92" s="473"/>
      <c r="AY92" s="473"/>
      <c r="AZ92" s="473"/>
      <c r="BA92" s="473"/>
      <c r="BB92" s="473"/>
      <c r="BC92" s="473"/>
      <c r="BD92" s="473"/>
      <c r="BE92" s="473"/>
      <c r="BF92" s="473"/>
      <c r="BG92" s="473"/>
      <c r="BH92" s="473"/>
      <c r="BI92" s="473"/>
      <c r="BJ92" s="473"/>
      <c r="BK92" s="473"/>
    </row>
    <row r="93" spans="1:63" s="471" customFormat="1" ht="12.75" customHeight="1">
      <c r="A93" s="486"/>
      <c r="B93" s="613"/>
      <c r="C93" s="465" t="s">
        <v>381</v>
      </c>
      <c r="D93" s="266"/>
      <c r="E93" s="266"/>
      <c r="F93" s="266"/>
      <c r="G93" s="266"/>
      <c r="H93" s="266"/>
      <c r="I93" s="266"/>
      <c r="J93" s="259"/>
      <c r="K93" s="259"/>
      <c r="L93" s="259"/>
      <c r="M93" s="259"/>
      <c r="N93" s="259"/>
      <c r="O93" s="259"/>
      <c r="P93" s="259"/>
      <c r="Q93" s="259"/>
      <c r="R93" s="259"/>
      <c r="S93" s="473"/>
      <c r="T93" s="473"/>
      <c r="U93" s="473"/>
      <c r="V93" s="473"/>
      <c r="W93" s="473"/>
      <c r="X93" s="474"/>
      <c r="Y93" s="639"/>
      <c r="Z93" s="640"/>
      <c r="AA93" s="641"/>
      <c r="AC93" s="473"/>
      <c r="AD93" s="473"/>
      <c r="AE93" s="473"/>
      <c r="AF93" s="473"/>
      <c r="AG93" s="473"/>
      <c r="AH93" s="473"/>
      <c r="AI93" s="473"/>
      <c r="AJ93" s="473"/>
      <c r="AK93" s="473"/>
      <c r="AL93" s="473"/>
      <c r="AM93" s="473"/>
      <c r="AN93" s="473"/>
      <c r="AO93" s="473"/>
      <c r="AP93" s="473"/>
      <c r="AQ93" s="473"/>
      <c r="AR93" s="473"/>
      <c r="AS93" s="473"/>
      <c r="AT93" s="473"/>
      <c r="AU93" s="473"/>
      <c r="AV93" s="473"/>
      <c r="AW93" s="473"/>
      <c r="AX93" s="473"/>
      <c r="AY93" s="473"/>
      <c r="AZ93" s="473"/>
      <c r="BA93" s="473"/>
      <c r="BB93" s="473"/>
      <c r="BC93" s="473"/>
      <c r="BD93" s="473"/>
      <c r="BE93" s="473"/>
      <c r="BF93" s="473"/>
      <c r="BG93" s="473"/>
      <c r="BH93" s="473"/>
      <c r="BI93" s="473"/>
      <c r="BJ93" s="473"/>
      <c r="BK93" s="473"/>
    </row>
    <row r="94" spans="1:63" s="471" customFormat="1" ht="12.75" customHeight="1">
      <c r="A94" s="486"/>
      <c r="B94" s="613"/>
      <c r="C94" s="266"/>
      <c r="D94" s="777" t="s">
        <v>382</v>
      </c>
      <c r="E94" s="777"/>
      <c r="F94" s="777"/>
      <c r="G94" s="777"/>
      <c r="H94" s="777"/>
      <c r="I94" s="777"/>
      <c r="J94" s="777"/>
      <c r="K94" s="777"/>
      <c r="L94" s="777"/>
      <c r="M94" s="777"/>
      <c r="N94" s="777"/>
      <c r="O94" s="777"/>
      <c r="P94" s="777"/>
      <c r="Q94" s="777"/>
      <c r="R94" s="777"/>
      <c r="S94" s="777"/>
      <c r="T94" s="777"/>
      <c r="U94" s="777"/>
      <c r="V94" s="777"/>
      <c r="W94" s="777"/>
      <c r="X94" s="778"/>
      <c r="Y94" s="639"/>
      <c r="Z94" s="640"/>
      <c r="AA94" s="641"/>
      <c r="AC94" s="473"/>
      <c r="AD94" s="473"/>
      <c r="AE94" s="473"/>
      <c r="AF94" s="473"/>
      <c r="AG94" s="473"/>
      <c r="AH94" s="473"/>
      <c r="AI94" s="473"/>
      <c r="AJ94" s="473"/>
      <c r="AK94" s="473"/>
      <c r="AL94" s="473"/>
      <c r="AM94" s="473"/>
      <c r="AN94" s="473"/>
      <c r="AO94" s="473"/>
      <c r="AP94" s="473"/>
      <c r="AQ94" s="473"/>
      <c r="AR94" s="473"/>
      <c r="AS94" s="473"/>
      <c r="AT94" s="473"/>
      <c r="AU94" s="473"/>
      <c r="AV94" s="473"/>
      <c r="AW94" s="473"/>
      <c r="AX94" s="473"/>
      <c r="AY94" s="473"/>
      <c r="AZ94" s="473"/>
      <c r="BA94" s="473"/>
      <c r="BB94" s="473"/>
      <c r="BC94" s="473"/>
      <c r="BD94" s="473"/>
      <c r="BE94" s="473"/>
      <c r="BF94" s="473"/>
      <c r="BG94" s="473"/>
      <c r="BH94" s="473"/>
      <c r="BI94" s="473"/>
      <c r="BJ94" s="473"/>
      <c r="BK94" s="473"/>
    </row>
    <row r="95" spans="1:63" s="471" customFormat="1" ht="12.75" customHeight="1">
      <c r="A95" s="486"/>
      <c r="B95" s="613"/>
      <c r="C95" s="266"/>
      <c r="D95" s="777" t="s">
        <v>383</v>
      </c>
      <c r="E95" s="777"/>
      <c r="F95" s="777"/>
      <c r="G95" s="777"/>
      <c r="H95" s="777"/>
      <c r="I95" s="777"/>
      <c r="J95" s="777"/>
      <c r="K95" s="777"/>
      <c r="L95" s="777"/>
      <c r="M95" s="777"/>
      <c r="N95" s="777"/>
      <c r="O95" s="777"/>
      <c r="P95" s="777"/>
      <c r="Q95" s="777"/>
      <c r="R95" s="777"/>
      <c r="S95" s="777"/>
      <c r="T95" s="777"/>
      <c r="U95" s="777"/>
      <c r="V95" s="777"/>
      <c r="W95" s="777"/>
      <c r="X95" s="778"/>
      <c r="Y95" s="639"/>
      <c r="Z95" s="640"/>
      <c r="AA95" s="641"/>
      <c r="AC95" s="473"/>
      <c r="AD95" s="473"/>
      <c r="AE95" s="473"/>
      <c r="AF95" s="473"/>
      <c r="AG95" s="473"/>
      <c r="AH95" s="473"/>
      <c r="AI95" s="473"/>
      <c r="AJ95" s="473"/>
      <c r="AK95" s="473"/>
      <c r="AL95" s="473"/>
      <c r="AM95" s="473"/>
      <c r="AN95" s="473"/>
      <c r="AO95" s="473"/>
      <c r="AP95" s="473"/>
      <c r="AQ95" s="473"/>
      <c r="AR95" s="473"/>
      <c r="AS95" s="473"/>
      <c r="AT95" s="473"/>
      <c r="AU95" s="473"/>
      <c r="AV95" s="473"/>
      <c r="AW95" s="473"/>
      <c r="AX95" s="473"/>
      <c r="AY95" s="473"/>
      <c r="AZ95" s="473"/>
      <c r="BA95" s="473"/>
      <c r="BB95" s="473"/>
      <c r="BC95" s="473"/>
      <c r="BD95" s="473"/>
      <c r="BE95" s="473"/>
      <c r="BF95" s="473"/>
      <c r="BG95" s="473"/>
      <c r="BH95" s="473"/>
      <c r="BI95" s="473"/>
      <c r="BJ95" s="473"/>
      <c r="BK95" s="473"/>
    </row>
    <row r="96" spans="1:63" s="471" customFormat="1" ht="12.75" customHeight="1">
      <c r="A96" s="486"/>
      <c r="B96" s="613"/>
      <c r="C96" s="266"/>
      <c r="D96" s="777" t="s">
        <v>384</v>
      </c>
      <c r="E96" s="956"/>
      <c r="F96" s="956"/>
      <c r="G96" s="956"/>
      <c r="H96" s="956"/>
      <c r="I96" s="956"/>
      <c r="J96" s="956"/>
      <c r="K96" s="956"/>
      <c r="L96" s="956"/>
      <c r="M96" s="956"/>
      <c r="N96" s="956"/>
      <c r="O96" s="956"/>
      <c r="P96" s="956"/>
      <c r="Q96" s="956"/>
      <c r="R96" s="956"/>
      <c r="S96" s="956"/>
      <c r="T96" s="956"/>
      <c r="U96" s="956"/>
      <c r="V96" s="956"/>
      <c r="W96" s="956"/>
      <c r="X96" s="957"/>
      <c r="Y96" s="639"/>
      <c r="Z96" s="640"/>
      <c r="AA96" s="641"/>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473"/>
      <c r="AY96" s="473"/>
      <c r="AZ96" s="473"/>
      <c r="BA96" s="473"/>
      <c r="BB96" s="473"/>
      <c r="BC96" s="473"/>
      <c r="BD96" s="473"/>
      <c r="BE96" s="473"/>
      <c r="BF96" s="473"/>
      <c r="BG96" s="473"/>
      <c r="BH96" s="473"/>
      <c r="BI96" s="473"/>
      <c r="BJ96" s="473"/>
      <c r="BK96" s="473"/>
    </row>
    <row r="97" spans="1:63" s="471" customFormat="1" ht="27.6" customHeight="1">
      <c r="A97" s="486"/>
      <c r="B97" s="613"/>
      <c r="C97" s="266"/>
      <c r="D97" s="777" t="s">
        <v>385</v>
      </c>
      <c r="E97" s="956"/>
      <c r="F97" s="956"/>
      <c r="G97" s="956"/>
      <c r="H97" s="956"/>
      <c r="I97" s="956"/>
      <c r="J97" s="956"/>
      <c r="K97" s="956"/>
      <c r="L97" s="956"/>
      <c r="M97" s="956"/>
      <c r="N97" s="956"/>
      <c r="O97" s="956"/>
      <c r="P97" s="956"/>
      <c r="Q97" s="956"/>
      <c r="R97" s="956"/>
      <c r="S97" s="956"/>
      <c r="T97" s="956"/>
      <c r="U97" s="956"/>
      <c r="V97" s="956"/>
      <c r="W97" s="956"/>
      <c r="X97" s="957"/>
      <c r="Y97" s="639"/>
      <c r="Z97" s="640"/>
      <c r="AA97" s="641"/>
      <c r="AC97" s="473"/>
      <c r="AD97" s="473"/>
      <c r="AE97" s="473"/>
      <c r="AF97" s="473"/>
      <c r="AG97" s="473"/>
      <c r="AH97" s="473"/>
      <c r="AI97" s="473"/>
      <c r="AJ97" s="473"/>
      <c r="AK97" s="473"/>
      <c r="AL97" s="473"/>
      <c r="AM97" s="473"/>
      <c r="AN97" s="473"/>
      <c r="AO97" s="473"/>
      <c r="AP97" s="473"/>
      <c r="AQ97" s="473"/>
      <c r="AR97" s="473"/>
      <c r="AS97" s="473"/>
      <c r="AT97" s="473"/>
      <c r="AU97" s="473"/>
      <c r="AV97" s="473"/>
      <c r="AW97" s="473"/>
      <c r="AX97" s="473"/>
      <c r="AY97" s="473"/>
      <c r="AZ97" s="473"/>
      <c r="BA97" s="473"/>
      <c r="BB97" s="473"/>
      <c r="BC97" s="473"/>
      <c r="BD97" s="473"/>
      <c r="BE97" s="473"/>
      <c r="BF97" s="473"/>
      <c r="BG97" s="473"/>
      <c r="BH97" s="473"/>
      <c r="BI97" s="473"/>
      <c r="BJ97" s="473"/>
      <c r="BK97" s="473"/>
    </row>
    <row r="98" spans="1:63" s="471" customFormat="1" ht="30" customHeight="1">
      <c r="A98" s="486"/>
      <c r="B98" s="677"/>
      <c r="C98" s="468" t="s">
        <v>379</v>
      </c>
      <c r="D98" s="779" t="s">
        <v>386</v>
      </c>
      <c r="E98" s="958"/>
      <c r="F98" s="958"/>
      <c r="G98" s="958"/>
      <c r="H98" s="958"/>
      <c r="I98" s="958"/>
      <c r="J98" s="958"/>
      <c r="K98" s="958"/>
      <c r="L98" s="958"/>
      <c r="M98" s="958"/>
      <c r="N98" s="958"/>
      <c r="O98" s="958"/>
      <c r="P98" s="958"/>
      <c r="Q98" s="958"/>
      <c r="R98" s="958"/>
      <c r="S98" s="958"/>
      <c r="T98" s="958"/>
      <c r="U98" s="958"/>
      <c r="V98" s="958"/>
      <c r="W98" s="958"/>
      <c r="X98" s="959"/>
      <c r="Y98" s="639"/>
      <c r="Z98" s="640"/>
      <c r="AA98" s="641"/>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473"/>
      <c r="AY98" s="473"/>
      <c r="AZ98" s="473"/>
      <c r="BA98" s="473"/>
      <c r="BB98" s="473"/>
      <c r="BC98" s="473"/>
      <c r="BD98" s="473"/>
      <c r="BE98" s="473"/>
      <c r="BF98" s="473"/>
      <c r="BG98" s="473"/>
      <c r="BH98" s="473"/>
      <c r="BI98" s="473"/>
      <c r="BJ98" s="473"/>
      <c r="BK98" s="473"/>
    </row>
    <row r="99" spans="1:63" s="471" customFormat="1" ht="12.75" customHeight="1">
      <c r="A99" s="486"/>
      <c r="B99" s="598" t="s">
        <v>387</v>
      </c>
      <c r="C99" s="601" t="s">
        <v>388</v>
      </c>
      <c r="D99" s="725"/>
      <c r="E99" s="725"/>
      <c r="F99" s="725"/>
      <c r="G99" s="725"/>
      <c r="H99" s="725"/>
      <c r="I99" s="725"/>
      <c r="J99" s="725"/>
      <c r="K99" s="725"/>
      <c r="L99" s="725"/>
      <c r="M99" s="725"/>
      <c r="N99" s="725"/>
      <c r="O99" s="725"/>
      <c r="P99" s="725"/>
      <c r="Q99" s="725"/>
      <c r="R99" s="725"/>
      <c r="S99" s="725"/>
      <c r="T99" s="725"/>
      <c r="U99" s="725"/>
      <c r="V99" s="725"/>
      <c r="W99" s="725"/>
      <c r="X99" s="726"/>
      <c r="Y99" s="960"/>
      <c r="Z99" s="960"/>
      <c r="AA99" s="960"/>
      <c r="AC99" s="473"/>
      <c r="AD99" s="473"/>
      <c r="AE99" s="473"/>
      <c r="AF99" s="473"/>
      <c r="AG99" s="473"/>
      <c r="AH99" s="473"/>
      <c r="AI99" s="473"/>
      <c r="AJ99" s="473"/>
      <c r="AK99" s="473"/>
      <c r="AL99" s="473"/>
      <c r="AM99" s="473"/>
      <c r="AN99" s="473"/>
      <c r="AO99" s="473"/>
      <c r="AP99" s="473"/>
      <c r="AQ99" s="473"/>
      <c r="AR99" s="473"/>
      <c r="AS99" s="473"/>
      <c r="AT99" s="473"/>
      <c r="AU99" s="473"/>
      <c r="AV99" s="473"/>
      <c r="AW99" s="473"/>
      <c r="AX99" s="473"/>
      <c r="AY99" s="473"/>
      <c r="AZ99" s="473"/>
      <c r="BA99" s="473"/>
      <c r="BB99" s="473"/>
      <c r="BC99" s="473"/>
      <c r="BD99" s="473"/>
      <c r="BE99" s="473"/>
      <c r="BF99" s="473"/>
      <c r="BG99" s="473"/>
      <c r="BH99" s="473"/>
      <c r="BI99" s="473"/>
      <c r="BJ99" s="473"/>
      <c r="BK99" s="473"/>
    </row>
    <row r="100" spans="1:63" s="471" customFormat="1" ht="12.75" customHeight="1">
      <c r="A100" s="486"/>
      <c r="B100" s="613"/>
      <c r="C100" s="616"/>
      <c r="D100" s="727"/>
      <c r="E100" s="727"/>
      <c r="F100" s="727"/>
      <c r="G100" s="727"/>
      <c r="H100" s="727"/>
      <c r="I100" s="727"/>
      <c r="J100" s="727"/>
      <c r="K100" s="727"/>
      <c r="L100" s="727"/>
      <c r="M100" s="727"/>
      <c r="N100" s="727"/>
      <c r="O100" s="727"/>
      <c r="P100" s="727"/>
      <c r="Q100" s="727"/>
      <c r="R100" s="727"/>
      <c r="S100" s="727"/>
      <c r="T100" s="727"/>
      <c r="U100" s="727"/>
      <c r="V100" s="727"/>
      <c r="W100" s="727"/>
      <c r="X100" s="728"/>
      <c r="Y100" s="960"/>
      <c r="Z100" s="960"/>
      <c r="AA100" s="960"/>
      <c r="AC100" s="473"/>
      <c r="AD100" s="473"/>
      <c r="AE100" s="473"/>
      <c r="AF100" s="473"/>
      <c r="AG100" s="473"/>
      <c r="AH100" s="473"/>
      <c r="AI100" s="473"/>
      <c r="AJ100" s="473"/>
      <c r="AK100" s="473"/>
      <c r="AL100" s="473"/>
      <c r="AM100" s="473"/>
      <c r="AN100" s="473"/>
      <c r="AO100" s="473"/>
      <c r="AP100" s="473"/>
      <c r="AQ100" s="473"/>
      <c r="AR100" s="473"/>
      <c r="AS100" s="473"/>
      <c r="AT100" s="473"/>
      <c r="AU100" s="473"/>
      <c r="AV100" s="473"/>
      <c r="AW100" s="473"/>
      <c r="AX100" s="473"/>
      <c r="AY100" s="473"/>
      <c r="AZ100" s="473"/>
      <c r="BA100" s="473"/>
      <c r="BB100" s="473"/>
      <c r="BC100" s="473"/>
      <c r="BD100" s="473"/>
      <c r="BE100" s="473"/>
      <c r="BF100" s="473"/>
      <c r="BG100" s="473"/>
      <c r="BH100" s="473"/>
      <c r="BI100" s="473"/>
      <c r="BJ100" s="473"/>
      <c r="BK100" s="473"/>
    </row>
    <row r="101" spans="1:63" s="471" customFormat="1" ht="2.4500000000000002" customHeight="1">
      <c r="A101" s="486"/>
      <c r="B101" s="677"/>
      <c r="C101" s="729"/>
      <c r="D101" s="730"/>
      <c r="E101" s="730"/>
      <c r="F101" s="730"/>
      <c r="G101" s="730"/>
      <c r="H101" s="730"/>
      <c r="I101" s="730"/>
      <c r="J101" s="730"/>
      <c r="K101" s="730"/>
      <c r="L101" s="730"/>
      <c r="M101" s="730"/>
      <c r="N101" s="730"/>
      <c r="O101" s="730"/>
      <c r="P101" s="730"/>
      <c r="Q101" s="730"/>
      <c r="R101" s="730"/>
      <c r="S101" s="730"/>
      <c r="T101" s="730"/>
      <c r="U101" s="730"/>
      <c r="V101" s="730"/>
      <c r="W101" s="730"/>
      <c r="X101" s="731"/>
      <c r="Y101" s="960"/>
      <c r="Z101" s="960"/>
      <c r="AA101" s="960"/>
      <c r="AC101" s="473"/>
      <c r="AD101" s="473"/>
      <c r="AE101" s="473"/>
      <c r="AF101" s="473"/>
      <c r="AG101" s="473"/>
      <c r="AH101" s="473"/>
      <c r="AI101" s="473"/>
      <c r="AJ101" s="473"/>
      <c r="AK101" s="473"/>
      <c r="AL101" s="473"/>
      <c r="AM101" s="473"/>
      <c r="AN101" s="473"/>
      <c r="AO101" s="473"/>
      <c r="AP101" s="473"/>
      <c r="AQ101" s="473"/>
      <c r="AR101" s="473"/>
      <c r="AS101" s="473"/>
      <c r="AT101" s="473"/>
      <c r="AU101" s="473"/>
      <c r="AV101" s="473"/>
      <c r="AW101" s="473"/>
      <c r="AX101" s="473"/>
      <c r="AY101" s="473"/>
      <c r="AZ101" s="473"/>
      <c r="BA101" s="473"/>
      <c r="BB101" s="473"/>
      <c r="BC101" s="473"/>
      <c r="BD101" s="473"/>
      <c r="BE101" s="473"/>
      <c r="BF101" s="473"/>
      <c r="BG101" s="473"/>
      <c r="BH101" s="473"/>
      <c r="BI101" s="473"/>
      <c r="BJ101" s="473"/>
      <c r="BK101" s="473"/>
    </row>
    <row r="102" spans="1:63" s="471" customFormat="1" ht="12.75" customHeight="1">
      <c r="A102" s="486"/>
      <c r="B102" s="598" t="s">
        <v>389</v>
      </c>
      <c r="C102" s="601" t="s">
        <v>390</v>
      </c>
      <c r="D102" s="725"/>
      <c r="E102" s="725"/>
      <c r="F102" s="725"/>
      <c r="G102" s="725"/>
      <c r="H102" s="725"/>
      <c r="I102" s="725"/>
      <c r="J102" s="725"/>
      <c r="K102" s="725"/>
      <c r="L102" s="725"/>
      <c r="M102" s="725"/>
      <c r="N102" s="725"/>
      <c r="O102" s="725"/>
      <c r="P102" s="725"/>
      <c r="Q102" s="725"/>
      <c r="R102" s="725"/>
      <c r="S102" s="725"/>
      <c r="T102" s="725"/>
      <c r="U102" s="725"/>
      <c r="V102" s="725"/>
      <c r="W102" s="725"/>
      <c r="X102" s="726"/>
      <c r="Y102" s="960"/>
      <c r="Z102" s="960"/>
      <c r="AA102" s="960"/>
      <c r="AC102" s="473"/>
      <c r="AD102" s="473"/>
      <c r="AE102" s="473"/>
      <c r="AF102" s="473"/>
      <c r="AG102" s="473"/>
      <c r="AH102" s="473"/>
      <c r="AI102" s="473"/>
      <c r="AJ102" s="473"/>
      <c r="AK102" s="473"/>
      <c r="AL102" s="473"/>
      <c r="AM102" s="473"/>
      <c r="AN102" s="473"/>
      <c r="AO102" s="473"/>
      <c r="AP102" s="473"/>
      <c r="AQ102" s="473"/>
      <c r="AR102" s="473"/>
      <c r="AS102" s="473"/>
      <c r="AT102" s="473"/>
      <c r="AU102" s="473"/>
      <c r="AV102" s="473"/>
      <c r="AW102" s="473"/>
      <c r="AX102" s="473"/>
      <c r="AY102" s="473"/>
      <c r="AZ102" s="473"/>
      <c r="BA102" s="473"/>
      <c r="BB102" s="473"/>
      <c r="BC102" s="473"/>
      <c r="BD102" s="473"/>
      <c r="BE102" s="473"/>
      <c r="BF102" s="473"/>
      <c r="BG102" s="473"/>
      <c r="BH102" s="473"/>
      <c r="BI102" s="473"/>
      <c r="BJ102" s="473"/>
      <c r="BK102" s="473"/>
    </row>
    <row r="103" spans="1:63" s="471" customFormat="1" ht="12.75" customHeight="1">
      <c r="A103" s="486"/>
      <c r="B103" s="613"/>
      <c r="C103" s="616"/>
      <c r="D103" s="727"/>
      <c r="E103" s="727"/>
      <c r="F103" s="727"/>
      <c r="G103" s="727"/>
      <c r="H103" s="727"/>
      <c r="I103" s="727"/>
      <c r="J103" s="727"/>
      <c r="K103" s="727"/>
      <c r="L103" s="727"/>
      <c r="M103" s="727"/>
      <c r="N103" s="727"/>
      <c r="O103" s="727"/>
      <c r="P103" s="727"/>
      <c r="Q103" s="727"/>
      <c r="R103" s="727"/>
      <c r="S103" s="727"/>
      <c r="T103" s="727"/>
      <c r="U103" s="727"/>
      <c r="V103" s="727"/>
      <c r="W103" s="727"/>
      <c r="X103" s="728"/>
      <c r="Y103" s="960"/>
      <c r="Z103" s="960"/>
      <c r="AA103" s="960"/>
      <c r="AC103" s="473"/>
      <c r="AD103" s="473"/>
      <c r="AE103" s="473"/>
      <c r="AF103" s="473"/>
      <c r="AG103" s="473"/>
      <c r="AH103" s="473"/>
      <c r="AI103" s="473"/>
      <c r="AJ103" s="473"/>
      <c r="AK103" s="473"/>
      <c r="AL103" s="473"/>
      <c r="AM103" s="473"/>
      <c r="AN103" s="473"/>
      <c r="AO103" s="473"/>
      <c r="AP103" s="473"/>
      <c r="AQ103" s="473"/>
      <c r="AR103" s="473"/>
      <c r="AS103" s="473"/>
      <c r="AT103" s="473"/>
      <c r="AU103" s="473"/>
      <c r="AV103" s="473"/>
      <c r="AW103" s="473"/>
      <c r="AX103" s="473"/>
      <c r="AY103" s="473"/>
      <c r="AZ103" s="473"/>
      <c r="BA103" s="473"/>
      <c r="BB103" s="473"/>
      <c r="BC103" s="473"/>
      <c r="BD103" s="473"/>
      <c r="BE103" s="473"/>
      <c r="BF103" s="473"/>
      <c r="BG103" s="473"/>
      <c r="BH103" s="473"/>
      <c r="BI103" s="473"/>
      <c r="BJ103" s="473"/>
      <c r="BK103" s="473"/>
    </row>
    <row r="104" spans="1:63" s="471" customFormat="1" ht="7.35" customHeight="1">
      <c r="A104" s="486"/>
      <c r="B104" s="677"/>
      <c r="C104" s="729"/>
      <c r="D104" s="730"/>
      <c r="E104" s="730"/>
      <c r="F104" s="730"/>
      <c r="G104" s="730"/>
      <c r="H104" s="730"/>
      <c r="I104" s="730"/>
      <c r="J104" s="730"/>
      <c r="K104" s="730"/>
      <c r="L104" s="730"/>
      <c r="M104" s="730"/>
      <c r="N104" s="730"/>
      <c r="O104" s="730"/>
      <c r="P104" s="730"/>
      <c r="Q104" s="730"/>
      <c r="R104" s="730"/>
      <c r="S104" s="730"/>
      <c r="T104" s="730"/>
      <c r="U104" s="730"/>
      <c r="V104" s="730"/>
      <c r="W104" s="730"/>
      <c r="X104" s="731"/>
      <c r="Y104" s="960"/>
      <c r="Z104" s="960"/>
      <c r="AA104" s="960"/>
      <c r="AC104" s="473"/>
      <c r="AD104" s="473"/>
      <c r="AE104" s="473"/>
      <c r="AF104" s="473"/>
      <c r="AG104" s="473"/>
      <c r="AH104" s="473"/>
      <c r="AI104" s="473"/>
      <c r="AJ104" s="473"/>
      <c r="AK104" s="473"/>
      <c r="AL104" s="473"/>
      <c r="AM104" s="473"/>
      <c r="AN104" s="473"/>
      <c r="AO104" s="473"/>
      <c r="AP104" s="473"/>
      <c r="AQ104" s="473"/>
      <c r="AR104" s="473"/>
      <c r="AS104" s="473"/>
      <c r="AT104" s="473"/>
      <c r="AU104" s="473"/>
      <c r="AV104" s="473"/>
      <c r="AW104" s="473"/>
      <c r="AX104" s="473"/>
      <c r="AY104" s="473"/>
      <c r="AZ104" s="473"/>
      <c r="BA104" s="473"/>
      <c r="BB104" s="473"/>
      <c r="BC104" s="473"/>
      <c r="BD104" s="473"/>
      <c r="BE104" s="473"/>
      <c r="BF104" s="473"/>
      <c r="BG104" s="473"/>
      <c r="BH104" s="473"/>
      <c r="BI104" s="473"/>
      <c r="BJ104" s="473"/>
      <c r="BK104" s="473"/>
    </row>
    <row r="105" spans="1:63" s="471" customFormat="1" ht="3.6" customHeight="1">
      <c r="A105" s="486"/>
      <c r="B105" s="598" t="s">
        <v>391</v>
      </c>
      <c r="C105" s="601" t="s">
        <v>392</v>
      </c>
      <c r="D105" s="725"/>
      <c r="E105" s="725"/>
      <c r="F105" s="725"/>
      <c r="G105" s="725"/>
      <c r="H105" s="725"/>
      <c r="I105" s="725"/>
      <c r="J105" s="725"/>
      <c r="K105" s="725"/>
      <c r="L105" s="725"/>
      <c r="M105" s="725"/>
      <c r="N105" s="725"/>
      <c r="O105" s="725"/>
      <c r="P105" s="725"/>
      <c r="Q105" s="725"/>
      <c r="R105" s="725"/>
      <c r="S105" s="725"/>
      <c r="T105" s="725"/>
      <c r="U105" s="725"/>
      <c r="V105" s="725"/>
      <c r="W105" s="725"/>
      <c r="X105" s="726"/>
      <c r="Y105" s="636"/>
      <c r="Z105" s="637"/>
      <c r="AA105" s="638"/>
      <c r="AC105" s="473"/>
      <c r="AD105" s="473"/>
      <c r="AE105" s="473"/>
      <c r="AF105" s="473"/>
      <c r="AG105" s="473"/>
      <c r="AH105" s="473"/>
      <c r="AI105" s="473"/>
      <c r="AJ105" s="473"/>
      <c r="AK105" s="473"/>
      <c r="AL105" s="473"/>
      <c r="AM105" s="473"/>
      <c r="AN105" s="473"/>
      <c r="AO105" s="473"/>
      <c r="AP105" s="473"/>
      <c r="AQ105" s="473"/>
      <c r="AR105" s="473"/>
      <c r="AS105" s="473"/>
      <c r="AT105" s="473"/>
      <c r="AU105" s="473"/>
      <c r="AV105" s="473"/>
      <c r="AW105" s="473"/>
      <c r="AX105" s="473"/>
      <c r="AY105" s="473"/>
      <c r="AZ105" s="473"/>
      <c r="BA105" s="473"/>
      <c r="BB105" s="473"/>
      <c r="BC105" s="473"/>
      <c r="BD105" s="473"/>
      <c r="BE105" s="473"/>
      <c r="BF105" s="473"/>
      <c r="BG105" s="473"/>
      <c r="BH105" s="473"/>
      <c r="BI105" s="473"/>
      <c r="BJ105" s="473"/>
      <c r="BK105" s="473"/>
    </row>
    <row r="106" spans="1:63" s="471" customFormat="1" ht="6.6" customHeight="1">
      <c r="A106" s="486"/>
      <c r="B106" s="613"/>
      <c r="C106" s="616"/>
      <c r="D106" s="727"/>
      <c r="E106" s="727"/>
      <c r="F106" s="727"/>
      <c r="G106" s="727"/>
      <c r="H106" s="727"/>
      <c r="I106" s="727"/>
      <c r="J106" s="727"/>
      <c r="K106" s="727"/>
      <c r="L106" s="727"/>
      <c r="M106" s="727"/>
      <c r="N106" s="727"/>
      <c r="O106" s="727"/>
      <c r="P106" s="727"/>
      <c r="Q106" s="727"/>
      <c r="R106" s="727"/>
      <c r="S106" s="727"/>
      <c r="T106" s="727"/>
      <c r="U106" s="727"/>
      <c r="V106" s="727"/>
      <c r="W106" s="727"/>
      <c r="X106" s="728"/>
      <c r="Y106" s="639"/>
      <c r="Z106" s="640"/>
      <c r="AA106" s="641"/>
      <c r="AC106" s="473"/>
      <c r="AD106" s="473"/>
      <c r="AE106" s="473"/>
      <c r="AF106" s="473"/>
      <c r="AG106" s="473"/>
      <c r="AH106" s="473"/>
      <c r="AI106" s="473"/>
      <c r="AJ106" s="473"/>
      <c r="AK106" s="473"/>
      <c r="AL106" s="473"/>
      <c r="AM106" s="473"/>
      <c r="AN106" s="473"/>
      <c r="AO106" s="473"/>
      <c r="AP106" s="473"/>
      <c r="AQ106" s="473"/>
      <c r="AR106" s="473"/>
      <c r="AS106" s="473"/>
      <c r="AT106" s="473"/>
      <c r="AU106" s="473"/>
      <c r="AV106" s="473"/>
      <c r="AW106" s="473"/>
      <c r="AX106" s="473"/>
      <c r="AY106" s="473"/>
      <c r="AZ106" s="473"/>
      <c r="BA106" s="473"/>
      <c r="BB106" s="473"/>
      <c r="BC106" s="473"/>
      <c r="BD106" s="473"/>
      <c r="BE106" s="473"/>
      <c r="BF106" s="473"/>
      <c r="BG106" s="473"/>
      <c r="BH106" s="473"/>
      <c r="BI106" s="473"/>
      <c r="BJ106" s="473"/>
      <c r="BK106" s="473"/>
    </row>
    <row r="107" spans="1:63" s="471" customFormat="1" ht="12.75" customHeight="1">
      <c r="A107" s="486"/>
      <c r="B107" s="677"/>
      <c r="C107" s="729"/>
      <c r="D107" s="730"/>
      <c r="E107" s="730"/>
      <c r="F107" s="730"/>
      <c r="G107" s="730"/>
      <c r="H107" s="730"/>
      <c r="I107" s="730"/>
      <c r="J107" s="730"/>
      <c r="K107" s="730"/>
      <c r="L107" s="730"/>
      <c r="M107" s="730"/>
      <c r="N107" s="730"/>
      <c r="O107" s="730"/>
      <c r="P107" s="730"/>
      <c r="Q107" s="730"/>
      <c r="R107" s="730"/>
      <c r="S107" s="730"/>
      <c r="T107" s="730"/>
      <c r="U107" s="730"/>
      <c r="V107" s="730"/>
      <c r="W107" s="730"/>
      <c r="X107" s="731"/>
      <c r="Y107" s="642"/>
      <c r="Z107" s="643"/>
      <c r="AA107" s="644"/>
      <c r="AC107" s="473"/>
      <c r="AD107" s="473"/>
      <c r="AE107" s="473"/>
      <c r="AF107" s="473"/>
      <c r="AG107" s="473"/>
      <c r="AH107" s="473"/>
      <c r="AI107" s="473"/>
      <c r="AJ107" s="473"/>
      <c r="AK107" s="473"/>
      <c r="AL107" s="473"/>
      <c r="AM107" s="473"/>
      <c r="AN107" s="473"/>
      <c r="AO107" s="473"/>
      <c r="AP107" s="473"/>
      <c r="AQ107" s="473"/>
      <c r="AR107" s="473"/>
      <c r="AS107" s="473"/>
      <c r="AT107" s="473"/>
      <c r="AU107" s="473"/>
      <c r="AV107" s="473"/>
      <c r="AW107" s="473"/>
      <c r="AX107" s="473"/>
      <c r="AY107" s="473"/>
      <c r="AZ107" s="473"/>
      <c r="BA107" s="473"/>
      <c r="BB107" s="473"/>
      <c r="BC107" s="473"/>
      <c r="BD107" s="473"/>
      <c r="BE107" s="473"/>
      <c r="BF107" s="473"/>
      <c r="BG107" s="473"/>
      <c r="BH107" s="473"/>
      <c r="BI107" s="473"/>
      <c r="BJ107" s="473"/>
      <c r="BK107" s="473"/>
    </row>
    <row r="108" spans="1:63" s="471" customFormat="1" ht="7.35" customHeight="1">
      <c r="A108" s="486"/>
      <c r="B108" s="491"/>
      <c r="C108" s="465"/>
      <c r="D108" s="465"/>
      <c r="E108" s="465"/>
      <c r="F108" s="465"/>
      <c r="G108" s="465"/>
      <c r="H108" s="465"/>
      <c r="I108" s="465"/>
      <c r="J108" s="465"/>
      <c r="K108" s="465"/>
      <c r="L108" s="465"/>
      <c r="M108" s="465"/>
      <c r="N108" s="465"/>
      <c r="O108" s="465"/>
      <c r="P108" s="465"/>
      <c r="Q108" s="465"/>
      <c r="R108" s="465"/>
      <c r="S108" s="465"/>
      <c r="T108" s="465"/>
      <c r="U108" s="465"/>
      <c r="V108" s="465"/>
      <c r="W108" s="465"/>
      <c r="X108" s="465"/>
      <c r="Y108" s="431"/>
      <c r="Z108" s="431"/>
      <c r="AA108" s="431"/>
      <c r="AC108" s="473"/>
      <c r="AD108" s="473"/>
      <c r="AE108" s="473"/>
      <c r="AF108" s="473"/>
      <c r="AG108" s="473"/>
      <c r="AH108" s="473"/>
      <c r="AI108" s="473"/>
      <c r="AJ108" s="473"/>
      <c r="AK108" s="473"/>
      <c r="AL108" s="473"/>
      <c r="AM108" s="473"/>
      <c r="AN108" s="473"/>
      <c r="AO108" s="473"/>
      <c r="AP108" s="473"/>
      <c r="AQ108" s="473"/>
      <c r="AR108" s="473"/>
      <c r="AS108" s="473"/>
      <c r="AT108" s="473"/>
      <c r="AU108" s="473"/>
      <c r="AV108" s="473"/>
      <c r="AW108" s="473"/>
      <c r="AX108" s="473"/>
      <c r="AY108" s="473"/>
      <c r="AZ108" s="473"/>
      <c r="BA108" s="473"/>
      <c r="BB108" s="473"/>
      <c r="BC108" s="473"/>
      <c r="BD108" s="473"/>
      <c r="BE108" s="473"/>
      <c r="BF108" s="473"/>
      <c r="BG108" s="473"/>
      <c r="BH108" s="473"/>
      <c r="BI108" s="473"/>
      <c r="BJ108" s="473"/>
      <c r="BK108" s="473"/>
    </row>
    <row r="109" spans="1:63" s="471" customFormat="1" ht="2.4500000000000002" customHeight="1">
      <c r="A109" s="486"/>
      <c r="B109" s="491"/>
      <c r="C109" s="465"/>
      <c r="D109" s="465"/>
      <c r="E109" s="465"/>
      <c r="F109" s="465"/>
      <c r="G109" s="465"/>
      <c r="H109" s="465"/>
      <c r="I109" s="465"/>
      <c r="J109" s="465"/>
      <c r="K109" s="465"/>
      <c r="L109" s="465"/>
      <c r="M109" s="465"/>
      <c r="N109" s="465"/>
      <c r="O109" s="465"/>
      <c r="P109" s="465"/>
      <c r="Q109" s="465"/>
      <c r="R109" s="465"/>
      <c r="S109" s="465"/>
      <c r="T109" s="465"/>
      <c r="U109" s="465"/>
      <c r="V109" s="465"/>
      <c r="W109" s="465"/>
      <c r="X109" s="465"/>
      <c r="Y109" s="431"/>
      <c r="Z109" s="431"/>
      <c r="AA109" s="431"/>
      <c r="AC109" s="473"/>
      <c r="AD109" s="473"/>
      <c r="AE109" s="473"/>
      <c r="AF109" s="473"/>
      <c r="AG109" s="473"/>
      <c r="AH109" s="473"/>
      <c r="AI109" s="473"/>
      <c r="AJ109" s="473"/>
      <c r="AK109" s="473"/>
      <c r="AL109" s="473"/>
      <c r="AM109" s="473"/>
      <c r="AN109" s="473"/>
      <c r="AO109" s="473"/>
      <c r="AP109" s="473"/>
      <c r="AQ109" s="473"/>
      <c r="AR109" s="473"/>
      <c r="AS109" s="473"/>
      <c r="AT109" s="473"/>
      <c r="AU109" s="473"/>
      <c r="AV109" s="473"/>
      <c r="AW109" s="473"/>
      <c r="AX109" s="473"/>
      <c r="AY109" s="473"/>
      <c r="AZ109" s="473"/>
      <c r="BA109" s="473"/>
      <c r="BB109" s="473"/>
      <c r="BC109" s="473"/>
      <c r="BD109" s="473"/>
      <c r="BE109" s="473"/>
      <c r="BF109" s="473"/>
      <c r="BG109" s="473"/>
      <c r="BH109" s="473"/>
      <c r="BI109" s="473"/>
      <c r="BJ109" s="473"/>
      <c r="BK109" s="473"/>
    </row>
    <row r="110" spans="1:63" s="471" customFormat="1" ht="15" customHeight="1">
      <c r="A110" s="274" t="s">
        <v>393</v>
      </c>
      <c r="B110" s="266"/>
      <c r="C110" s="465"/>
      <c r="D110" s="266"/>
      <c r="E110" s="266"/>
      <c r="F110" s="266"/>
      <c r="G110" s="266"/>
      <c r="H110" s="266"/>
      <c r="I110" s="266"/>
      <c r="J110" s="259"/>
      <c r="K110" s="259"/>
      <c r="L110" s="259"/>
      <c r="M110" s="259"/>
      <c r="N110" s="259"/>
      <c r="O110" s="259"/>
      <c r="P110" s="259"/>
      <c r="Q110" s="259"/>
      <c r="R110" s="259"/>
      <c r="S110" s="473"/>
      <c r="T110" s="473"/>
      <c r="U110" s="473"/>
      <c r="V110" s="473"/>
      <c r="W110" s="473"/>
      <c r="X110" s="473"/>
      <c r="Y110" s="431"/>
      <c r="Z110" s="431"/>
      <c r="AA110" s="431"/>
      <c r="AC110" s="473"/>
      <c r="AD110" s="473"/>
      <c r="AE110" s="473"/>
      <c r="AF110" s="473"/>
      <c r="AG110" s="473"/>
      <c r="AH110" s="473"/>
      <c r="AI110" s="473"/>
      <c r="AJ110" s="473"/>
      <c r="AK110" s="473"/>
      <c r="AL110" s="473"/>
      <c r="AM110" s="473"/>
      <c r="AN110" s="473"/>
      <c r="AO110" s="473"/>
      <c r="AP110" s="473"/>
      <c r="AQ110" s="473"/>
      <c r="AR110" s="473"/>
      <c r="AS110" s="473"/>
      <c r="AT110" s="473"/>
      <c r="AU110" s="473"/>
      <c r="AV110" s="473"/>
      <c r="AW110" s="473"/>
      <c r="AX110" s="473"/>
      <c r="AY110" s="473"/>
      <c r="AZ110" s="473"/>
      <c r="BA110" s="473"/>
      <c r="BB110" s="473"/>
      <c r="BC110" s="473"/>
      <c r="BD110" s="473"/>
      <c r="BE110" s="473"/>
      <c r="BF110" s="473"/>
      <c r="BG110" s="473"/>
      <c r="BH110" s="473"/>
      <c r="BI110" s="473"/>
      <c r="BJ110" s="473"/>
      <c r="BK110" s="473"/>
    </row>
    <row r="111" spans="1:63" s="471" customFormat="1" ht="12.75" customHeight="1">
      <c r="A111" s="486"/>
      <c r="B111" s="598" t="s">
        <v>354</v>
      </c>
      <c r="C111" s="668" t="s">
        <v>394</v>
      </c>
      <c r="D111" s="732"/>
      <c r="E111" s="732"/>
      <c r="F111" s="732"/>
      <c r="G111" s="732"/>
      <c r="H111" s="732"/>
      <c r="I111" s="732"/>
      <c r="J111" s="732"/>
      <c r="K111" s="732"/>
      <c r="L111" s="732"/>
      <c r="M111" s="732"/>
      <c r="N111" s="732"/>
      <c r="O111" s="732"/>
      <c r="P111" s="732"/>
      <c r="Q111" s="732"/>
      <c r="R111" s="732"/>
      <c r="S111" s="732"/>
      <c r="T111" s="732"/>
      <c r="U111" s="732"/>
      <c r="V111" s="732"/>
      <c r="W111" s="732"/>
      <c r="X111" s="733"/>
      <c r="Y111" s="636"/>
      <c r="Z111" s="637"/>
      <c r="AA111" s="638"/>
      <c r="AC111" s="473"/>
      <c r="AD111" s="473"/>
      <c r="AE111" s="473"/>
      <c r="AF111" s="473"/>
      <c r="AG111" s="473"/>
      <c r="AH111" s="473"/>
      <c r="AI111" s="473"/>
      <c r="AJ111" s="473"/>
      <c r="AK111" s="473"/>
      <c r="AL111" s="473"/>
      <c r="AM111" s="473"/>
      <c r="AN111" s="473"/>
      <c r="AO111" s="473"/>
      <c r="AP111" s="473"/>
      <c r="AQ111" s="473"/>
      <c r="AR111" s="473"/>
      <c r="AS111" s="473"/>
      <c r="AT111" s="473"/>
      <c r="AU111" s="473"/>
      <c r="AV111" s="473"/>
      <c r="AW111" s="473"/>
      <c r="AX111" s="473"/>
      <c r="AY111" s="473"/>
      <c r="AZ111" s="473"/>
      <c r="BA111" s="473"/>
      <c r="BB111" s="473"/>
      <c r="BC111" s="473"/>
      <c r="BD111" s="473"/>
      <c r="BE111" s="473"/>
      <c r="BF111" s="473"/>
      <c r="BG111" s="473"/>
      <c r="BH111" s="473"/>
      <c r="BI111" s="473"/>
      <c r="BJ111" s="473"/>
      <c r="BK111" s="473"/>
    </row>
    <row r="112" spans="1:63" s="471" customFormat="1" ht="6" customHeight="1">
      <c r="A112" s="486"/>
      <c r="B112" s="613"/>
      <c r="C112" s="734"/>
      <c r="D112" s="735"/>
      <c r="E112" s="735"/>
      <c r="F112" s="735"/>
      <c r="G112" s="735"/>
      <c r="H112" s="735"/>
      <c r="I112" s="735"/>
      <c r="J112" s="735"/>
      <c r="K112" s="735"/>
      <c r="L112" s="735"/>
      <c r="M112" s="735"/>
      <c r="N112" s="735"/>
      <c r="O112" s="735"/>
      <c r="P112" s="735"/>
      <c r="Q112" s="735"/>
      <c r="R112" s="735"/>
      <c r="S112" s="735"/>
      <c r="T112" s="735"/>
      <c r="U112" s="735"/>
      <c r="V112" s="735"/>
      <c r="W112" s="735"/>
      <c r="X112" s="736"/>
      <c r="Y112" s="639"/>
      <c r="Z112" s="640"/>
      <c r="AA112" s="641"/>
      <c r="AC112" s="473"/>
      <c r="AD112" s="473"/>
      <c r="AE112" s="473"/>
      <c r="AF112" s="473"/>
      <c r="AG112" s="473"/>
      <c r="AH112" s="473"/>
      <c r="AI112" s="473"/>
      <c r="AJ112" s="473"/>
      <c r="AK112" s="473"/>
      <c r="AL112" s="473"/>
      <c r="AM112" s="473"/>
      <c r="AN112" s="473"/>
      <c r="AO112" s="473"/>
      <c r="AP112" s="473"/>
      <c r="AQ112" s="473"/>
      <c r="AR112" s="473"/>
      <c r="AS112" s="473"/>
      <c r="AT112" s="473"/>
      <c r="AU112" s="473"/>
      <c r="AV112" s="473"/>
      <c r="AW112" s="473"/>
      <c r="AX112" s="473"/>
      <c r="AY112" s="473"/>
      <c r="AZ112" s="473"/>
      <c r="BA112" s="473"/>
      <c r="BB112" s="473"/>
      <c r="BC112" s="473"/>
      <c r="BD112" s="473"/>
      <c r="BE112" s="473"/>
      <c r="BF112" s="473"/>
      <c r="BG112" s="473"/>
      <c r="BH112" s="473"/>
      <c r="BI112" s="473"/>
      <c r="BJ112" s="473"/>
      <c r="BK112" s="473"/>
    </row>
    <row r="113" spans="1:63" s="471" customFormat="1" ht="6.6" customHeight="1">
      <c r="A113" s="486"/>
      <c r="B113" s="677"/>
      <c r="C113" s="737"/>
      <c r="D113" s="738"/>
      <c r="E113" s="738"/>
      <c r="F113" s="738"/>
      <c r="G113" s="738"/>
      <c r="H113" s="738"/>
      <c r="I113" s="738"/>
      <c r="J113" s="738"/>
      <c r="K113" s="738"/>
      <c r="L113" s="738"/>
      <c r="M113" s="738"/>
      <c r="N113" s="738"/>
      <c r="O113" s="738"/>
      <c r="P113" s="738"/>
      <c r="Q113" s="738"/>
      <c r="R113" s="738"/>
      <c r="S113" s="738"/>
      <c r="T113" s="738"/>
      <c r="U113" s="738"/>
      <c r="V113" s="738"/>
      <c r="W113" s="738"/>
      <c r="X113" s="739"/>
      <c r="Y113" s="642"/>
      <c r="Z113" s="643"/>
      <c r="AA113" s="644"/>
      <c r="AC113" s="473"/>
      <c r="AD113" s="473"/>
      <c r="AE113" s="473"/>
      <c r="AF113" s="473"/>
      <c r="AG113" s="473"/>
      <c r="AH113" s="473"/>
      <c r="AI113" s="473"/>
      <c r="AJ113" s="473"/>
      <c r="AK113" s="473"/>
      <c r="AL113" s="473"/>
      <c r="AM113" s="473"/>
      <c r="AN113" s="473"/>
      <c r="AO113" s="473"/>
      <c r="AP113" s="473"/>
      <c r="AQ113" s="473"/>
      <c r="AR113" s="473"/>
      <c r="AS113" s="473"/>
      <c r="AT113" s="473"/>
      <c r="AU113" s="473"/>
      <c r="AV113" s="473"/>
      <c r="AW113" s="473"/>
      <c r="AX113" s="473"/>
      <c r="AY113" s="473"/>
      <c r="AZ113" s="473"/>
      <c r="BA113" s="473"/>
      <c r="BB113" s="473"/>
      <c r="BC113" s="473"/>
      <c r="BD113" s="473"/>
      <c r="BE113" s="473"/>
      <c r="BF113" s="473"/>
      <c r="BG113" s="473"/>
      <c r="BH113" s="473"/>
      <c r="BI113" s="473"/>
      <c r="BJ113" s="473"/>
      <c r="BK113" s="473"/>
    </row>
    <row r="114" spans="1:63" s="471" customFormat="1" ht="3.6" customHeight="1">
      <c r="A114" s="486"/>
      <c r="B114" s="266"/>
      <c r="C114" s="465"/>
      <c r="D114" s="266"/>
      <c r="E114" s="266"/>
      <c r="F114" s="266"/>
      <c r="G114" s="266"/>
      <c r="H114" s="266"/>
      <c r="I114" s="266"/>
      <c r="J114" s="259"/>
      <c r="K114" s="259"/>
      <c r="L114" s="259"/>
      <c r="M114" s="259"/>
      <c r="N114" s="259"/>
      <c r="O114" s="259"/>
      <c r="P114" s="259"/>
      <c r="Q114" s="259"/>
      <c r="R114" s="259"/>
      <c r="S114" s="473"/>
      <c r="T114" s="473"/>
      <c r="U114" s="473"/>
      <c r="V114" s="473"/>
      <c r="W114" s="473"/>
      <c r="X114" s="473"/>
      <c r="Y114" s="431"/>
      <c r="Z114" s="431"/>
      <c r="AA114" s="431"/>
      <c r="AC114" s="473"/>
      <c r="AD114" s="473"/>
      <c r="AE114" s="473"/>
      <c r="AF114" s="473"/>
      <c r="AG114" s="473"/>
      <c r="AH114" s="473"/>
      <c r="AI114" s="473"/>
      <c r="AJ114" s="473"/>
      <c r="AK114" s="473"/>
      <c r="AL114" s="473"/>
      <c r="AM114" s="473"/>
      <c r="AN114" s="473"/>
      <c r="AO114" s="473"/>
      <c r="AP114" s="473"/>
      <c r="AQ114" s="473"/>
      <c r="AR114" s="473"/>
      <c r="AS114" s="473"/>
      <c r="AT114" s="473"/>
      <c r="AU114" s="473"/>
      <c r="AV114" s="473"/>
      <c r="AW114" s="473"/>
      <c r="AX114" s="473"/>
      <c r="AY114" s="473"/>
      <c r="AZ114" s="473"/>
      <c r="BA114" s="473"/>
      <c r="BB114" s="473"/>
      <c r="BC114" s="473"/>
      <c r="BD114" s="473"/>
      <c r="BE114" s="473"/>
      <c r="BF114" s="473"/>
      <c r="BG114" s="473"/>
      <c r="BH114" s="473"/>
      <c r="BI114" s="473"/>
      <c r="BJ114" s="473"/>
      <c r="BK114" s="473"/>
    </row>
    <row r="115" spans="1:63" s="471" customFormat="1" ht="18.95" customHeight="1">
      <c r="A115" s="274" t="s">
        <v>395</v>
      </c>
      <c r="B115" s="266"/>
      <c r="C115" s="465"/>
      <c r="D115" s="266"/>
      <c r="E115" s="266"/>
      <c r="F115" s="266"/>
      <c r="G115" s="266"/>
      <c r="H115" s="266"/>
      <c r="I115" s="266"/>
      <c r="J115" s="259"/>
      <c r="K115" s="259"/>
      <c r="L115" s="259"/>
      <c r="M115" s="259"/>
      <c r="N115" s="259"/>
      <c r="O115" s="259"/>
      <c r="P115" s="259"/>
      <c r="Q115" s="259"/>
      <c r="R115" s="259"/>
      <c r="S115" s="473"/>
      <c r="T115" s="473"/>
      <c r="U115" s="473"/>
      <c r="V115" s="473"/>
      <c r="W115" s="473"/>
      <c r="X115" s="473"/>
      <c r="Y115" s="431"/>
      <c r="Z115" s="431"/>
      <c r="AA115" s="431"/>
      <c r="AC115" s="473"/>
      <c r="AD115" s="473"/>
      <c r="AE115" s="473"/>
      <c r="AF115" s="473"/>
      <c r="AG115" s="473"/>
      <c r="AH115" s="473"/>
      <c r="AI115" s="473"/>
      <c r="AJ115" s="473"/>
      <c r="AK115" s="473"/>
      <c r="AL115" s="473"/>
      <c r="AM115" s="473"/>
      <c r="AN115" s="473"/>
      <c r="AO115" s="473"/>
      <c r="AP115" s="473"/>
      <c r="AQ115" s="473"/>
      <c r="AR115" s="473"/>
      <c r="AS115" s="473"/>
      <c r="AT115" s="473"/>
      <c r="AU115" s="473"/>
      <c r="AV115" s="473"/>
      <c r="AW115" s="473"/>
      <c r="AX115" s="473"/>
      <c r="AY115" s="473"/>
      <c r="AZ115" s="473"/>
      <c r="BA115" s="473"/>
      <c r="BB115" s="473"/>
      <c r="BC115" s="473"/>
      <c r="BD115" s="473"/>
      <c r="BE115" s="473"/>
      <c r="BF115" s="473"/>
      <c r="BG115" s="473"/>
      <c r="BH115" s="473"/>
      <c r="BI115" s="473"/>
      <c r="BJ115" s="473"/>
      <c r="BK115" s="473"/>
    </row>
    <row r="116" spans="1:63" s="471" customFormat="1" ht="6" customHeight="1">
      <c r="A116" s="486"/>
      <c r="B116" s="598" t="s">
        <v>354</v>
      </c>
      <c r="C116" s="601" t="s">
        <v>396</v>
      </c>
      <c r="D116" s="732"/>
      <c r="E116" s="732"/>
      <c r="F116" s="732"/>
      <c r="G116" s="732"/>
      <c r="H116" s="732"/>
      <c r="I116" s="732"/>
      <c r="J116" s="732"/>
      <c r="K116" s="732"/>
      <c r="L116" s="732"/>
      <c r="M116" s="732"/>
      <c r="N116" s="732"/>
      <c r="O116" s="732"/>
      <c r="P116" s="732"/>
      <c r="Q116" s="732"/>
      <c r="R116" s="732"/>
      <c r="S116" s="732"/>
      <c r="T116" s="732"/>
      <c r="U116" s="732"/>
      <c r="V116" s="732"/>
      <c r="W116" s="732"/>
      <c r="X116" s="733"/>
      <c r="Y116" s="636"/>
      <c r="Z116" s="637"/>
      <c r="AA116" s="638"/>
      <c r="AC116" s="473"/>
      <c r="AD116" s="473"/>
      <c r="AE116" s="473"/>
      <c r="AF116" s="473"/>
      <c r="AG116" s="473"/>
      <c r="AH116" s="473"/>
      <c r="AI116" s="473"/>
      <c r="AJ116" s="473"/>
      <c r="AK116" s="473"/>
      <c r="AL116" s="473"/>
      <c r="AM116" s="473"/>
      <c r="AN116" s="473"/>
      <c r="AO116" s="473"/>
      <c r="AP116" s="473"/>
      <c r="AQ116" s="473"/>
      <c r="AR116" s="473"/>
      <c r="AS116" s="473"/>
      <c r="AT116" s="473"/>
      <c r="AU116" s="473"/>
      <c r="AV116" s="473"/>
      <c r="AW116" s="473"/>
      <c r="AX116" s="473"/>
      <c r="AY116" s="473"/>
      <c r="AZ116" s="473"/>
      <c r="BA116" s="473"/>
      <c r="BB116" s="473"/>
      <c r="BC116" s="473"/>
      <c r="BD116" s="473"/>
      <c r="BE116" s="473"/>
      <c r="BF116" s="473"/>
      <c r="BG116" s="473"/>
      <c r="BH116" s="473"/>
      <c r="BI116" s="473"/>
      <c r="BJ116" s="473"/>
      <c r="BK116" s="473"/>
    </row>
    <row r="117" spans="1:63" s="471" customFormat="1" ht="12.75" customHeight="1">
      <c r="A117" s="486"/>
      <c r="B117" s="613"/>
      <c r="C117" s="616"/>
      <c r="D117" s="735"/>
      <c r="E117" s="735"/>
      <c r="F117" s="735"/>
      <c r="G117" s="735"/>
      <c r="H117" s="735"/>
      <c r="I117" s="735"/>
      <c r="J117" s="735"/>
      <c r="K117" s="735"/>
      <c r="L117" s="735"/>
      <c r="M117" s="735"/>
      <c r="N117" s="735"/>
      <c r="O117" s="735"/>
      <c r="P117" s="735"/>
      <c r="Q117" s="735"/>
      <c r="R117" s="735"/>
      <c r="S117" s="735"/>
      <c r="T117" s="735"/>
      <c r="U117" s="735"/>
      <c r="V117" s="735"/>
      <c r="W117" s="735"/>
      <c r="X117" s="736"/>
      <c r="Y117" s="639"/>
      <c r="Z117" s="640"/>
      <c r="AA117" s="641"/>
      <c r="AC117" s="473"/>
      <c r="AD117" s="473"/>
      <c r="AE117" s="473"/>
      <c r="AF117" s="473"/>
      <c r="AG117" s="473"/>
      <c r="AH117" s="473"/>
      <c r="AI117" s="473"/>
      <c r="AJ117" s="473"/>
      <c r="AK117" s="473"/>
      <c r="AL117" s="473"/>
      <c r="AM117" s="473"/>
      <c r="AN117" s="473"/>
      <c r="AO117" s="473"/>
      <c r="AP117" s="473"/>
      <c r="AQ117" s="473"/>
      <c r="AR117" s="473"/>
      <c r="AS117" s="473"/>
      <c r="AT117" s="473"/>
      <c r="AU117" s="473"/>
      <c r="AV117" s="473"/>
      <c r="AW117" s="473"/>
      <c r="AX117" s="473"/>
      <c r="AY117" s="473"/>
      <c r="AZ117" s="473"/>
      <c r="BA117" s="473"/>
      <c r="BB117" s="473"/>
      <c r="BC117" s="473"/>
      <c r="BD117" s="473"/>
      <c r="BE117" s="473"/>
      <c r="BF117" s="473"/>
      <c r="BG117" s="473"/>
      <c r="BH117" s="473"/>
      <c r="BI117" s="473"/>
      <c r="BJ117" s="473"/>
      <c r="BK117" s="473"/>
    </row>
    <row r="118" spans="1:63" s="471" customFormat="1" ht="12.75" customHeight="1">
      <c r="A118" s="486"/>
      <c r="B118" s="613"/>
      <c r="C118" s="734"/>
      <c r="D118" s="735"/>
      <c r="E118" s="735"/>
      <c r="F118" s="735"/>
      <c r="G118" s="735"/>
      <c r="H118" s="735"/>
      <c r="I118" s="735"/>
      <c r="J118" s="735"/>
      <c r="K118" s="735"/>
      <c r="L118" s="735"/>
      <c r="M118" s="735"/>
      <c r="N118" s="735"/>
      <c r="O118" s="735"/>
      <c r="P118" s="735"/>
      <c r="Q118" s="735"/>
      <c r="R118" s="735"/>
      <c r="S118" s="735"/>
      <c r="T118" s="735"/>
      <c r="U118" s="735"/>
      <c r="V118" s="735"/>
      <c r="W118" s="735"/>
      <c r="X118" s="736"/>
      <c r="Y118" s="639"/>
      <c r="Z118" s="640"/>
      <c r="AA118" s="641"/>
      <c r="AC118" s="473"/>
      <c r="AD118" s="473"/>
      <c r="AE118" s="473"/>
      <c r="AF118" s="473"/>
      <c r="AG118" s="473"/>
      <c r="AH118" s="473"/>
      <c r="AI118" s="473"/>
      <c r="AJ118" s="473"/>
      <c r="AK118" s="473"/>
      <c r="AL118" s="473"/>
      <c r="AM118" s="473"/>
      <c r="AN118" s="473"/>
      <c r="AO118" s="473"/>
      <c r="AP118" s="473"/>
      <c r="AQ118" s="473"/>
      <c r="AR118" s="473"/>
      <c r="AS118" s="473"/>
      <c r="AT118" s="473"/>
      <c r="AU118" s="473"/>
      <c r="AV118" s="473"/>
      <c r="AW118" s="473"/>
      <c r="AX118" s="473"/>
      <c r="AY118" s="473"/>
      <c r="AZ118" s="473"/>
      <c r="BA118" s="473"/>
      <c r="BB118" s="473"/>
      <c r="BC118" s="473"/>
      <c r="BD118" s="473"/>
      <c r="BE118" s="473"/>
      <c r="BF118" s="473"/>
      <c r="BG118" s="473"/>
      <c r="BH118" s="473"/>
      <c r="BI118" s="473"/>
      <c r="BJ118" s="473"/>
      <c r="BK118" s="473"/>
    </row>
    <row r="119" spans="1:63" s="471" customFormat="1" ht="12.75" customHeight="1">
      <c r="A119" s="486"/>
      <c r="B119" s="677"/>
      <c r="C119" s="737"/>
      <c r="D119" s="738"/>
      <c r="E119" s="738"/>
      <c r="F119" s="738"/>
      <c r="G119" s="738"/>
      <c r="H119" s="738"/>
      <c r="I119" s="738"/>
      <c r="J119" s="738"/>
      <c r="K119" s="738"/>
      <c r="L119" s="738"/>
      <c r="M119" s="738"/>
      <c r="N119" s="738"/>
      <c r="O119" s="738"/>
      <c r="P119" s="738"/>
      <c r="Q119" s="738"/>
      <c r="R119" s="738"/>
      <c r="S119" s="738"/>
      <c r="T119" s="738"/>
      <c r="U119" s="738"/>
      <c r="V119" s="738"/>
      <c r="W119" s="738"/>
      <c r="X119" s="739"/>
      <c r="Y119" s="642"/>
      <c r="Z119" s="643"/>
      <c r="AA119" s="644"/>
      <c r="AC119" s="473"/>
      <c r="AD119" s="473"/>
      <c r="AE119" s="473"/>
      <c r="AF119" s="473"/>
      <c r="AG119" s="473"/>
      <c r="AH119" s="473"/>
      <c r="AI119" s="473"/>
      <c r="AJ119" s="473"/>
      <c r="AK119" s="473"/>
      <c r="AL119" s="473"/>
      <c r="AM119" s="473"/>
      <c r="AN119" s="473"/>
      <c r="AO119" s="473"/>
      <c r="AP119" s="473"/>
      <c r="AQ119" s="473"/>
      <c r="AR119" s="473"/>
      <c r="AS119" s="473"/>
      <c r="AT119" s="473"/>
      <c r="AU119" s="473"/>
      <c r="AV119" s="473"/>
      <c r="AW119" s="473"/>
      <c r="AX119" s="473"/>
      <c r="AY119" s="473"/>
      <c r="AZ119" s="473"/>
      <c r="BA119" s="473"/>
      <c r="BB119" s="473"/>
      <c r="BC119" s="473"/>
      <c r="BD119" s="473"/>
      <c r="BE119" s="473"/>
      <c r="BF119" s="473"/>
      <c r="BG119" s="473"/>
      <c r="BH119" s="473"/>
      <c r="BI119" s="473"/>
      <c r="BJ119" s="473"/>
      <c r="BK119" s="473"/>
    </row>
    <row r="120" spans="1:63" s="471" customFormat="1" ht="13.35" customHeight="1">
      <c r="A120" s="486"/>
      <c r="B120" s="266"/>
      <c r="C120" s="465"/>
      <c r="D120" s="266"/>
      <c r="E120" s="266"/>
      <c r="F120" s="266"/>
      <c r="G120" s="266"/>
      <c r="H120" s="266"/>
      <c r="I120" s="266"/>
      <c r="J120" s="259"/>
      <c r="K120" s="259"/>
      <c r="L120" s="259"/>
      <c r="M120" s="259"/>
      <c r="N120" s="259"/>
      <c r="O120" s="259"/>
      <c r="P120" s="259"/>
      <c r="Q120" s="259"/>
      <c r="R120" s="259"/>
      <c r="S120" s="473"/>
      <c r="T120" s="473"/>
      <c r="U120" s="473"/>
      <c r="V120" s="473"/>
      <c r="W120" s="473"/>
      <c r="X120" s="473"/>
      <c r="Y120" s="431"/>
      <c r="Z120" s="431"/>
      <c r="AA120" s="431"/>
      <c r="AC120" s="473"/>
      <c r="AD120" s="473"/>
      <c r="AE120" s="473"/>
      <c r="AF120" s="473"/>
      <c r="AG120" s="473"/>
      <c r="AH120" s="473"/>
      <c r="AI120" s="473"/>
      <c r="AJ120" s="473"/>
      <c r="AK120" s="473"/>
      <c r="AL120" s="473"/>
      <c r="AM120" s="473"/>
      <c r="AN120" s="473"/>
      <c r="AO120" s="473"/>
      <c r="AP120" s="473"/>
      <c r="AQ120" s="473"/>
      <c r="AR120" s="473"/>
      <c r="AS120" s="473"/>
      <c r="AT120" s="473"/>
      <c r="AU120" s="473"/>
      <c r="AV120" s="473"/>
      <c r="AW120" s="473"/>
      <c r="AX120" s="473"/>
      <c r="AY120" s="473"/>
      <c r="AZ120" s="473"/>
      <c r="BA120" s="473"/>
      <c r="BB120" s="473"/>
      <c r="BC120" s="473"/>
      <c r="BD120" s="473"/>
      <c r="BE120" s="473"/>
      <c r="BF120" s="473"/>
      <c r="BG120" s="473"/>
      <c r="BH120" s="473"/>
      <c r="BI120" s="473"/>
      <c r="BJ120" s="473"/>
      <c r="BK120" s="473"/>
    </row>
    <row r="121" spans="1:63" s="471" customFormat="1" ht="12.6" customHeight="1">
      <c r="A121" s="274" t="s">
        <v>397</v>
      </c>
      <c r="B121" s="266"/>
      <c r="C121" s="465"/>
      <c r="D121" s="266"/>
      <c r="E121" s="266"/>
      <c r="F121" s="266"/>
      <c r="G121" s="266"/>
      <c r="H121" s="266"/>
      <c r="I121" s="266"/>
      <c r="J121" s="259"/>
      <c r="K121" s="259"/>
      <c r="L121" s="259"/>
      <c r="M121" s="259"/>
      <c r="N121" s="259"/>
      <c r="O121" s="259"/>
      <c r="P121" s="259"/>
      <c r="Q121" s="259"/>
      <c r="R121" s="259"/>
      <c r="S121" s="473"/>
      <c r="T121" s="473"/>
      <c r="U121" s="473"/>
      <c r="V121" s="473"/>
      <c r="W121" s="473"/>
      <c r="X121" s="473"/>
      <c r="Y121" s="431"/>
      <c r="Z121" s="431"/>
      <c r="AA121" s="431"/>
      <c r="AC121" s="473"/>
      <c r="AD121" s="473"/>
      <c r="AE121" s="473"/>
      <c r="AF121" s="473"/>
      <c r="AG121" s="473"/>
      <c r="AH121" s="473"/>
      <c r="AI121" s="473"/>
      <c r="AJ121" s="473"/>
      <c r="AK121" s="473"/>
      <c r="AL121" s="473"/>
      <c r="AM121" s="473"/>
      <c r="AN121" s="473"/>
      <c r="AO121" s="473"/>
      <c r="AP121" s="473"/>
      <c r="AQ121" s="473"/>
      <c r="AR121" s="473"/>
      <c r="AS121" s="473"/>
      <c r="AT121" s="473"/>
      <c r="AU121" s="473"/>
      <c r="AV121" s="473"/>
      <c r="AW121" s="473"/>
      <c r="AX121" s="473"/>
      <c r="AY121" s="473"/>
      <c r="AZ121" s="473"/>
      <c r="BA121" s="473"/>
      <c r="BB121" s="473"/>
      <c r="BC121" s="473"/>
      <c r="BD121" s="473"/>
      <c r="BE121" s="473"/>
      <c r="BF121" s="473"/>
      <c r="BG121" s="473"/>
      <c r="BH121" s="473"/>
      <c r="BI121" s="473"/>
      <c r="BJ121" s="473"/>
      <c r="BK121" s="473"/>
    </row>
    <row r="122" spans="1:63" s="471" customFormat="1" ht="12.75" customHeight="1">
      <c r="A122" s="486"/>
      <c r="B122" s="598" t="s">
        <v>354</v>
      </c>
      <c r="C122" s="601" t="s">
        <v>398</v>
      </c>
      <c r="D122" s="725"/>
      <c r="E122" s="725"/>
      <c r="F122" s="725"/>
      <c r="G122" s="725"/>
      <c r="H122" s="725"/>
      <c r="I122" s="725"/>
      <c r="J122" s="725"/>
      <c r="K122" s="725"/>
      <c r="L122" s="725"/>
      <c r="M122" s="725"/>
      <c r="N122" s="725"/>
      <c r="O122" s="725"/>
      <c r="P122" s="725"/>
      <c r="Q122" s="725"/>
      <c r="R122" s="725"/>
      <c r="S122" s="725"/>
      <c r="T122" s="725"/>
      <c r="U122" s="725"/>
      <c r="V122" s="725"/>
      <c r="W122" s="725"/>
      <c r="X122" s="726"/>
      <c r="Y122" s="636"/>
      <c r="Z122" s="637"/>
      <c r="AA122" s="638"/>
      <c r="AC122" s="473"/>
      <c r="AD122" s="473"/>
      <c r="AE122" s="473"/>
      <c r="AF122" s="473"/>
      <c r="AG122" s="473"/>
      <c r="AH122" s="473"/>
      <c r="AI122" s="473"/>
      <c r="AJ122" s="473"/>
      <c r="AK122" s="473"/>
      <c r="AL122" s="473"/>
      <c r="AM122" s="473"/>
      <c r="AN122" s="473"/>
      <c r="AO122" s="473"/>
      <c r="AP122" s="473"/>
      <c r="AQ122" s="473"/>
      <c r="AR122" s="473"/>
      <c r="AS122" s="473"/>
      <c r="AT122" s="473"/>
      <c r="AU122" s="473"/>
      <c r="AV122" s="473"/>
      <c r="AW122" s="473"/>
      <c r="AX122" s="473"/>
      <c r="AY122" s="473"/>
      <c r="AZ122" s="473"/>
      <c r="BA122" s="473"/>
      <c r="BB122" s="473"/>
      <c r="BC122" s="473"/>
      <c r="BD122" s="473"/>
      <c r="BE122" s="473"/>
      <c r="BF122" s="473"/>
      <c r="BG122" s="473"/>
      <c r="BH122" s="473"/>
      <c r="BI122" s="473"/>
      <c r="BJ122" s="473"/>
      <c r="BK122" s="473"/>
    </row>
    <row r="123" spans="1:63" s="471" customFormat="1" ht="12.75" customHeight="1">
      <c r="A123" s="486"/>
      <c r="B123" s="613"/>
      <c r="C123" s="616"/>
      <c r="D123" s="727"/>
      <c r="E123" s="727"/>
      <c r="F123" s="727"/>
      <c r="G123" s="727"/>
      <c r="H123" s="727"/>
      <c r="I123" s="727"/>
      <c r="J123" s="727"/>
      <c r="K123" s="727"/>
      <c r="L123" s="727"/>
      <c r="M123" s="727"/>
      <c r="N123" s="727"/>
      <c r="O123" s="727"/>
      <c r="P123" s="727"/>
      <c r="Q123" s="727"/>
      <c r="R123" s="727"/>
      <c r="S123" s="727"/>
      <c r="T123" s="727"/>
      <c r="U123" s="727"/>
      <c r="V123" s="727"/>
      <c r="W123" s="727"/>
      <c r="X123" s="728"/>
      <c r="Y123" s="639"/>
      <c r="Z123" s="640"/>
      <c r="AA123" s="641"/>
      <c r="AC123" s="473"/>
      <c r="AD123" s="473"/>
      <c r="AE123" s="473"/>
      <c r="AF123" s="473"/>
      <c r="AG123" s="473"/>
      <c r="AH123" s="473"/>
      <c r="AI123" s="473"/>
      <c r="AJ123" s="473"/>
      <c r="AK123" s="473"/>
      <c r="AL123" s="473"/>
      <c r="AM123" s="473"/>
      <c r="AN123" s="473"/>
      <c r="AO123" s="473"/>
      <c r="AP123" s="473"/>
      <c r="AQ123" s="473"/>
      <c r="AR123" s="473"/>
      <c r="AS123" s="473"/>
      <c r="AT123" s="473"/>
      <c r="AU123" s="473"/>
      <c r="AV123" s="473"/>
      <c r="AW123" s="473"/>
      <c r="AX123" s="473"/>
      <c r="AY123" s="473"/>
      <c r="AZ123" s="473"/>
      <c r="BA123" s="473"/>
      <c r="BB123" s="473"/>
      <c r="BC123" s="473"/>
      <c r="BD123" s="473"/>
      <c r="BE123" s="473"/>
      <c r="BF123" s="473"/>
      <c r="BG123" s="473"/>
      <c r="BH123" s="473"/>
      <c r="BI123" s="473"/>
      <c r="BJ123" s="473"/>
      <c r="BK123" s="473"/>
    </row>
    <row r="124" spans="1:63" s="471" customFormat="1" ht="12.75" customHeight="1">
      <c r="A124" s="486"/>
      <c r="B124" s="613"/>
      <c r="C124" s="616"/>
      <c r="D124" s="727"/>
      <c r="E124" s="727"/>
      <c r="F124" s="727"/>
      <c r="G124" s="727"/>
      <c r="H124" s="727"/>
      <c r="I124" s="727"/>
      <c r="J124" s="727"/>
      <c r="K124" s="727"/>
      <c r="L124" s="727"/>
      <c r="M124" s="727"/>
      <c r="N124" s="727"/>
      <c r="O124" s="727"/>
      <c r="P124" s="727"/>
      <c r="Q124" s="727"/>
      <c r="R124" s="727"/>
      <c r="S124" s="727"/>
      <c r="T124" s="727"/>
      <c r="U124" s="727"/>
      <c r="V124" s="727"/>
      <c r="W124" s="727"/>
      <c r="X124" s="728"/>
      <c r="Y124" s="639"/>
      <c r="Z124" s="640"/>
      <c r="AA124" s="641"/>
      <c r="AC124" s="473"/>
      <c r="AD124" s="473"/>
      <c r="AE124" s="473"/>
      <c r="AF124" s="473"/>
      <c r="AG124" s="473"/>
      <c r="AH124" s="473"/>
      <c r="AI124" s="473"/>
      <c r="AJ124" s="473"/>
      <c r="AK124" s="473"/>
      <c r="AL124" s="473"/>
      <c r="AM124" s="473"/>
      <c r="AN124" s="473"/>
      <c r="AO124" s="473"/>
      <c r="AP124" s="473"/>
      <c r="AQ124" s="473"/>
      <c r="AR124" s="473"/>
      <c r="AS124" s="473"/>
      <c r="AT124" s="473"/>
      <c r="AU124" s="473"/>
      <c r="AV124" s="473"/>
      <c r="AW124" s="473"/>
      <c r="AX124" s="473"/>
      <c r="AY124" s="473"/>
      <c r="AZ124" s="473"/>
      <c r="BA124" s="473"/>
      <c r="BB124" s="473"/>
      <c r="BC124" s="473"/>
      <c r="BD124" s="473"/>
      <c r="BE124" s="473"/>
      <c r="BF124" s="473"/>
      <c r="BG124" s="473"/>
      <c r="BH124" s="473"/>
      <c r="BI124" s="473"/>
      <c r="BJ124" s="473"/>
      <c r="BK124" s="473"/>
    </row>
    <row r="125" spans="1:63" s="471" customFormat="1" ht="12.75" customHeight="1">
      <c r="A125" s="486"/>
      <c r="B125" s="677"/>
      <c r="C125" s="729"/>
      <c r="D125" s="730"/>
      <c r="E125" s="730"/>
      <c r="F125" s="730"/>
      <c r="G125" s="730"/>
      <c r="H125" s="730"/>
      <c r="I125" s="730"/>
      <c r="J125" s="730"/>
      <c r="K125" s="730"/>
      <c r="L125" s="730"/>
      <c r="M125" s="730"/>
      <c r="N125" s="730"/>
      <c r="O125" s="730"/>
      <c r="P125" s="730"/>
      <c r="Q125" s="730"/>
      <c r="R125" s="730"/>
      <c r="S125" s="730"/>
      <c r="T125" s="730"/>
      <c r="U125" s="730"/>
      <c r="V125" s="730"/>
      <c r="W125" s="730"/>
      <c r="X125" s="731"/>
      <c r="Y125" s="642"/>
      <c r="Z125" s="643"/>
      <c r="AA125" s="644"/>
      <c r="AC125" s="473"/>
      <c r="AD125" s="473"/>
      <c r="AE125" s="473"/>
      <c r="AF125" s="473"/>
      <c r="AG125" s="473"/>
      <c r="AH125" s="473"/>
      <c r="AI125" s="473"/>
      <c r="AJ125" s="473"/>
      <c r="AK125" s="473"/>
      <c r="AL125" s="473"/>
      <c r="AM125" s="473"/>
      <c r="AN125" s="473"/>
      <c r="AO125" s="473"/>
      <c r="AP125" s="473"/>
      <c r="AQ125" s="473"/>
      <c r="AR125" s="473"/>
      <c r="AS125" s="473"/>
      <c r="AT125" s="473"/>
      <c r="AU125" s="473"/>
      <c r="AV125" s="473"/>
      <c r="AW125" s="473"/>
      <c r="AX125" s="473"/>
      <c r="AY125" s="473"/>
      <c r="AZ125" s="473"/>
      <c r="BA125" s="473"/>
      <c r="BB125" s="473"/>
      <c r="BC125" s="473"/>
      <c r="BD125" s="473"/>
      <c r="BE125" s="473"/>
      <c r="BF125" s="473"/>
      <c r="BG125" s="473"/>
      <c r="BH125" s="473"/>
      <c r="BI125" s="473"/>
      <c r="BJ125" s="473"/>
      <c r="BK125" s="473"/>
    </row>
    <row r="126" spans="1:63" s="471" customFormat="1" ht="12.75" customHeight="1">
      <c r="A126" s="486"/>
      <c r="B126" s="598" t="s">
        <v>356</v>
      </c>
      <c r="C126" s="601" t="s">
        <v>399</v>
      </c>
      <c r="D126" s="725"/>
      <c r="E126" s="725"/>
      <c r="F126" s="725"/>
      <c r="G126" s="725"/>
      <c r="H126" s="725"/>
      <c r="I126" s="725"/>
      <c r="J126" s="725"/>
      <c r="K126" s="725"/>
      <c r="L126" s="725"/>
      <c r="M126" s="725"/>
      <c r="N126" s="725"/>
      <c r="O126" s="725"/>
      <c r="P126" s="725"/>
      <c r="Q126" s="725"/>
      <c r="R126" s="725"/>
      <c r="S126" s="725"/>
      <c r="T126" s="725"/>
      <c r="U126" s="725"/>
      <c r="V126" s="725"/>
      <c r="W126" s="725"/>
      <c r="X126" s="726"/>
      <c r="Y126" s="636"/>
      <c r="Z126" s="637"/>
      <c r="AA126" s="638"/>
      <c r="AC126" s="473"/>
      <c r="AD126" s="473"/>
      <c r="AE126" s="473"/>
      <c r="AF126" s="473"/>
      <c r="AG126" s="473"/>
      <c r="AH126" s="473"/>
      <c r="AI126" s="473"/>
      <c r="AJ126" s="473"/>
      <c r="AK126" s="473"/>
      <c r="AL126" s="473"/>
      <c r="AM126" s="473"/>
      <c r="AN126" s="473"/>
      <c r="AO126" s="473"/>
      <c r="AP126" s="473"/>
      <c r="AQ126" s="473"/>
      <c r="AR126" s="473"/>
      <c r="AS126" s="473"/>
      <c r="AT126" s="473"/>
      <c r="AU126" s="473"/>
      <c r="AV126" s="473"/>
      <c r="AW126" s="473"/>
      <c r="AX126" s="473"/>
      <c r="AY126" s="473"/>
      <c r="AZ126" s="473"/>
      <c r="BA126" s="473"/>
      <c r="BB126" s="473"/>
      <c r="BC126" s="473"/>
      <c r="BD126" s="473"/>
      <c r="BE126" s="473"/>
      <c r="BF126" s="473"/>
      <c r="BG126" s="473"/>
      <c r="BH126" s="473"/>
      <c r="BI126" s="473"/>
      <c r="BJ126" s="473"/>
      <c r="BK126" s="473"/>
    </row>
    <row r="127" spans="1:63" s="471" customFormat="1" ht="12.75" customHeight="1">
      <c r="A127" s="486"/>
      <c r="B127" s="613"/>
      <c r="C127" s="616"/>
      <c r="D127" s="727"/>
      <c r="E127" s="727"/>
      <c r="F127" s="727"/>
      <c r="G127" s="727"/>
      <c r="H127" s="727"/>
      <c r="I127" s="727"/>
      <c r="J127" s="727"/>
      <c r="K127" s="727"/>
      <c r="L127" s="727"/>
      <c r="M127" s="727"/>
      <c r="N127" s="727"/>
      <c r="O127" s="727"/>
      <c r="P127" s="727"/>
      <c r="Q127" s="727"/>
      <c r="R127" s="727"/>
      <c r="S127" s="727"/>
      <c r="T127" s="727"/>
      <c r="U127" s="727"/>
      <c r="V127" s="727"/>
      <c r="W127" s="727"/>
      <c r="X127" s="728"/>
      <c r="Y127" s="639"/>
      <c r="Z127" s="640"/>
      <c r="AA127" s="641"/>
      <c r="AC127" s="473"/>
      <c r="AD127" s="473"/>
      <c r="AE127" s="473"/>
      <c r="AF127" s="473"/>
      <c r="AG127" s="473"/>
      <c r="AH127" s="473"/>
      <c r="AI127" s="473"/>
      <c r="AJ127" s="473"/>
      <c r="AK127" s="473"/>
      <c r="AL127" s="473"/>
      <c r="AM127" s="473"/>
      <c r="AN127" s="473"/>
      <c r="AO127" s="473"/>
      <c r="AP127" s="473"/>
      <c r="AQ127" s="473"/>
      <c r="AR127" s="473"/>
      <c r="AS127" s="473"/>
      <c r="AT127" s="473"/>
      <c r="AU127" s="473"/>
      <c r="AV127" s="473"/>
      <c r="AW127" s="473"/>
      <c r="AX127" s="473"/>
      <c r="AY127" s="473"/>
      <c r="AZ127" s="473"/>
      <c r="BA127" s="473"/>
      <c r="BB127" s="473"/>
      <c r="BC127" s="473"/>
      <c r="BD127" s="473"/>
      <c r="BE127" s="473"/>
      <c r="BF127" s="473"/>
      <c r="BG127" s="473"/>
      <c r="BH127" s="473"/>
      <c r="BI127" s="473"/>
      <c r="BJ127" s="473"/>
      <c r="BK127" s="473"/>
    </row>
    <row r="128" spans="1:63" s="471" customFormat="1" ht="12.75" customHeight="1">
      <c r="A128" s="486"/>
      <c r="B128" s="613"/>
      <c r="C128" s="616"/>
      <c r="D128" s="727"/>
      <c r="E128" s="727"/>
      <c r="F128" s="727"/>
      <c r="G128" s="727"/>
      <c r="H128" s="727"/>
      <c r="I128" s="727"/>
      <c r="J128" s="727"/>
      <c r="K128" s="727"/>
      <c r="L128" s="727"/>
      <c r="M128" s="727"/>
      <c r="N128" s="727"/>
      <c r="O128" s="727"/>
      <c r="P128" s="727"/>
      <c r="Q128" s="727"/>
      <c r="R128" s="727"/>
      <c r="S128" s="727"/>
      <c r="T128" s="727"/>
      <c r="U128" s="727"/>
      <c r="V128" s="727"/>
      <c r="W128" s="727"/>
      <c r="X128" s="728"/>
      <c r="Y128" s="639"/>
      <c r="Z128" s="640"/>
      <c r="AA128" s="641"/>
      <c r="AC128" s="473"/>
      <c r="AD128" s="473"/>
      <c r="AE128" s="473"/>
      <c r="AF128" s="473"/>
      <c r="AG128" s="473"/>
      <c r="AH128" s="473"/>
      <c r="AI128" s="473"/>
      <c r="AJ128" s="473"/>
      <c r="AK128" s="473"/>
      <c r="AL128" s="473"/>
      <c r="AM128" s="473"/>
      <c r="AN128" s="473"/>
      <c r="AO128" s="473"/>
      <c r="AP128" s="473"/>
      <c r="AQ128" s="473"/>
      <c r="AR128" s="473"/>
      <c r="AS128" s="473"/>
      <c r="AT128" s="473"/>
      <c r="AU128" s="473"/>
      <c r="AV128" s="473"/>
      <c r="AW128" s="473"/>
      <c r="AX128" s="473"/>
      <c r="AY128" s="473"/>
      <c r="AZ128" s="473"/>
      <c r="BA128" s="473"/>
      <c r="BB128" s="473"/>
      <c r="BC128" s="473"/>
      <c r="BD128" s="473"/>
      <c r="BE128" s="473"/>
      <c r="BF128" s="473"/>
      <c r="BG128" s="473"/>
      <c r="BH128" s="473"/>
      <c r="BI128" s="473"/>
      <c r="BJ128" s="473"/>
      <c r="BK128" s="473"/>
    </row>
    <row r="129" spans="1:63" s="471" customFormat="1" ht="30" customHeight="1">
      <c r="A129" s="486"/>
      <c r="B129" s="677"/>
      <c r="C129" s="729"/>
      <c r="D129" s="730"/>
      <c r="E129" s="730"/>
      <c r="F129" s="730"/>
      <c r="G129" s="730"/>
      <c r="H129" s="730"/>
      <c r="I129" s="730"/>
      <c r="J129" s="730"/>
      <c r="K129" s="730"/>
      <c r="L129" s="730"/>
      <c r="M129" s="730"/>
      <c r="N129" s="730"/>
      <c r="O129" s="730"/>
      <c r="P129" s="730"/>
      <c r="Q129" s="730"/>
      <c r="R129" s="730"/>
      <c r="S129" s="730"/>
      <c r="T129" s="730"/>
      <c r="U129" s="730"/>
      <c r="V129" s="730"/>
      <c r="W129" s="730"/>
      <c r="X129" s="731"/>
      <c r="Y129" s="642"/>
      <c r="Z129" s="643"/>
      <c r="AA129" s="644"/>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473"/>
      <c r="AY129" s="473"/>
      <c r="AZ129" s="473"/>
      <c r="BA129" s="473"/>
      <c r="BB129" s="473"/>
      <c r="BC129" s="473"/>
      <c r="BD129" s="473"/>
      <c r="BE129" s="473"/>
      <c r="BF129" s="473"/>
      <c r="BG129" s="473"/>
      <c r="BH129" s="473"/>
      <c r="BI129" s="473"/>
      <c r="BJ129" s="473"/>
      <c r="BK129" s="473"/>
    </row>
    <row r="130" spans="1:63" s="471" customFormat="1" ht="12.75" customHeight="1">
      <c r="A130" s="486"/>
      <c r="B130" s="266"/>
      <c r="C130" s="465"/>
      <c r="D130" s="266"/>
      <c r="E130" s="266"/>
      <c r="F130" s="266"/>
      <c r="G130" s="266"/>
      <c r="H130" s="266"/>
      <c r="I130" s="266"/>
      <c r="J130" s="259"/>
      <c r="K130" s="259"/>
      <c r="L130" s="259"/>
      <c r="M130" s="259"/>
      <c r="N130" s="259"/>
      <c r="O130" s="259"/>
      <c r="P130" s="259"/>
      <c r="Q130" s="259"/>
      <c r="R130" s="259"/>
      <c r="S130" s="473"/>
      <c r="T130" s="473"/>
      <c r="U130" s="473"/>
      <c r="V130" s="473"/>
      <c r="W130" s="473"/>
      <c r="X130" s="473"/>
      <c r="Y130" s="431"/>
      <c r="Z130" s="431"/>
      <c r="AA130" s="431"/>
      <c r="AC130" s="473"/>
      <c r="AD130" s="473"/>
      <c r="AE130" s="473"/>
      <c r="AF130" s="473"/>
      <c r="AG130" s="473"/>
      <c r="AH130" s="473"/>
      <c r="AI130" s="473"/>
      <c r="AJ130" s="473"/>
      <c r="AK130" s="473"/>
      <c r="AL130" s="473"/>
      <c r="AM130" s="473"/>
      <c r="AN130" s="473"/>
      <c r="AO130" s="473"/>
      <c r="AP130" s="473"/>
      <c r="AQ130" s="473"/>
      <c r="AR130" s="473"/>
      <c r="AS130" s="473"/>
      <c r="AT130" s="473"/>
      <c r="AU130" s="473"/>
      <c r="AV130" s="473"/>
      <c r="AW130" s="473"/>
      <c r="AX130" s="473"/>
      <c r="AY130" s="473"/>
      <c r="AZ130" s="473"/>
      <c r="BA130" s="473"/>
      <c r="BB130" s="473"/>
      <c r="BC130" s="473"/>
      <c r="BD130" s="473"/>
      <c r="BE130" s="473"/>
      <c r="BF130" s="473"/>
      <c r="BG130" s="473"/>
      <c r="BH130" s="473"/>
      <c r="BI130" s="473"/>
      <c r="BJ130" s="473"/>
      <c r="BK130" s="473"/>
    </row>
    <row r="131" spans="1:63" s="471" customFormat="1" ht="18.95" customHeight="1">
      <c r="A131" s="274" t="s">
        <v>400</v>
      </c>
      <c r="B131" s="266"/>
      <c r="C131" s="465"/>
      <c r="D131" s="266"/>
      <c r="E131" s="266"/>
      <c r="F131" s="266"/>
      <c r="G131" s="266"/>
      <c r="H131" s="266"/>
      <c r="I131" s="266"/>
      <c r="J131" s="259"/>
      <c r="K131" s="259"/>
      <c r="L131" s="259"/>
      <c r="M131" s="259"/>
      <c r="N131" s="259"/>
      <c r="O131" s="259"/>
      <c r="P131" s="259"/>
      <c r="Q131" s="259"/>
      <c r="R131" s="259"/>
      <c r="S131" s="473"/>
      <c r="T131" s="473"/>
      <c r="U131" s="473"/>
      <c r="V131" s="473"/>
      <c r="W131" s="473"/>
      <c r="X131" s="473"/>
      <c r="Y131" s="431"/>
      <c r="Z131" s="431"/>
      <c r="AA131" s="431"/>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473"/>
      <c r="AY131" s="473"/>
      <c r="AZ131" s="473"/>
      <c r="BA131" s="473"/>
      <c r="BB131" s="473"/>
      <c r="BC131" s="473"/>
      <c r="BD131" s="473"/>
      <c r="BE131" s="473"/>
      <c r="BF131" s="473"/>
      <c r="BG131" s="473"/>
      <c r="BH131" s="473"/>
      <c r="BI131" s="473"/>
      <c r="BJ131" s="473"/>
      <c r="BK131" s="473"/>
    </row>
    <row r="132" spans="1:63" s="471" customFormat="1" ht="12.75" customHeight="1">
      <c r="A132" s="486"/>
      <c r="B132" s="598" t="s">
        <v>354</v>
      </c>
      <c r="C132" s="668" t="s">
        <v>401</v>
      </c>
      <c r="D132" s="732"/>
      <c r="E132" s="732"/>
      <c r="F132" s="732"/>
      <c r="G132" s="732"/>
      <c r="H132" s="732"/>
      <c r="I132" s="732"/>
      <c r="J132" s="732"/>
      <c r="K132" s="732"/>
      <c r="L132" s="732"/>
      <c r="M132" s="732"/>
      <c r="N132" s="732"/>
      <c r="O132" s="732"/>
      <c r="P132" s="732"/>
      <c r="Q132" s="732"/>
      <c r="R132" s="732"/>
      <c r="S132" s="732"/>
      <c r="T132" s="732"/>
      <c r="U132" s="732"/>
      <c r="V132" s="732"/>
      <c r="W132" s="732"/>
      <c r="X132" s="733"/>
      <c r="Y132" s="636"/>
      <c r="Z132" s="637"/>
      <c r="AA132" s="638"/>
      <c r="AC132" s="473"/>
      <c r="AD132" s="473"/>
      <c r="AE132" s="473"/>
      <c r="AF132" s="473"/>
      <c r="AG132" s="473"/>
      <c r="AH132" s="473"/>
      <c r="AI132" s="473"/>
      <c r="AJ132" s="473"/>
      <c r="AK132" s="473"/>
      <c r="AL132" s="473"/>
      <c r="AM132" s="473"/>
      <c r="AN132" s="473"/>
      <c r="AO132" s="473"/>
      <c r="AP132" s="473"/>
      <c r="AQ132" s="473"/>
      <c r="AR132" s="473"/>
      <c r="AS132" s="473"/>
      <c r="AT132" s="473"/>
      <c r="AU132" s="473"/>
      <c r="AV132" s="473"/>
      <c r="AW132" s="473"/>
      <c r="AX132" s="473"/>
      <c r="AY132" s="473"/>
      <c r="AZ132" s="473"/>
      <c r="BA132" s="473"/>
      <c r="BB132" s="473"/>
      <c r="BC132" s="473"/>
      <c r="BD132" s="473"/>
      <c r="BE132" s="473"/>
      <c r="BF132" s="473"/>
      <c r="BG132" s="473"/>
      <c r="BH132" s="473"/>
      <c r="BI132" s="473"/>
      <c r="BJ132" s="473"/>
      <c r="BK132" s="473"/>
    </row>
    <row r="133" spans="1:63" s="471" customFormat="1" ht="12.75" customHeight="1">
      <c r="A133" s="486"/>
      <c r="B133" s="613"/>
      <c r="C133" s="734"/>
      <c r="D133" s="735"/>
      <c r="E133" s="735"/>
      <c r="F133" s="735"/>
      <c r="G133" s="735"/>
      <c r="H133" s="735"/>
      <c r="I133" s="735"/>
      <c r="J133" s="735"/>
      <c r="K133" s="735"/>
      <c r="L133" s="735"/>
      <c r="M133" s="735"/>
      <c r="N133" s="735"/>
      <c r="O133" s="735"/>
      <c r="P133" s="735"/>
      <c r="Q133" s="735"/>
      <c r="R133" s="735"/>
      <c r="S133" s="735"/>
      <c r="T133" s="735"/>
      <c r="U133" s="735"/>
      <c r="V133" s="735"/>
      <c r="W133" s="735"/>
      <c r="X133" s="736"/>
      <c r="Y133" s="639"/>
      <c r="Z133" s="640"/>
      <c r="AA133" s="641"/>
      <c r="AC133" s="473"/>
      <c r="AD133" s="473"/>
      <c r="AE133" s="473"/>
      <c r="AF133" s="473"/>
      <c r="AG133" s="473"/>
      <c r="AH133" s="473"/>
      <c r="AI133" s="473"/>
      <c r="AJ133" s="473"/>
      <c r="AK133" s="473"/>
      <c r="AL133" s="473"/>
      <c r="AM133" s="473"/>
      <c r="AN133" s="473"/>
      <c r="AO133" s="473"/>
      <c r="AP133" s="473"/>
      <c r="AQ133" s="473"/>
      <c r="AR133" s="473"/>
      <c r="AS133" s="473"/>
      <c r="AT133" s="473"/>
      <c r="AU133" s="473"/>
      <c r="AV133" s="473"/>
      <c r="AW133" s="473"/>
      <c r="AX133" s="473"/>
      <c r="AY133" s="473"/>
      <c r="AZ133" s="473"/>
      <c r="BA133" s="473"/>
      <c r="BB133" s="473"/>
      <c r="BC133" s="473"/>
      <c r="BD133" s="473"/>
      <c r="BE133" s="473"/>
      <c r="BF133" s="473"/>
      <c r="BG133" s="473"/>
      <c r="BH133" s="473"/>
      <c r="BI133" s="473"/>
      <c r="BJ133" s="473"/>
      <c r="BK133" s="473"/>
    </row>
    <row r="134" spans="1:63" s="471" customFormat="1" ht="12.75" customHeight="1">
      <c r="A134" s="486"/>
      <c r="B134" s="677"/>
      <c r="C134" s="737"/>
      <c r="D134" s="738"/>
      <c r="E134" s="738"/>
      <c r="F134" s="738"/>
      <c r="G134" s="738"/>
      <c r="H134" s="738"/>
      <c r="I134" s="738"/>
      <c r="J134" s="738"/>
      <c r="K134" s="738"/>
      <c r="L134" s="738"/>
      <c r="M134" s="738"/>
      <c r="N134" s="738"/>
      <c r="O134" s="738"/>
      <c r="P134" s="738"/>
      <c r="Q134" s="738"/>
      <c r="R134" s="738"/>
      <c r="S134" s="738"/>
      <c r="T134" s="738"/>
      <c r="U134" s="738"/>
      <c r="V134" s="738"/>
      <c r="W134" s="738"/>
      <c r="X134" s="739"/>
      <c r="Y134" s="642"/>
      <c r="Z134" s="643"/>
      <c r="AA134" s="644"/>
      <c r="AC134" s="473"/>
      <c r="AD134" s="473"/>
      <c r="AE134" s="473"/>
      <c r="AF134" s="473"/>
      <c r="AG134" s="473"/>
      <c r="AH134" s="473"/>
      <c r="AI134" s="473"/>
      <c r="AJ134" s="473"/>
      <c r="AK134" s="473"/>
      <c r="AL134" s="473"/>
      <c r="AM134" s="473"/>
      <c r="AN134" s="473"/>
      <c r="AO134" s="473"/>
      <c r="AP134" s="473"/>
      <c r="AQ134" s="473"/>
      <c r="AR134" s="473"/>
      <c r="AS134" s="473"/>
      <c r="AT134" s="473"/>
      <c r="AU134" s="473"/>
      <c r="AV134" s="473"/>
      <c r="AW134" s="473"/>
      <c r="AX134" s="473"/>
      <c r="AY134" s="473"/>
      <c r="AZ134" s="473"/>
      <c r="BA134" s="473"/>
      <c r="BB134" s="473"/>
      <c r="BC134" s="473"/>
      <c r="BD134" s="473"/>
      <c r="BE134" s="473"/>
      <c r="BF134" s="473"/>
      <c r="BG134" s="473"/>
      <c r="BH134" s="473"/>
      <c r="BI134" s="473"/>
      <c r="BJ134" s="473"/>
      <c r="BK134" s="473"/>
    </row>
    <row r="135" spans="1:63" s="471" customFormat="1" ht="12.75" customHeight="1">
      <c r="A135" s="486"/>
      <c r="B135" s="598" t="s">
        <v>356</v>
      </c>
      <c r="C135" s="601" t="s">
        <v>950</v>
      </c>
      <c r="D135" s="725"/>
      <c r="E135" s="725"/>
      <c r="F135" s="725"/>
      <c r="G135" s="725"/>
      <c r="H135" s="725"/>
      <c r="I135" s="725"/>
      <c r="J135" s="725"/>
      <c r="K135" s="725"/>
      <c r="L135" s="725"/>
      <c r="M135" s="725"/>
      <c r="N135" s="725"/>
      <c r="O135" s="725"/>
      <c r="P135" s="725"/>
      <c r="Q135" s="725"/>
      <c r="R135" s="725"/>
      <c r="S135" s="725"/>
      <c r="T135" s="725"/>
      <c r="U135" s="725"/>
      <c r="V135" s="725"/>
      <c r="W135" s="725"/>
      <c r="X135" s="726"/>
      <c r="Y135" s="636"/>
      <c r="Z135" s="637"/>
      <c r="AA135" s="638"/>
      <c r="AC135" s="473"/>
      <c r="AD135" s="473"/>
      <c r="AE135" s="473"/>
      <c r="AF135" s="473"/>
      <c r="AG135" s="473"/>
      <c r="AH135" s="473"/>
      <c r="AI135" s="473"/>
      <c r="AJ135" s="473"/>
      <c r="AK135" s="473"/>
      <c r="AL135" s="473"/>
      <c r="AM135" s="473"/>
      <c r="AN135" s="473"/>
      <c r="AO135" s="473"/>
      <c r="AP135" s="473"/>
      <c r="AQ135" s="473"/>
      <c r="AR135" s="473"/>
      <c r="AS135" s="473"/>
      <c r="AT135" s="473"/>
      <c r="AU135" s="473"/>
      <c r="AV135" s="473"/>
      <c r="AW135" s="473"/>
      <c r="AX135" s="473"/>
      <c r="AY135" s="473"/>
      <c r="AZ135" s="473"/>
      <c r="BA135" s="473"/>
      <c r="BB135" s="473"/>
      <c r="BC135" s="473"/>
      <c r="BD135" s="473"/>
      <c r="BE135" s="473"/>
      <c r="BF135" s="473"/>
      <c r="BG135" s="473"/>
      <c r="BH135" s="473"/>
      <c r="BI135" s="473"/>
      <c r="BJ135" s="473"/>
      <c r="BK135" s="473"/>
    </row>
    <row r="136" spans="1:63" s="471" customFormat="1" ht="12.75" customHeight="1">
      <c r="A136" s="486"/>
      <c r="B136" s="613"/>
      <c r="C136" s="616"/>
      <c r="D136" s="727"/>
      <c r="E136" s="727"/>
      <c r="F136" s="727"/>
      <c r="G136" s="727"/>
      <c r="H136" s="727"/>
      <c r="I136" s="727"/>
      <c r="J136" s="727"/>
      <c r="K136" s="727"/>
      <c r="L136" s="727"/>
      <c r="M136" s="727"/>
      <c r="N136" s="727"/>
      <c r="O136" s="727"/>
      <c r="P136" s="727"/>
      <c r="Q136" s="727"/>
      <c r="R136" s="727"/>
      <c r="S136" s="727"/>
      <c r="T136" s="727"/>
      <c r="U136" s="727"/>
      <c r="V136" s="727"/>
      <c r="W136" s="727"/>
      <c r="X136" s="728"/>
      <c r="Y136" s="639"/>
      <c r="Z136" s="640"/>
      <c r="AA136" s="641"/>
      <c r="AC136" s="473"/>
      <c r="AD136" s="473"/>
      <c r="AE136" s="473"/>
      <c r="AF136" s="473"/>
      <c r="AG136" s="473"/>
      <c r="AH136" s="473"/>
      <c r="AI136" s="473"/>
      <c r="AJ136" s="473"/>
      <c r="AK136" s="473"/>
      <c r="AL136" s="473"/>
      <c r="AM136" s="473"/>
      <c r="AN136" s="473"/>
      <c r="AO136" s="473"/>
      <c r="AP136" s="473"/>
      <c r="AQ136" s="473"/>
      <c r="AR136" s="473"/>
      <c r="AS136" s="473"/>
      <c r="AT136" s="473"/>
      <c r="AU136" s="473"/>
      <c r="AV136" s="473"/>
      <c r="AW136" s="473"/>
      <c r="AX136" s="473"/>
      <c r="AY136" s="473"/>
      <c r="AZ136" s="473"/>
      <c r="BA136" s="473"/>
      <c r="BB136" s="473"/>
      <c r="BC136" s="473"/>
      <c r="BD136" s="473"/>
      <c r="BE136" s="473"/>
      <c r="BF136" s="473"/>
      <c r="BG136" s="473"/>
      <c r="BH136" s="473"/>
      <c r="BI136" s="473"/>
      <c r="BJ136" s="473"/>
      <c r="BK136" s="473"/>
    </row>
    <row r="137" spans="1:63" s="471" customFormat="1" ht="16.5" customHeight="1">
      <c r="A137" s="486"/>
      <c r="B137" s="677"/>
      <c r="C137" s="729"/>
      <c r="D137" s="730"/>
      <c r="E137" s="730"/>
      <c r="F137" s="730"/>
      <c r="G137" s="730"/>
      <c r="H137" s="730"/>
      <c r="I137" s="730"/>
      <c r="J137" s="730"/>
      <c r="K137" s="730"/>
      <c r="L137" s="730"/>
      <c r="M137" s="730"/>
      <c r="N137" s="730"/>
      <c r="O137" s="730"/>
      <c r="P137" s="730"/>
      <c r="Q137" s="730"/>
      <c r="R137" s="730"/>
      <c r="S137" s="730"/>
      <c r="T137" s="730"/>
      <c r="U137" s="730"/>
      <c r="V137" s="730"/>
      <c r="W137" s="730"/>
      <c r="X137" s="731"/>
      <c r="Y137" s="642"/>
      <c r="Z137" s="643"/>
      <c r="AA137" s="644"/>
      <c r="AC137" s="473"/>
      <c r="AD137" s="473"/>
      <c r="AE137" s="473"/>
      <c r="AF137" s="473"/>
      <c r="AG137" s="473"/>
      <c r="AH137" s="473"/>
      <c r="AI137" s="473"/>
      <c r="AJ137" s="473"/>
      <c r="AK137" s="473"/>
      <c r="AL137" s="473"/>
      <c r="AM137" s="473"/>
      <c r="AN137" s="473"/>
      <c r="AO137" s="473"/>
      <c r="AP137" s="473"/>
      <c r="AQ137" s="473"/>
      <c r="AR137" s="473"/>
      <c r="AS137" s="473"/>
      <c r="AT137" s="473"/>
      <c r="AU137" s="473"/>
      <c r="AV137" s="473"/>
      <c r="AW137" s="473"/>
      <c r="AX137" s="473"/>
      <c r="AY137" s="473"/>
      <c r="AZ137" s="473"/>
      <c r="BA137" s="473"/>
      <c r="BB137" s="473"/>
      <c r="BC137" s="473"/>
      <c r="BD137" s="473"/>
      <c r="BE137" s="473"/>
      <c r="BF137" s="473"/>
      <c r="BG137" s="473"/>
      <c r="BH137" s="473"/>
      <c r="BI137" s="473"/>
      <c r="BJ137" s="473"/>
      <c r="BK137" s="473"/>
    </row>
    <row r="138" spans="1:63" s="471" customFormat="1" ht="31.5" customHeight="1">
      <c r="A138" s="486"/>
      <c r="B138" s="598" t="s">
        <v>461</v>
      </c>
      <c r="C138" s="601" t="s">
        <v>924</v>
      </c>
      <c r="D138" s="725"/>
      <c r="E138" s="725"/>
      <c r="F138" s="725"/>
      <c r="G138" s="725"/>
      <c r="H138" s="725"/>
      <c r="I138" s="725"/>
      <c r="J138" s="725"/>
      <c r="K138" s="725"/>
      <c r="L138" s="725"/>
      <c r="M138" s="725"/>
      <c r="N138" s="725"/>
      <c r="O138" s="725"/>
      <c r="P138" s="725"/>
      <c r="Q138" s="725"/>
      <c r="R138" s="725"/>
      <c r="S138" s="725"/>
      <c r="T138" s="725"/>
      <c r="U138" s="725"/>
      <c r="V138" s="725"/>
      <c r="W138" s="725"/>
      <c r="X138" s="726"/>
      <c r="Y138" s="636"/>
      <c r="Z138" s="637"/>
      <c r="AA138" s="638"/>
      <c r="AC138" s="473"/>
      <c r="AD138" s="473"/>
      <c r="AE138" s="473"/>
      <c r="AF138" s="473"/>
      <c r="AG138" s="473"/>
      <c r="AH138" s="473"/>
      <c r="AI138" s="473"/>
      <c r="AJ138" s="473"/>
      <c r="AK138" s="473"/>
      <c r="AL138" s="473"/>
      <c r="AM138" s="473"/>
      <c r="AN138" s="473"/>
      <c r="AO138" s="473"/>
      <c r="AP138" s="473"/>
      <c r="AQ138" s="473"/>
      <c r="AR138" s="473"/>
      <c r="AS138" s="473"/>
      <c r="AT138" s="473"/>
      <c r="AU138" s="473"/>
      <c r="AV138" s="473"/>
      <c r="AW138" s="473"/>
      <c r="AX138" s="473"/>
      <c r="AY138" s="473"/>
      <c r="AZ138" s="473"/>
      <c r="BA138" s="473"/>
      <c r="BB138" s="473"/>
      <c r="BC138" s="473"/>
      <c r="BD138" s="473"/>
      <c r="BE138" s="473"/>
      <c r="BF138" s="473"/>
      <c r="BG138" s="473"/>
      <c r="BH138" s="473"/>
      <c r="BI138" s="473"/>
      <c r="BJ138" s="473"/>
      <c r="BK138" s="473"/>
    </row>
    <row r="139" spans="1:63" s="471" customFormat="1" ht="31.5" customHeight="1">
      <c r="A139" s="486"/>
      <c r="B139" s="613"/>
      <c r="C139" s="616"/>
      <c r="D139" s="727"/>
      <c r="E139" s="727"/>
      <c r="F139" s="727"/>
      <c r="G139" s="727"/>
      <c r="H139" s="727"/>
      <c r="I139" s="727"/>
      <c r="J139" s="727"/>
      <c r="K139" s="727"/>
      <c r="L139" s="727"/>
      <c r="M139" s="727"/>
      <c r="N139" s="727"/>
      <c r="O139" s="727"/>
      <c r="P139" s="727"/>
      <c r="Q139" s="727"/>
      <c r="R139" s="727"/>
      <c r="S139" s="727"/>
      <c r="T139" s="727"/>
      <c r="U139" s="727"/>
      <c r="V139" s="727"/>
      <c r="W139" s="727"/>
      <c r="X139" s="728"/>
      <c r="Y139" s="639"/>
      <c r="Z139" s="640"/>
      <c r="AA139" s="641"/>
      <c r="AC139" s="473"/>
      <c r="AD139" s="473"/>
      <c r="AE139" s="473"/>
      <c r="AF139" s="473"/>
      <c r="AG139" s="473"/>
      <c r="AH139" s="473"/>
      <c r="AI139" s="473"/>
      <c r="AJ139" s="473"/>
      <c r="AK139" s="473"/>
      <c r="AL139" s="473"/>
      <c r="AM139" s="473"/>
      <c r="AN139" s="473"/>
      <c r="AO139" s="473"/>
      <c r="AP139" s="473"/>
      <c r="AQ139" s="473"/>
      <c r="AR139" s="473"/>
      <c r="AS139" s="473"/>
      <c r="AT139" s="473"/>
      <c r="AU139" s="473"/>
      <c r="AV139" s="473"/>
      <c r="AW139" s="473"/>
      <c r="AX139" s="473"/>
      <c r="AY139" s="473"/>
      <c r="AZ139" s="473"/>
      <c r="BA139" s="473"/>
      <c r="BB139" s="473"/>
      <c r="BC139" s="473"/>
      <c r="BD139" s="473"/>
      <c r="BE139" s="473"/>
      <c r="BF139" s="473"/>
      <c r="BG139" s="473"/>
      <c r="BH139" s="473"/>
      <c r="BI139" s="473"/>
      <c r="BJ139" s="473"/>
      <c r="BK139" s="473"/>
    </row>
    <row r="140" spans="1:63" s="471" customFormat="1" ht="31.5" customHeight="1">
      <c r="A140" s="486"/>
      <c r="B140" s="677"/>
      <c r="C140" s="729"/>
      <c r="D140" s="730"/>
      <c r="E140" s="730"/>
      <c r="F140" s="730"/>
      <c r="G140" s="730"/>
      <c r="H140" s="730"/>
      <c r="I140" s="730"/>
      <c r="J140" s="730"/>
      <c r="K140" s="730"/>
      <c r="L140" s="730"/>
      <c r="M140" s="730"/>
      <c r="N140" s="730"/>
      <c r="O140" s="730"/>
      <c r="P140" s="730"/>
      <c r="Q140" s="730"/>
      <c r="R140" s="730"/>
      <c r="S140" s="730"/>
      <c r="T140" s="730"/>
      <c r="U140" s="730"/>
      <c r="V140" s="730"/>
      <c r="W140" s="730"/>
      <c r="X140" s="731"/>
      <c r="Y140" s="642"/>
      <c r="Z140" s="643"/>
      <c r="AA140" s="644"/>
      <c r="AC140" s="473"/>
      <c r="AD140" s="473"/>
      <c r="AE140" s="473"/>
      <c r="AF140" s="473"/>
      <c r="AG140" s="473"/>
      <c r="AH140" s="473"/>
      <c r="AI140" s="473"/>
      <c r="AJ140" s="473"/>
      <c r="AK140" s="473"/>
      <c r="AL140" s="473"/>
      <c r="AM140" s="473"/>
      <c r="AN140" s="473"/>
      <c r="AO140" s="473"/>
      <c r="AP140" s="473"/>
      <c r="AQ140" s="473"/>
      <c r="AR140" s="473"/>
      <c r="AS140" s="473"/>
      <c r="AT140" s="473"/>
      <c r="AU140" s="473"/>
      <c r="AV140" s="473"/>
      <c r="AW140" s="473"/>
      <c r="AX140" s="473"/>
      <c r="AY140" s="473"/>
      <c r="AZ140" s="473"/>
      <c r="BA140" s="473"/>
      <c r="BB140" s="473"/>
      <c r="BC140" s="473"/>
      <c r="BD140" s="473"/>
      <c r="BE140" s="473"/>
      <c r="BF140" s="473"/>
      <c r="BG140" s="473"/>
      <c r="BH140" s="473"/>
      <c r="BI140" s="473"/>
      <c r="BJ140" s="473"/>
      <c r="BK140" s="473"/>
    </row>
    <row r="141" spans="1:63" s="471" customFormat="1" ht="6" customHeight="1">
      <c r="A141" s="486"/>
      <c r="B141" s="266"/>
      <c r="C141" s="465"/>
      <c r="D141" s="266"/>
      <c r="E141" s="266"/>
      <c r="F141" s="266"/>
      <c r="G141" s="266"/>
      <c r="H141" s="266"/>
      <c r="I141" s="266"/>
      <c r="J141" s="259"/>
      <c r="K141" s="259"/>
      <c r="L141" s="259"/>
      <c r="M141" s="259"/>
      <c r="N141" s="259"/>
      <c r="O141" s="259"/>
      <c r="P141" s="259"/>
      <c r="Q141" s="259"/>
      <c r="R141" s="259"/>
      <c r="S141" s="473"/>
      <c r="T141" s="473"/>
      <c r="U141" s="473"/>
      <c r="V141" s="473"/>
      <c r="W141" s="473"/>
      <c r="X141" s="473"/>
      <c r="Y141" s="431"/>
      <c r="Z141" s="431"/>
      <c r="AA141" s="431"/>
      <c r="AC141" s="473"/>
      <c r="AD141" s="473"/>
      <c r="AE141" s="473"/>
      <c r="AF141" s="473"/>
      <c r="AG141" s="473"/>
      <c r="AH141" s="473"/>
      <c r="AI141" s="473"/>
      <c r="AJ141" s="473"/>
      <c r="AK141" s="473"/>
      <c r="AL141" s="473"/>
      <c r="AM141" s="473"/>
      <c r="AN141" s="473"/>
      <c r="AO141" s="473"/>
      <c r="AP141" s="473"/>
      <c r="AQ141" s="473"/>
      <c r="AR141" s="473"/>
      <c r="AS141" s="473"/>
      <c r="AT141" s="473"/>
      <c r="AU141" s="473"/>
      <c r="AV141" s="473"/>
      <c r="AW141" s="473"/>
      <c r="AX141" s="473"/>
      <c r="AY141" s="473"/>
      <c r="AZ141" s="473"/>
      <c r="BA141" s="473"/>
      <c r="BB141" s="473"/>
      <c r="BC141" s="473"/>
      <c r="BD141" s="473"/>
      <c r="BE141" s="473"/>
      <c r="BF141" s="473"/>
      <c r="BG141" s="473"/>
      <c r="BH141" s="473"/>
      <c r="BI141" s="473"/>
      <c r="BJ141" s="473"/>
      <c r="BK141" s="473"/>
    </row>
    <row r="142" spans="1:63" s="471" customFormat="1" ht="12.75" customHeight="1">
      <c r="A142" s="486"/>
      <c r="B142" s="266"/>
      <c r="C142" s="465"/>
      <c r="D142" s="266"/>
      <c r="E142" s="266"/>
      <c r="F142" s="266"/>
      <c r="G142" s="266"/>
      <c r="H142" s="266"/>
      <c r="I142" s="266"/>
      <c r="J142" s="259"/>
      <c r="K142" s="259"/>
      <c r="L142" s="259"/>
      <c r="M142" s="259"/>
      <c r="N142" s="259"/>
      <c r="O142" s="259"/>
      <c r="P142" s="259"/>
      <c r="Q142" s="259"/>
      <c r="R142" s="259"/>
      <c r="S142" s="473"/>
      <c r="T142" s="473"/>
      <c r="U142" s="473"/>
      <c r="V142" s="473"/>
      <c r="W142" s="473"/>
      <c r="X142" s="473"/>
      <c r="Y142" s="431"/>
      <c r="Z142" s="431"/>
      <c r="AA142" s="431"/>
      <c r="AC142" s="473"/>
      <c r="AD142" s="473"/>
      <c r="AE142" s="473"/>
      <c r="AF142" s="473"/>
      <c r="AG142" s="473"/>
      <c r="AH142" s="473"/>
      <c r="AI142" s="473"/>
      <c r="AJ142" s="473"/>
      <c r="AK142" s="473"/>
      <c r="AL142" s="473"/>
      <c r="AM142" s="473"/>
      <c r="AN142" s="473"/>
      <c r="AO142" s="473"/>
      <c r="AP142" s="473"/>
      <c r="AQ142" s="473"/>
      <c r="AR142" s="473"/>
      <c r="AS142" s="473"/>
      <c r="AT142" s="473"/>
      <c r="AU142" s="473"/>
      <c r="AV142" s="473"/>
      <c r="AW142" s="473"/>
      <c r="AX142" s="473"/>
      <c r="AY142" s="473"/>
      <c r="AZ142" s="473"/>
      <c r="BA142" s="473"/>
      <c r="BB142" s="473"/>
      <c r="BC142" s="473"/>
      <c r="BD142" s="473"/>
      <c r="BE142" s="473"/>
      <c r="BF142" s="473"/>
      <c r="BG142" s="473"/>
      <c r="BH142" s="473"/>
      <c r="BI142" s="473"/>
      <c r="BJ142" s="473"/>
      <c r="BK142" s="473"/>
    </row>
    <row r="143" spans="1:63" s="471" customFormat="1" ht="12.75" customHeight="1">
      <c r="A143" s="486"/>
      <c r="B143" s="266"/>
      <c r="C143" s="465"/>
      <c r="D143" s="266"/>
      <c r="E143" s="266"/>
      <c r="F143" s="266"/>
      <c r="G143" s="266"/>
      <c r="H143" s="266"/>
      <c r="I143" s="266"/>
      <c r="J143" s="259"/>
      <c r="K143" s="259"/>
      <c r="L143" s="259"/>
      <c r="M143" s="259"/>
      <c r="N143" s="259"/>
      <c r="O143" s="259"/>
      <c r="P143" s="259"/>
      <c r="Q143" s="259"/>
      <c r="R143" s="259"/>
      <c r="S143" s="473"/>
      <c r="T143" s="473"/>
      <c r="U143" s="473"/>
      <c r="V143" s="473"/>
      <c r="W143" s="473"/>
      <c r="X143" s="473"/>
      <c r="Y143" s="431"/>
      <c r="Z143" s="431"/>
      <c r="AA143" s="431"/>
      <c r="AC143" s="473"/>
      <c r="AD143" s="473"/>
      <c r="AE143" s="473"/>
      <c r="AF143" s="473"/>
      <c r="AG143" s="473"/>
      <c r="AH143" s="473"/>
      <c r="AI143" s="473"/>
      <c r="AJ143" s="473"/>
      <c r="AK143" s="473"/>
      <c r="AL143" s="473"/>
      <c r="AM143" s="473"/>
      <c r="AN143" s="473"/>
      <c r="AO143" s="473"/>
      <c r="AP143" s="473"/>
      <c r="AQ143" s="473"/>
      <c r="AR143" s="473"/>
      <c r="AS143" s="473"/>
      <c r="AT143" s="473"/>
      <c r="AU143" s="473"/>
      <c r="AV143" s="473"/>
      <c r="AW143" s="473"/>
      <c r="AX143" s="473"/>
      <c r="AY143" s="473"/>
      <c r="AZ143" s="473"/>
      <c r="BA143" s="473"/>
      <c r="BB143" s="473"/>
      <c r="BC143" s="473"/>
      <c r="BD143" s="473"/>
      <c r="BE143" s="473"/>
      <c r="BF143" s="473"/>
      <c r="BG143" s="473"/>
      <c r="BH143" s="473"/>
      <c r="BI143" s="473"/>
      <c r="BJ143" s="473"/>
      <c r="BK143" s="473"/>
    </row>
    <row r="144" spans="1:63" s="471" customFormat="1" ht="12.75" customHeight="1">
      <c r="A144" s="486"/>
      <c r="B144" s="266"/>
      <c r="C144" s="465"/>
      <c r="D144" s="266"/>
      <c r="E144" s="266"/>
      <c r="F144" s="266"/>
      <c r="G144" s="266"/>
      <c r="H144" s="266"/>
      <c r="I144" s="266"/>
      <c r="J144" s="259"/>
      <c r="K144" s="259"/>
      <c r="L144" s="259"/>
      <c r="M144" s="259"/>
      <c r="N144" s="259"/>
      <c r="O144" s="259"/>
      <c r="P144" s="259"/>
      <c r="Q144" s="259"/>
      <c r="R144" s="259"/>
      <c r="S144" s="473"/>
      <c r="T144" s="473"/>
      <c r="U144" s="473"/>
      <c r="V144" s="473"/>
      <c r="W144" s="473"/>
      <c r="X144" s="473"/>
      <c r="Y144" s="431"/>
      <c r="Z144" s="431"/>
      <c r="AA144" s="431"/>
      <c r="AC144" s="473"/>
      <c r="AD144" s="473"/>
      <c r="AE144" s="473"/>
      <c r="AF144" s="473"/>
      <c r="AG144" s="473"/>
      <c r="AH144" s="473"/>
      <c r="AI144" s="473"/>
      <c r="AJ144" s="473"/>
      <c r="AK144" s="473"/>
      <c r="AL144" s="473"/>
      <c r="AM144" s="473"/>
      <c r="AN144" s="473"/>
      <c r="AO144" s="473"/>
      <c r="AP144" s="473"/>
      <c r="AQ144" s="473"/>
      <c r="AR144" s="473"/>
      <c r="AS144" s="473"/>
      <c r="AT144" s="473"/>
      <c r="AU144" s="473"/>
      <c r="AV144" s="473"/>
      <c r="AW144" s="473"/>
      <c r="AX144" s="473"/>
      <c r="AY144" s="473"/>
      <c r="AZ144" s="473"/>
      <c r="BA144" s="473"/>
      <c r="BB144" s="473"/>
      <c r="BC144" s="473"/>
      <c r="BD144" s="473"/>
      <c r="BE144" s="473"/>
      <c r="BF144" s="473"/>
      <c r="BG144" s="473"/>
      <c r="BH144" s="473"/>
      <c r="BI144" s="473"/>
      <c r="BJ144" s="473"/>
      <c r="BK144" s="473"/>
    </row>
    <row r="145" spans="1:63" s="471" customFormat="1" ht="12.75" customHeight="1">
      <c r="A145" s="486"/>
      <c r="B145" s="266"/>
      <c r="C145" s="465"/>
      <c r="D145" s="266"/>
      <c r="E145" s="266"/>
      <c r="F145" s="266"/>
      <c r="G145" s="266"/>
      <c r="H145" s="266"/>
      <c r="I145" s="266"/>
      <c r="J145" s="259"/>
      <c r="K145" s="259"/>
      <c r="L145" s="259"/>
      <c r="M145" s="259"/>
      <c r="N145" s="259"/>
      <c r="O145" s="259"/>
      <c r="P145" s="259"/>
      <c r="Q145" s="259"/>
      <c r="R145" s="259"/>
      <c r="S145" s="473"/>
      <c r="T145" s="473"/>
      <c r="U145" s="473"/>
      <c r="V145" s="473"/>
      <c r="W145" s="473"/>
      <c r="X145" s="473"/>
      <c r="Y145" s="431"/>
      <c r="Z145" s="431"/>
      <c r="AA145" s="431"/>
      <c r="AC145" s="473"/>
      <c r="AD145" s="473"/>
      <c r="AE145" s="473"/>
      <c r="AF145" s="473"/>
      <c r="AG145" s="473"/>
      <c r="AH145" s="473"/>
      <c r="AI145" s="473"/>
      <c r="AJ145" s="473"/>
      <c r="AK145" s="473"/>
      <c r="AL145" s="473"/>
      <c r="AM145" s="473"/>
      <c r="AN145" s="473"/>
      <c r="AO145" s="473"/>
      <c r="AP145" s="473"/>
      <c r="AQ145" s="473"/>
      <c r="AR145" s="473"/>
      <c r="AS145" s="473"/>
      <c r="AT145" s="473"/>
      <c r="AU145" s="473"/>
      <c r="AV145" s="473"/>
      <c r="AW145" s="473"/>
      <c r="AX145" s="473"/>
      <c r="AY145" s="473"/>
      <c r="AZ145" s="473"/>
      <c r="BA145" s="473"/>
      <c r="BB145" s="473"/>
      <c r="BC145" s="473"/>
      <c r="BD145" s="473"/>
      <c r="BE145" s="473"/>
      <c r="BF145" s="473"/>
      <c r="BG145" s="473"/>
      <c r="BH145" s="473"/>
      <c r="BI145" s="473"/>
      <c r="BJ145" s="473"/>
      <c r="BK145" s="473"/>
    </row>
    <row r="146" spans="1:63" s="471" customFormat="1" ht="12.75" customHeight="1">
      <c r="A146" s="486"/>
      <c r="B146" s="266"/>
      <c r="C146" s="465"/>
      <c r="D146" s="266"/>
      <c r="E146" s="266"/>
      <c r="F146" s="266"/>
      <c r="G146" s="266"/>
      <c r="H146" s="266"/>
      <c r="I146" s="266"/>
      <c r="J146" s="259"/>
      <c r="K146" s="259"/>
      <c r="L146" s="259"/>
      <c r="M146" s="259"/>
      <c r="N146" s="259"/>
      <c r="O146" s="259"/>
      <c r="P146" s="259"/>
      <c r="Q146" s="259"/>
      <c r="R146" s="259"/>
      <c r="S146" s="473"/>
      <c r="T146" s="473"/>
      <c r="U146" s="473"/>
      <c r="V146" s="473"/>
      <c r="W146" s="473"/>
      <c r="X146" s="473"/>
      <c r="Y146" s="431"/>
      <c r="Z146" s="431"/>
      <c r="AA146" s="431"/>
      <c r="AC146" s="473"/>
      <c r="AD146" s="473"/>
      <c r="AE146" s="473"/>
      <c r="AF146" s="473"/>
      <c r="AG146" s="473"/>
      <c r="AH146" s="473"/>
      <c r="AI146" s="473"/>
      <c r="AJ146" s="473"/>
      <c r="AK146" s="473"/>
      <c r="AL146" s="473"/>
      <c r="AM146" s="473"/>
      <c r="AN146" s="473"/>
      <c r="AO146" s="473"/>
      <c r="AP146" s="473"/>
      <c r="AQ146" s="473"/>
      <c r="AR146" s="473"/>
      <c r="AS146" s="473"/>
      <c r="AT146" s="473"/>
      <c r="AU146" s="473"/>
      <c r="AV146" s="473"/>
      <c r="AW146" s="473"/>
      <c r="AX146" s="473"/>
      <c r="AY146" s="473"/>
      <c r="AZ146" s="473"/>
      <c r="BA146" s="473"/>
      <c r="BB146" s="473"/>
      <c r="BC146" s="473"/>
      <c r="BD146" s="473"/>
      <c r="BE146" s="473"/>
      <c r="BF146" s="473"/>
      <c r="BG146" s="473"/>
      <c r="BH146" s="473"/>
      <c r="BI146" s="473"/>
      <c r="BJ146" s="473"/>
      <c r="BK146" s="473"/>
    </row>
    <row r="147" spans="1:63" s="471" customFormat="1" ht="12.75" customHeight="1">
      <c r="A147" s="486"/>
      <c r="B147" s="266"/>
      <c r="C147" s="465"/>
      <c r="D147" s="266"/>
      <c r="E147" s="266"/>
      <c r="F147" s="266"/>
      <c r="G147" s="266"/>
      <c r="H147" s="266"/>
      <c r="I147" s="266"/>
      <c r="J147" s="259"/>
      <c r="K147" s="259"/>
      <c r="L147" s="259"/>
      <c r="M147" s="259"/>
      <c r="N147" s="259"/>
      <c r="O147" s="259"/>
      <c r="P147" s="259"/>
      <c r="Q147" s="259"/>
      <c r="R147" s="259"/>
      <c r="S147" s="473"/>
      <c r="T147" s="473"/>
      <c r="U147" s="473"/>
      <c r="V147" s="473"/>
      <c r="W147" s="473"/>
      <c r="X147" s="473"/>
      <c r="Y147" s="431"/>
      <c r="Z147" s="431"/>
      <c r="AA147" s="431"/>
      <c r="AC147" s="473"/>
      <c r="AD147" s="473"/>
      <c r="AE147" s="473"/>
      <c r="AF147" s="473"/>
      <c r="AG147" s="473"/>
      <c r="AH147" s="473"/>
      <c r="AI147" s="473"/>
      <c r="AJ147" s="473"/>
      <c r="AK147" s="473"/>
      <c r="AL147" s="473"/>
      <c r="AM147" s="473"/>
      <c r="AN147" s="473"/>
      <c r="AO147" s="473"/>
      <c r="AP147" s="473"/>
      <c r="AQ147" s="473"/>
      <c r="AR147" s="473"/>
      <c r="AS147" s="473"/>
      <c r="AT147" s="473"/>
      <c r="AU147" s="473"/>
      <c r="AV147" s="473"/>
      <c r="AW147" s="473"/>
      <c r="AX147" s="473"/>
      <c r="AY147" s="473"/>
      <c r="AZ147" s="473"/>
      <c r="BA147" s="473"/>
      <c r="BB147" s="473"/>
      <c r="BC147" s="473"/>
      <c r="BD147" s="473"/>
      <c r="BE147" s="473"/>
      <c r="BF147" s="473"/>
      <c r="BG147" s="473"/>
      <c r="BH147" s="473"/>
      <c r="BI147" s="473"/>
      <c r="BJ147" s="473"/>
      <c r="BK147" s="473"/>
    </row>
    <row r="148" spans="1:63" s="471" customFormat="1" ht="12.75" customHeight="1">
      <c r="A148" s="486"/>
      <c r="B148" s="266"/>
      <c r="C148" s="465"/>
      <c r="D148" s="266"/>
      <c r="E148" s="266"/>
      <c r="F148" s="266"/>
      <c r="G148" s="266"/>
      <c r="H148" s="266"/>
      <c r="I148" s="266"/>
      <c r="J148" s="259"/>
      <c r="K148" s="259"/>
      <c r="L148" s="259"/>
      <c r="M148" s="259"/>
      <c r="N148" s="259"/>
      <c r="O148" s="259"/>
      <c r="P148" s="259"/>
      <c r="Q148" s="259"/>
      <c r="R148" s="259"/>
      <c r="S148" s="473"/>
      <c r="T148" s="473"/>
      <c r="U148" s="473"/>
      <c r="V148" s="473"/>
      <c r="W148" s="473"/>
      <c r="X148" s="473"/>
      <c r="Y148" s="431"/>
      <c r="Z148" s="431"/>
      <c r="AA148" s="431"/>
      <c r="AC148" s="473"/>
      <c r="AD148" s="473"/>
      <c r="AE148" s="473"/>
      <c r="AF148" s="473"/>
      <c r="AG148" s="473"/>
      <c r="AH148" s="473"/>
      <c r="AI148" s="473"/>
      <c r="AJ148" s="473"/>
      <c r="AK148" s="473"/>
      <c r="AL148" s="473"/>
      <c r="AM148" s="473"/>
      <c r="AN148" s="473"/>
      <c r="AO148" s="473"/>
      <c r="AP148" s="473"/>
      <c r="AQ148" s="473"/>
      <c r="AR148" s="473"/>
      <c r="AS148" s="473"/>
      <c r="AT148" s="473"/>
      <c r="AU148" s="473"/>
      <c r="AV148" s="473"/>
      <c r="AW148" s="473"/>
      <c r="AX148" s="473"/>
      <c r="AY148" s="473"/>
      <c r="AZ148" s="473"/>
      <c r="BA148" s="473"/>
      <c r="BB148" s="473"/>
      <c r="BC148" s="473"/>
      <c r="BD148" s="473"/>
      <c r="BE148" s="473"/>
      <c r="BF148" s="473"/>
      <c r="BG148" s="473"/>
      <c r="BH148" s="473"/>
      <c r="BI148" s="473"/>
      <c r="BJ148" s="473"/>
      <c r="BK148" s="473"/>
    </row>
    <row r="149" spans="1:63" s="471" customFormat="1" ht="12.75" customHeight="1">
      <c r="A149" s="486"/>
      <c r="B149" s="266"/>
      <c r="C149" s="465"/>
      <c r="D149" s="266"/>
      <c r="E149" s="266"/>
      <c r="F149" s="266"/>
      <c r="G149" s="266"/>
      <c r="H149" s="266"/>
      <c r="I149" s="266"/>
      <c r="J149" s="259"/>
      <c r="K149" s="259"/>
      <c r="L149" s="259"/>
      <c r="M149" s="259"/>
      <c r="N149" s="259"/>
      <c r="O149" s="259"/>
      <c r="P149" s="259"/>
      <c r="Q149" s="259"/>
      <c r="R149" s="259"/>
      <c r="S149" s="473"/>
      <c r="T149" s="473"/>
      <c r="U149" s="473"/>
      <c r="V149" s="473"/>
      <c r="W149" s="473"/>
      <c r="X149" s="473"/>
      <c r="Y149" s="431"/>
      <c r="Z149" s="431"/>
      <c r="AA149" s="431"/>
      <c r="AC149" s="473"/>
      <c r="AD149" s="473"/>
      <c r="AE149" s="473"/>
      <c r="AF149" s="473"/>
      <c r="AG149" s="473"/>
      <c r="AH149" s="473"/>
      <c r="AI149" s="473"/>
      <c r="AJ149" s="473"/>
      <c r="AK149" s="473"/>
      <c r="AL149" s="473"/>
      <c r="AM149" s="473"/>
      <c r="AN149" s="473"/>
      <c r="AO149" s="473"/>
      <c r="AP149" s="473"/>
      <c r="AQ149" s="473"/>
      <c r="AR149" s="473"/>
      <c r="AS149" s="473"/>
      <c r="AT149" s="473"/>
      <c r="AU149" s="473"/>
      <c r="AV149" s="473"/>
      <c r="AW149" s="473"/>
      <c r="AX149" s="473"/>
      <c r="AY149" s="473"/>
      <c r="AZ149" s="473"/>
      <c r="BA149" s="473"/>
      <c r="BB149" s="473"/>
      <c r="BC149" s="473"/>
      <c r="BD149" s="473"/>
      <c r="BE149" s="473"/>
      <c r="BF149" s="473"/>
      <c r="BG149" s="473"/>
      <c r="BH149" s="473"/>
      <c r="BI149" s="473"/>
      <c r="BJ149" s="473"/>
      <c r="BK149" s="473"/>
    </row>
    <row r="150" spans="1:63" s="471" customFormat="1" ht="29.25" customHeight="1">
      <c r="A150" s="486"/>
      <c r="B150" s="266"/>
      <c r="C150" s="465"/>
      <c r="D150" s="266"/>
      <c r="E150" s="266"/>
      <c r="F150" s="266"/>
      <c r="G150" s="266"/>
      <c r="H150" s="266"/>
      <c r="I150" s="266"/>
      <c r="J150" s="259"/>
      <c r="K150" s="259"/>
      <c r="L150" s="259"/>
      <c r="M150" s="259"/>
      <c r="N150" s="259"/>
      <c r="O150" s="259"/>
      <c r="P150" s="259"/>
      <c r="Q150" s="259"/>
      <c r="R150" s="259"/>
      <c r="S150" s="473"/>
      <c r="T150" s="473"/>
      <c r="U150" s="473"/>
      <c r="V150" s="473"/>
      <c r="W150" s="473"/>
      <c r="X150" s="473"/>
      <c r="Y150" s="431"/>
      <c r="Z150" s="431"/>
      <c r="AA150" s="431"/>
      <c r="AC150" s="473"/>
      <c r="AD150" s="473"/>
      <c r="AE150" s="473"/>
      <c r="AF150" s="473"/>
      <c r="AG150" s="473"/>
      <c r="AH150" s="473"/>
      <c r="AI150" s="473"/>
      <c r="AJ150" s="473"/>
      <c r="AK150" s="473"/>
      <c r="AL150" s="473"/>
      <c r="AM150" s="473"/>
      <c r="AN150" s="473"/>
      <c r="AO150" s="473"/>
      <c r="AP150" s="473"/>
      <c r="AQ150" s="473"/>
      <c r="AR150" s="473"/>
      <c r="AS150" s="473"/>
      <c r="AT150" s="473"/>
      <c r="AU150" s="473"/>
      <c r="AV150" s="473"/>
      <c r="AW150" s="473"/>
      <c r="AX150" s="473"/>
      <c r="AY150" s="473"/>
      <c r="AZ150" s="473"/>
      <c r="BA150" s="473"/>
      <c r="BB150" s="473"/>
      <c r="BC150" s="473"/>
      <c r="BD150" s="473"/>
      <c r="BE150" s="473"/>
      <c r="BF150" s="473"/>
      <c r="BG150" s="473"/>
      <c r="BH150" s="473"/>
      <c r="BI150" s="473"/>
      <c r="BJ150" s="473"/>
      <c r="BK150" s="473"/>
    </row>
    <row r="151" spans="1:63" s="471" customFormat="1" ht="6" customHeight="1">
      <c r="A151" s="486"/>
      <c r="B151" s="266"/>
      <c r="C151" s="465"/>
      <c r="D151" s="266"/>
      <c r="E151" s="266"/>
      <c r="F151" s="266"/>
      <c r="G151" s="266"/>
      <c r="H151" s="266"/>
      <c r="I151" s="266"/>
      <c r="J151" s="259"/>
      <c r="K151" s="259"/>
      <c r="L151" s="259"/>
      <c r="M151" s="259"/>
      <c r="N151" s="259"/>
      <c r="O151" s="259"/>
      <c r="P151" s="259"/>
      <c r="Q151" s="259"/>
      <c r="R151" s="259"/>
      <c r="S151" s="473"/>
      <c r="T151" s="473"/>
      <c r="U151" s="473"/>
      <c r="V151" s="473"/>
      <c r="W151" s="473"/>
      <c r="X151" s="473"/>
      <c r="Y151" s="431"/>
      <c r="Z151" s="431"/>
      <c r="AA151" s="431"/>
      <c r="AC151" s="473"/>
      <c r="AD151" s="473"/>
      <c r="AE151" s="473"/>
      <c r="AF151" s="473"/>
      <c r="AG151" s="473"/>
      <c r="AH151" s="473"/>
      <c r="AI151" s="473"/>
      <c r="AJ151" s="473"/>
      <c r="AK151" s="473"/>
      <c r="AL151" s="473"/>
      <c r="AM151" s="473"/>
      <c r="AN151" s="473"/>
      <c r="AO151" s="473"/>
      <c r="AP151" s="473"/>
      <c r="AQ151" s="473"/>
      <c r="AR151" s="473"/>
      <c r="AS151" s="473"/>
      <c r="AT151" s="473"/>
      <c r="AU151" s="473"/>
      <c r="AV151" s="473"/>
      <c r="AW151" s="473"/>
      <c r="AX151" s="473"/>
      <c r="AY151" s="473"/>
      <c r="AZ151" s="473"/>
      <c r="BA151" s="473"/>
      <c r="BB151" s="473"/>
      <c r="BC151" s="473"/>
      <c r="BD151" s="473"/>
      <c r="BE151" s="473"/>
      <c r="BF151" s="473"/>
      <c r="BG151" s="473"/>
      <c r="BH151" s="473"/>
      <c r="BI151" s="473"/>
      <c r="BJ151" s="473"/>
      <c r="BK151" s="473"/>
    </row>
    <row r="152" spans="1:63" s="471" customFormat="1" ht="18.95" customHeight="1">
      <c r="A152" s="263" t="s">
        <v>402</v>
      </c>
      <c r="B152" s="279"/>
      <c r="C152" s="280"/>
      <c r="D152" s="280"/>
      <c r="E152" s="280"/>
      <c r="F152" s="280"/>
      <c r="G152" s="280"/>
      <c r="H152" s="280"/>
      <c r="I152" s="280"/>
      <c r="J152" s="281"/>
      <c r="K152" s="281"/>
      <c r="L152" s="281"/>
      <c r="M152" s="281"/>
      <c r="N152" s="281"/>
      <c r="O152" s="281"/>
      <c r="P152" s="281"/>
      <c r="Q152" s="281"/>
      <c r="R152" s="281"/>
      <c r="S152" s="282"/>
      <c r="T152" s="282"/>
      <c r="U152" s="282"/>
      <c r="V152" s="282"/>
      <c r="W152" s="282"/>
      <c r="X152" s="282"/>
      <c r="Y152" s="283"/>
      <c r="Z152" s="283"/>
      <c r="AA152" s="283"/>
      <c r="AC152" s="473"/>
      <c r="AD152" s="473"/>
      <c r="AE152" s="473"/>
      <c r="AF152" s="473"/>
      <c r="AG152" s="473"/>
      <c r="AH152" s="473"/>
      <c r="AI152" s="473"/>
      <c r="AJ152" s="473"/>
      <c r="AK152" s="473"/>
      <c r="AL152" s="473"/>
      <c r="AM152" s="473"/>
      <c r="AN152" s="473"/>
      <c r="AO152" s="473"/>
      <c r="AP152" s="473"/>
      <c r="AQ152" s="473"/>
      <c r="AR152" s="473"/>
      <c r="AS152" s="473"/>
      <c r="AT152" s="473"/>
      <c r="AU152" s="473"/>
      <c r="AV152" s="473"/>
      <c r="AW152" s="473"/>
      <c r="AX152" s="473"/>
      <c r="AY152" s="473"/>
      <c r="AZ152" s="473"/>
      <c r="BA152" s="473"/>
      <c r="BB152" s="473"/>
      <c r="BC152" s="473"/>
      <c r="BD152" s="473"/>
      <c r="BE152" s="473"/>
      <c r="BF152" s="473"/>
      <c r="BG152" s="473"/>
      <c r="BH152" s="473"/>
      <c r="BI152" s="473"/>
      <c r="BJ152" s="473"/>
      <c r="BK152" s="473"/>
    </row>
    <row r="153" spans="1:63" s="471" customFormat="1" ht="16.5" customHeight="1">
      <c r="A153" s="486"/>
      <c r="B153" s="598" t="s">
        <v>354</v>
      </c>
      <c r="C153" s="601" t="s">
        <v>990</v>
      </c>
      <c r="D153" s="602"/>
      <c r="E153" s="602"/>
      <c r="F153" s="602"/>
      <c r="G153" s="602"/>
      <c r="H153" s="602"/>
      <c r="I153" s="602"/>
      <c r="J153" s="602"/>
      <c r="K153" s="602"/>
      <c r="L153" s="602"/>
      <c r="M153" s="602"/>
      <c r="N153" s="602"/>
      <c r="O153" s="602"/>
      <c r="P153" s="602"/>
      <c r="Q153" s="602"/>
      <c r="R153" s="602"/>
      <c r="S153" s="602"/>
      <c r="T153" s="602"/>
      <c r="U153" s="602"/>
      <c r="V153" s="602"/>
      <c r="W153" s="602"/>
      <c r="X153" s="603"/>
      <c r="Y153" s="636"/>
      <c r="Z153" s="685"/>
      <c r="AA153" s="686"/>
      <c r="AC153" s="473"/>
      <c r="AD153" s="473"/>
      <c r="AE153" s="473"/>
      <c r="AF153" s="473"/>
      <c r="AG153" s="473"/>
      <c r="AH153" s="473"/>
      <c r="AI153" s="473"/>
      <c r="AJ153" s="473"/>
      <c r="AK153" s="473"/>
      <c r="AL153" s="473"/>
      <c r="AM153" s="473"/>
      <c r="AN153" s="473"/>
      <c r="AO153" s="473"/>
      <c r="AP153" s="473"/>
      <c r="AQ153" s="473"/>
      <c r="AR153" s="473"/>
      <c r="AS153" s="473"/>
      <c r="AT153" s="473"/>
      <c r="AU153" s="473"/>
      <c r="AV153" s="473"/>
      <c r="AW153" s="473"/>
      <c r="AX153" s="473"/>
      <c r="AY153" s="473"/>
      <c r="AZ153" s="473"/>
      <c r="BA153" s="473"/>
      <c r="BB153" s="473"/>
      <c r="BC153" s="473"/>
      <c r="BD153" s="473"/>
      <c r="BE153" s="473"/>
      <c r="BF153" s="473"/>
      <c r="BG153" s="473"/>
      <c r="BH153" s="473"/>
      <c r="BI153" s="473"/>
      <c r="BJ153" s="473"/>
      <c r="BK153" s="473"/>
    </row>
    <row r="154" spans="1:63" s="471" customFormat="1" ht="12.75" customHeight="1">
      <c r="A154" s="486"/>
      <c r="B154" s="599"/>
      <c r="C154" s="604"/>
      <c r="D154" s="605"/>
      <c r="E154" s="605"/>
      <c r="F154" s="605"/>
      <c r="G154" s="605"/>
      <c r="H154" s="605"/>
      <c r="I154" s="605"/>
      <c r="J154" s="605"/>
      <c r="K154" s="605"/>
      <c r="L154" s="605"/>
      <c r="M154" s="605"/>
      <c r="N154" s="605"/>
      <c r="O154" s="605"/>
      <c r="P154" s="605"/>
      <c r="Q154" s="605"/>
      <c r="R154" s="605"/>
      <c r="S154" s="605"/>
      <c r="T154" s="605"/>
      <c r="U154" s="605"/>
      <c r="V154" s="605"/>
      <c r="W154" s="605"/>
      <c r="X154" s="606"/>
      <c r="Y154" s="687"/>
      <c r="Z154" s="740"/>
      <c r="AA154" s="689"/>
      <c r="AC154" s="473"/>
      <c r="AD154" s="473"/>
      <c r="AE154" s="473"/>
      <c r="AF154" s="473"/>
      <c r="AG154" s="473"/>
      <c r="AH154" s="473"/>
      <c r="AI154" s="473"/>
      <c r="AJ154" s="473"/>
      <c r="AK154" s="473"/>
      <c r="AL154" s="473"/>
      <c r="AM154" s="473"/>
      <c r="AN154" s="473"/>
      <c r="AO154" s="473"/>
      <c r="AP154" s="473"/>
      <c r="AQ154" s="473"/>
      <c r="AR154" s="473"/>
      <c r="AS154" s="473"/>
      <c r="AT154" s="473"/>
      <c r="AU154" s="473"/>
      <c r="AV154" s="473"/>
      <c r="AW154" s="473"/>
      <c r="AX154" s="473"/>
      <c r="AY154" s="473"/>
      <c r="AZ154" s="473"/>
      <c r="BA154" s="473"/>
      <c r="BB154" s="473"/>
      <c r="BC154" s="473"/>
      <c r="BD154" s="473"/>
      <c r="BE154" s="473"/>
      <c r="BF154" s="473"/>
      <c r="BG154" s="473"/>
      <c r="BH154" s="473"/>
      <c r="BI154" s="473"/>
      <c r="BJ154" s="473"/>
      <c r="BK154" s="473"/>
    </row>
    <row r="155" spans="1:63" s="471" customFormat="1" ht="12.75" customHeight="1">
      <c r="A155" s="486"/>
      <c r="B155" s="599"/>
      <c r="C155" s="604"/>
      <c r="D155" s="605"/>
      <c r="E155" s="605"/>
      <c r="F155" s="605"/>
      <c r="G155" s="605"/>
      <c r="H155" s="605"/>
      <c r="I155" s="605"/>
      <c r="J155" s="605"/>
      <c r="K155" s="605"/>
      <c r="L155" s="605"/>
      <c r="M155" s="605"/>
      <c r="N155" s="605"/>
      <c r="O155" s="605"/>
      <c r="P155" s="605"/>
      <c r="Q155" s="605"/>
      <c r="R155" s="605"/>
      <c r="S155" s="605"/>
      <c r="T155" s="605"/>
      <c r="U155" s="605"/>
      <c r="V155" s="605"/>
      <c r="W155" s="605"/>
      <c r="X155" s="606"/>
      <c r="Y155" s="687"/>
      <c r="Z155" s="740"/>
      <c r="AA155" s="689"/>
      <c r="AC155" s="473"/>
      <c r="AD155" s="473"/>
      <c r="AE155" s="473"/>
      <c r="AF155" s="473"/>
      <c r="AG155" s="473"/>
      <c r="AH155" s="473"/>
      <c r="AI155" s="473"/>
      <c r="AJ155" s="473"/>
      <c r="AK155" s="473"/>
      <c r="AL155" s="473"/>
      <c r="AM155" s="473"/>
      <c r="AN155" s="473"/>
      <c r="AO155" s="473"/>
      <c r="AP155" s="473"/>
      <c r="AQ155" s="473"/>
      <c r="AR155" s="473"/>
      <c r="AS155" s="473"/>
      <c r="AT155" s="473"/>
      <c r="AU155" s="473"/>
      <c r="AV155" s="473"/>
      <c r="AW155" s="473"/>
      <c r="AX155" s="473"/>
      <c r="AY155" s="473"/>
      <c r="AZ155" s="473"/>
      <c r="BA155" s="473"/>
      <c r="BB155" s="473"/>
      <c r="BC155" s="473"/>
      <c r="BD155" s="473"/>
      <c r="BE155" s="473"/>
      <c r="BF155" s="473"/>
      <c r="BG155" s="473"/>
      <c r="BH155" s="473"/>
      <c r="BI155" s="473"/>
      <c r="BJ155" s="473"/>
      <c r="BK155" s="473"/>
    </row>
    <row r="156" spans="1:63" s="471" customFormat="1" ht="12.75" customHeight="1">
      <c r="A156" s="486"/>
      <c r="B156" s="599"/>
      <c r="C156" s="604"/>
      <c r="D156" s="605"/>
      <c r="E156" s="605"/>
      <c r="F156" s="605"/>
      <c r="G156" s="605"/>
      <c r="H156" s="605"/>
      <c r="I156" s="605"/>
      <c r="J156" s="605"/>
      <c r="K156" s="605"/>
      <c r="L156" s="605"/>
      <c r="M156" s="605"/>
      <c r="N156" s="605"/>
      <c r="O156" s="605"/>
      <c r="P156" s="605"/>
      <c r="Q156" s="605"/>
      <c r="R156" s="605"/>
      <c r="S156" s="605"/>
      <c r="T156" s="605"/>
      <c r="U156" s="605"/>
      <c r="V156" s="605"/>
      <c r="W156" s="605"/>
      <c r="X156" s="606"/>
      <c r="Y156" s="687"/>
      <c r="Z156" s="740"/>
      <c r="AA156" s="689"/>
      <c r="AC156" s="473"/>
      <c r="AD156" s="473"/>
      <c r="AE156" s="473"/>
      <c r="AF156" s="473"/>
      <c r="AG156" s="473"/>
      <c r="AH156" s="473"/>
      <c r="AI156" s="473"/>
      <c r="AJ156" s="473"/>
      <c r="AK156" s="473"/>
      <c r="AL156" s="473"/>
      <c r="AM156" s="473"/>
      <c r="AN156" s="473"/>
      <c r="AO156" s="473"/>
      <c r="AP156" s="473"/>
      <c r="AQ156" s="473"/>
      <c r="AR156" s="473"/>
      <c r="AS156" s="473"/>
      <c r="AT156" s="473"/>
      <c r="AU156" s="473"/>
      <c r="AV156" s="473"/>
      <c r="AW156" s="473"/>
      <c r="AX156" s="473"/>
      <c r="AY156" s="473"/>
      <c r="AZ156" s="473"/>
      <c r="BA156" s="473"/>
      <c r="BB156" s="473"/>
      <c r="BC156" s="473"/>
      <c r="BD156" s="473"/>
      <c r="BE156" s="473"/>
      <c r="BF156" s="473"/>
      <c r="BG156" s="473"/>
      <c r="BH156" s="473"/>
      <c r="BI156" s="473"/>
      <c r="BJ156" s="473"/>
      <c r="BK156" s="473"/>
    </row>
    <row r="157" spans="1:63" s="471" customFormat="1" ht="12.75" customHeight="1">
      <c r="A157" s="486"/>
      <c r="B157" s="599"/>
      <c r="C157" s="604"/>
      <c r="D157" s="605"/>
      <c r="E157" s="605"/>
      <c r="F157" s="605"/>
      <c r="G157" s="605"/>
      <c r="H157" s="605"/>
      <c r="I157" s="605"/>
      <c r="J157" s="605"/>
      <c r="K157" s="605"/>
      <c r="L157" s="605"/>
      <c r="M157" s="605"/>
      <c r="N157" s="605"/>
      <c r="O157" s="605"/>
      <c r="P157" s="605"/>
      <c r="Q157" s="605"/>
      <c r="R157" s="605"/>
      <c r="S157" s="605"/>
      <c r="T157" s="605"/>
      <c r="U157" s="605"/>
      <c r="V157" s="605"/>
      <c r="W157" s="605"/>
      <c r="X157" s="606"/>
      <c r="Y157" s="687"/>
      <c r="Z157" s="740"/>
      <c r="AA157" s="689"/>
      <c r="AC157" s="473"/>
      <c r="AD157" s="473"/>
      <c r="AE157" s="473"/>
      <c r="AF157" s="473"/>
      <c r="AG157" s="473"/>
      <c r="AH157" s="473"/>
      <c r="AI157" s="473"/>
      <c r="AJ157" s="473"/>
      <c r="AK157" s="473"/>
      <c r="AL157" s="473"/>
      <c r="AM157" s="473"/>
      <c r="AN157" s="473"/>
      <c r="AO157" s="473"/>
      <c r="AP157" s="473"/>
      <c r="AQ157" s="473"/>
      <c r="AR157" s="473"/>
      <c r="AS157" s="473"/>
      <c r="AT157" s="473"/>
      <c r="AU157" s="473"/>
      <c r="AV157" s="473"/>
      <c r="AW157" s="473"/>
      <c r="AX157" s="473"/>
      <c r="AY157" s="473"/>
      <c r="AZ157" s="473"/>
      <c r="BA157" s="473"/>
      <c r="BB157" s="473"/>
      <c r="BC157" s="473"/>
      <c r="BD157" s="473"/>
      <c r="BE157" s="473"/>
      <c r="BF157" s="473"/>
      <c r="BG157" s="473"/>
      <c r="BH157" s="473"/>
      <c r="BI157" s="473"/>
      <c r="BJ157" s="473"/>
      <c r="BK157" s="473"/>
    </row>
    <row r="158" spans="1:63" s="471" customFormat="1" ht="12.75" customHeight="1">
      <c r="A158" s="486"/>
      <c r="B158" s="599"/>
      <c r="C158" s="604"/>
      <c r="D158" s="605"/>
      <c r="E158" s="605"/>
      <c r="F158" s="605"/>
      <c r="G158" s="605"/>
      <c r="H158" s="605"/>
      <c r="I158" s="605"/>
      <c r="J158" s="605"/>
      <c r="K158" s="605"/>
      <c r="L158" s="605"/>
      <c r="M158" s="605"/>
      <c r="N158" s="605"/>
      <c r="O158" s="605"/>
      <c r="P158" s="605"/>
      <c r="Q158" s="605"/>
      <c r="R158" s="605"/>
      <c r="S158" s="605"/>
      <c r="T158" s="605"/>
      <c r="U158" s="605"/>
      <c r="V158" s="605"/>
      <c r="W158" s="605"/>
      <c r="X158" s="606"/>
      <c r="Y158" s="687"/>
      <c r="Z158" s="740"/>
      <c r="AA158" s="689"/>
      <c r="AC158" s="473"/>
      <c r="AD158" s="473"/>
      <c r="AE158" s="473"/>
      <c r="AF158" s="473"/>
      <c r="AG158" s="473"/>
      <c r="AH158" s="473"/>
      <c r="AI158" s="473"/>
      <c r="AJ158" s="473"/>
      <c r="AK158" s="473"/>
      <c r="AL158" s="473"/>
      <c r="AM158" s="473"/>
      <c r="AN158" s="473"/>
      <c r="AO158" s="473"/>
      <c r="AP158" s="473"/>
      <c r="AQ158" s="473"/>
      <c r="AR158" s="473"/>
      <c r="AS158" s="473"/>
      <c r="AT158" s="473"/>
      <c r="AU158" s="473"/>
      <c r="AV158" s="473"/>
      <c r="AW158" s="473"/>
      <c r="AX158" s="473"/>
      <c r="AY158" s="473"/>
      <c r="AZ158" s="473"/>
      <c r="BA158" s="473"/>
      <c r="BB158" s="473"/>
      <c r="BC158" s="473"/>
      <c r="BD158" s="473"/>
      <c r="BE158" s="473"/>
      <c r="BF158" s="473"/>
      <c r="BG158" s="473"/>
      <c r="BH158" s="473"/>
      <c r="BI158" s="473"/>
      <c r="BJ158" s="473"/>
      <c r="BK158" s="473"/>
    </row>
    <row r="159" spans="1:63" s="471" customFormat="1" ht="12.75" customHeight="1">
      <c r="A159" s="486"/>
      <c r="B159" s="599"/>
      <c r="C159" s="604"/>
      <c r="D159" s="605"/>
      <c r="E159" s="605"/>
      <c r="F159" s="605"/>
      <c r="G159" s="605"/>
      <c r="H159" s="605"/>
      <c r="I159" s="605"/>
      <c r="J159" s="605"/>
      <c r="K159" s="605"/>
      <c r="L159" s="605"/>
      <c r="M159" s="605"/>
      <c r="N159" s="605"/>
      <c r="O159" s="605"/>
      <c r="P159" s="605"/>
      <c r="Q159" s="605"/>
      <c r="R159" s="605"/>
      <c r="S159" s="605"/>
      <c r="T159" s="605"/>
      <c r="U159" s="605"/>
      <c r="V159" s="605"/>
      <c r="W159" s="605"/>
      <c r="X159" s="606"/>
      <c r="Y159" s="687"/>
      <c r="Z159" s="740"/>
      <c r="AA159" s="689"/>
      <c r="AC159" s="473"/>
      <c r="AD159" s="473"/>
      <c r="AE159" s="473"/>
      <c r="AF159" s="473"/>
      <c r="AG159" s="473"/>
      <c r="AH159" s="473"/>
      <c r="AI159" s="473"/>
      <c r="AJ159" s="473"/>
      <c r="AK159" s="473"/>
      <c r="AL159" s="473"/>
      <c r="AM159" s="473"/>
      <c r="AN159" s="473"/>
      <c r="AO159" s="473"/>
      <c r="AP159" s="473"/>
      <c r="AQ159" s="473"/>
      <c r="AR159" s="473"/>
      <c r="AS159" s="473"/>
      <c r="AT159" s="473"/>
      <c r="AU159" s="473"/>
      <c r="AV159" s="473"/>
      <c r="AW159" s="473"/>
      <c r="AX159" s="473"/>
      <c r="AY159" s="473"/>
      <c r="AZ159" s="473"/>
      <c r="BA159" s="473"/>
      <c r="BB159" s="473"/>
      <c r="BC159" s="473"/>
      <c r="BD159" s="473"/>
      <c r="BE159" s="473"/>
      <c r="BF159" s="473"/>
      <c r="BG159" s="473"/>
      <c r="BH159" s="473"/>
      <c r="BI159" s="473"/>
      <c r="BJ159" s="473"/>
      <c r="BK159" s="473"/>
    </row>
    <row r="160" spans="1:63" s="471" customFormat="1" ht="12.75" customHeight="1">
      <c r="A160" s="486"/>
      <c r="B160" s="599"/>
      <c r="C160" s="604"/>
      <c r="D160" s="605"/>
      <c r="E160" s="605"/>
      <c r="F160" s="605"/>
      <c r="G160" s="605"/>
      <c r="H160" s="605"/>
      <c r="I160" s="605"/>
      <c r="J160" s="605"/>
      <c r="K160" s="605"/>
      <c r="L160" s="605"/>
      <c r="M160" s="605"/>
      <c r="N160" s="605"/>
      <c r="O160" s="605"/>
      <c r="P160" s="605"/>
      <c r="Q160" s="605"/>
      <c r="R160" s="605"/>
      <c r="S160" s="605"/>
      <c r="T160" s="605"/>
      <c r="U160" s="605"/>
      <c r="V160" s="605"/>
      <c r="W160" s="605"/>
      <c r="X160" s="606"/>
      <c r="Y160" s="687"/>
      <c r="Z160" s="740"/>
      <c r="AA160" s="689"/>
      <c r="AC160" s="473"/>
      <c r="AD160" s="473"/>
      <c r="AE160" s="473"/>
      <c r="AF160" s="473"/>
      <c r="AG160" s="473"/>
      <c r="AH160" s="473"/>
      <c r="AI160" s="473"/>
      <c r="AJ160" s="473"/>
      <c r="AK160" s="473"/>
      <c r="AL160" s="473"/>
      <c r="AM160" s="473"/>
      <c r="AN160" s="473"/>
      <c r="AO160" s="473"/>
      <c r="AP160" s="473"/>
      <c r="AQ160" s="473"/>
      <c r="AR160" s="473"/>
      <c r="AS160" s="473"/>
      <c r="AT160" s="473"/>
      <c r="AU160" s="473"/>
      <c r="AV160" s="473"/>
      <c r="AW160" s="473"/>
      <c r="AX160" s="473"/>
      <c r="AY160" s="473"/>
      <c r="AZ160" s="473"/>
      <c r="BA160" s="473"/>
      <c r="BB160" s="473"/>
      <c r="BC160" s="473"/>
      <c r="BD160" s="473"/>
      <c r="BE160" s="473"/>
      <c r="BF160" s="473"/>
      <c r="BG160" s="473"/>
      <c r="BH160" s="473"/>
      <c r="BI160" s="473"/>
      <c r="BJ160" s="473"/>
      <c r="BK160" s="473"/>
    </row>
    <row r="161" spans="1:63" s="471" customFormat="1" ht="24.6" customHeight="1">
      <c r="A161" s="488"/>
      <c r="B161" s="599"/>
      <c r="C161" s="604"/>
      <c r="D161" s="605"/>
      <c r="E161" s="605"/>
      <c r="F161" s="605"/>
      <c r="G161" s="605"/>
      <c r="H161" s="605"/>
      <c r="I161" s="605"/>
      <c r="J161" s="605"/>
      <c r="K161" s="605"/>
      <c r="L161" s="605"/>
      <c r="M161" s="605"/>
      <c r="N161" s="605"/>
      <c r="O161" s="605"/>
      <c r="P161" s="605"/>
      <c r="Q161" s="605"/>
      <c r="R161" s="605"/>
      <c r="S161" s="605"/>
      <c r="T161" s="605"/>
      <c r="U161" s="605"/>
      <c r="V161" s="605"/>
      <c r="W161" s="605"/>
      <c r="X161" s="606"/>
      <c r="Y161" s="687"/>
      <c r="Z161" s="740"/>
      <c r="AA161" s="689"/>
      <c r="AC161" s="473"/>
      <c r="AD161" s="473"/>
      <c r="AE161" s="473"/>
      <c r="AF161" s="473"/>
      <c r="AG161" s="473"/>
      <c r="AH161" s="473"/>
      <c r="AI161" s="473"/>
      <c r="AJ161" s="473"/>
      <c r="AK161" s="473"/>
      <c r="AL161" s="473"/>
      <c r="AM161" s="473"/>
      <c r="AN161" s="473"/>
      <c r="AO161" s="473"/>
      <c r="AP161" s="473"/>
      <c r="AQ161" s="473"/>
      <c r="AR161" s="473"/>
      <c r="AS161" s="473"/>
      <c r="AT161" s="473"/>
      <c r="AU161" s="473"/>
      <c r="AV161" s="473"/>
      <c r="AW161" s="473"/>
      <c r="AX161" s="473"/>
      <c r="AY161" s="473"/>
      <c r="AZ161" s="473"/>
      <c r="BA161" s="473"/>
      <c r="BB161" s="473"/>
      <c r="BC161" s="473"/>
      <c r="BD161" s="473"/>
      <c r="BE161" s="473"/>
      <c r="BF161" s="473"/>
      <c r="BG161" s="473"/>
      <c r="BH161" s="473"/>
      <c r="BI161" s="473"/>
      <c r="BJ161" s="473"/>
      <c r="BK161" s="473"/>
    </row>
    <row r="162" spans="1:63" s="556" customFormat="1" ht="24.6" customHeight="1">
      <c r="A162" s="558"/>
      <c r="B162" s="599"/>
      <c r="C162" s="604"/>
      <c r="D162" s="605"/>
      <c r="E162" s="605"/>
      <c r="F162" s="605"/>
      <c r="G162" s="605"/>
      <c r="H162" s="605"/>
      <c r="I162" s="605"/>
      <c r="J162" s="605"/>
      <c r="K162" s="605"/>
      <c r="L162" s="605"/>
      <c r="M162" s="605"/>
      <c r="N162" s="605"/>
      <c r="O162" s="605"/>
      <c r="P162" s="605"/>
      <c r="Q162" s="605"/>
      <c r="R162" s="605"/>
      <c r="S162" s="605"/>
      <c r="T162" s="605"/>
      <c r="U162" s="605"/>
      <c r="V162" s="605"/>
      <c r="W162" s="605"/>
      <c r="X162" s="606"/>
      <c r="Y162" s="687"/>
      <c r="Z162" s="740"/>
      <c r="AA162" s="689"/>
      <c r="AC162" s="557"/>
      <c r="AD162" s="557"/>
      <c r="AE162" s="557"/>
      <c r="AF162" s="557"/>
      <c r="AG162" s="557"/>
      <c r="AH162" s="557"/>
      <c r="AI162" s="557"/>
      <c r="AJ162" s="557"/>
      <c r="AK162" s="557"/>
      <c r="AL162" s="557"/>
      <c r="AM162" s="557"/>
      <c r="AN162" s="557"/>
      <c r="AO162" s="557"/>
      <c r="AP162" s="557"/>
      <c r="AQ162" s="557"/>
      <c r="AR162" s="557"/>
      <c r="AS162" s="557"/>
      <c r="AT162" s="557"/>
      <c r="AU162" s="557"/>
      <c r="AV162" s="557"/>
      <c r="AW162" s="557"/>
      <c r="AX162" s="557"/>
      <c r="AY162" s="557"/>
      <c r="AZ162" s="557"/>
      <c r="BA162" s="557"/>
      <c r="BB162" s="557"/>
      <c r="BC162" s="557"/>
      <c r="BD162" s="557"/>
      <c r="BE162" s="557"/>
      <c r="BF162" s="557"/>
      <c r="BG162" s="557"/>
      <c r="BH162" s="557"/>
      <c r="BI162" s="557"/>
      <c r="BJ162" s="557"/>
      <c r="BK162" s="557"/>
    </row>
    <row r="163" spans="1:63" s="556" customFormat="1" ht="24.6" customHeight="1">
      <c r="A163" s="558"/>
      <c r="B163" s="599"/>
      <c r="C163" s="604"/>
      <c r="D163" s="605"/>
      <c r="E163" s="605"/>
      <c r="F163" s="605"/>
      <c r="G163" s="605"/>
      <c r="H163" s="605"/>
      <c r="I163" s="605"/>
      <c r="J163" s="605"/>
      <c r="K163" s="605"/>
      <c r="L163" s="605"/>
      <c r="M163" s="605"/>
      <c r="N163" s="605"/>
      <c r="O163" s="605"/>
      <c r="P163" s="605"/>
      <c r="Q163" s="605"/>
      <c r="R163" s="605"/>
      <c r="S163" s="605"/>
      <c r="T163" s="605"/>
      <c r="U163" s="605"/>
      <c r="V163" s="605"/>
      <c r="W163" s="605"/>
      <c r="X163" s="606"/>
      <c r="Y163" s="687"/>
      <c r="Z163" s="740"/>
      <c r="AA163" s="689"/>
      <c r="AC163" s="557"/>
      <c r="AD163" s="557"/>
      <c r="AE163" s="557"/>
      <c r="AF163" s="557"/>
      <c r="AG163" s="557"/>
      <c r="AH163" s="557"/>
      <c r="AI163" s="557"/>
      <c r="AJ163" s="557"/>
      <c r="AK163" s="557"/>
      <c r="AL163" s="557"/>
      <c r="AM163" s="557"/>
      <c r="AN163" s="557"/>
      <c r="AO163" s="557"/>
      <c r="AP163" s="557"/>
      <c r="AQ163" s="557"/>
      <c r="AR163" s="557"/>
      <c r="AS163" s="557"/>
      <c r="AT163" s="557"/>
      <c r="AU163" s="557"/>
      <c r="AV163" s="557"/>
      <c r="AW163" s="557"/>
      <c r="AX163" s="557"/>
      <c r="AY163" s="557"/>
      <c r="AZ163" s="557"/>
      <c r="BA163" s="557"/>
      <c r="BB163" s="557"/>
      <c r="BC163" s="557"/>
      <c r="BD163" s="557"/>
      <c r="BE163" s="557"/>
      <c r="BF163" s="557"/>
      <c r="BG163" s="557"/>
      <c r="BH163" s="557"/>
      <c r="BI163" s="557"/>
      <c r="BJ163" s="557"/>
      <c r="BK163" s="557"/>
    </row>
    <row r="164" spans="1:63" s="471" customFormat="1" ht="59.1" customHeight="1">
      <c r="A164" s="488"/>
      <c r="B164" s="600"/>
      <c r="C164" s="607"/>
      <c r="D164" s="608"/>
      <c r="E164" s="608"/>
      <c r="F164" s="608"/>
      <c r="G164" s="608"/>
      <c r="H164" s="608"/>
      <c r="I164" s="608"/>
      <c r="J164" s="608"/>
      <c r="K164" s="608"/>
      <c r="L164" s="608"/>
      <c r="M164" s="608"/>
      <c r="N164" s="608"/>
      <c r="O164" s="608"/>
      <c r="P164" s="608"/>
      <c r="Q164" s="608"/>
      <c r="R164" s="608"/>
      <c r="S164" s="608"/>
      <c r="T164" s="608"/>
      <c r="U164" s="608"/>
      <c r="V164" s="608"/>
      <c r="W164" s="608"/>
      <c r="X164" s="609"/>
      <c r="Y164" s="690"/>
      <c r="Z164" s="691"/>
      <c r="AA164" s="692"/>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473"/>
      <c r="AY164" s="473"/>
      <c r="AZ164" s="473"/>
      <c r="BA164" s="473"/>
      <c r="BB164" s="473"/>
      <c r="BC164" s="473"/>
      <c r="BD164" s="473"/>
      <c r="BE164" s="473"/>
      <c r="BF164" s="473"/>
      <c r="BG164" s="473"/>
      <c r="BH164" s="473"/>
      <c r="BI164" s="473"/>
      <c r="BJ164" s="473"/>
      <c r="BK164" s="473"/>
    </row>
    <row r="165" spans="1:63" s="471" customFormat="1" ht="12.75" customHeight="1">
      <c r="A165" s="486"/>
      <c r="B165" s="266"/>
      <c r="C165" s="465"/>
      <c r="D165" s="266"/>
      <c r="E165" s="266"/>
      <c r="F165" s="266"/>
      <c r="G165" s="266"/>
      <c r="H165" s="266"/>
      <c r="I165" s="266"/>
      <c r="J165" s="259"/>
      <c r="K165" s="259"/>
      <c r="L165" s="259"/>
      <c r="M165" s="259"/>
      <c r="N165" s="259"/>
      <c r="O165" s="259"/>
      <c r="P165" s="259"/>
      <c r="Q165" s="259"/>
      <c r="R165" s="259"/>
      <c r="S165" s="473"/>
      <c r="T165" s="473"/>
      <c r="U165" s="473"/>
      <c r="V165" s="473"/>
      <c r="W165" s="473"/>
      <c r="X165" s="473"/>
      <c r="Y165" s="431"/>
      <c r="Z165" s="431"/>
      <c r="AA165" s="431"/>
      <c r="AC165" s="473"/>
      <c r="AD165" s="473"/>
      <c r="AE165" s="473"/>
      <c r="AF165" s="473"/>
      <c r="AG165" s="473"/>
      <c r="AH165" s="473"/>
      <c r="AI165" s="473"/>
      <c r="AJ165" s="473"/>
      <c r="AK165" s="473"/>
      <c r="AL165" s="473"/>
      <c r="AM165" s="473"/>
      <c r="AN165" s="473"/>
      <c r="AO165" s="473"/>
      <c r="AP165" s="473"/>
      <c r="AQ165" s="473"/>
      <c r="AR165" s="473"/>
      <c r="AS165" s="473"/>
      <c r="AT165" s="473"/>
      <c r="AU165" s="473"/>
      <c r="AV165" s="473"/>
      <c r="AW165" s="473"/>
      <c r="AX165" s="473"/>
      <c r="AY165" s="473"/>
      <c r="AZ165" s="473"/>
      <c r="BA165" s="473"/>
      <c r="BB165" s="473"/>
      <c r="BC165" s="473"/>
      <c r="BD165" s="473"/>
      <c r="BE165" s="473"/>
      <c r="BF165" s="473"/>
      <c r="BG165" s="473"/>
      <c r="BH165" s="473"/>
      <c r="BI165" s="473"/>
      <c r="BJ165" s="473"/>
      <c r="BK165" s="473"/>
    </row>
    <row r="166" spans="1:63" s="285" customFormat="1" ht="18.95" customHeight="1">
      <c r="A166" s="263" t="s">
        <v>403</v>
      </c>
      <c r="B166" s="279"/>
      <c r="C166" s="280"/>
      <c r="D166" s="280"/>
      <c r="E166" s="280"/>
      <c r="F166" s="280"/>
      <c r="G166" s="280"/>
      <c r="H166" s="280"/>
      <c r="I166" s="280"/>
      <c r="J166" s="284"/>
      <c r="K166" s="284"/>
      <c r="L166" s="284"/>
      <c r="M166" s="284"/>
      <c r="N166" s="284"/>
      <c r="O166" s="284"/>
      <c r="P166" s="284"/>
      <c r="Q166" s="284"/>
      <c r="R166" s="284"/>
      <c r="Y166" s="283"/>
      <c r="Z166" s="283"/>
      <c r="AA166" s="283"/>
      <c r="AC166" s="286"/>
      <c r="AD166" s="286"/>
      <c r="AE166" s="286"/>
      <c r="AF166" s="286"/>
      <c r="AG166" s="286"/>
      <c r="AH166" s="286"/>
      <c r="AI166" s="286"/>
      <c r="AJ166" s="286"/>
      <c r="AK166" s="286"/>
      <c r="AL166" s="286"/>
      <c r="AM166" s="286"/>
      <c r="AN166" s="286"/>
      <c r="AO166" s="286"/>
      <c r="AP166" s="286"/>
      <c r="AQ166" s="286"/>
      <c r="AR166" s="286"/>
      <c r="AS166" s="286"/>
      <c r="AT166" s="286"/>
      <c r="AU166" s="286"/>
      <c r="AV166" s="286"/>
      <c r="AW166" s="286"/>
      <c r="AX166" s="286"/>
      <c r="AY166" s="286"/>
      <c r="AZ166" s="286"/>
      <c r="BA166" s="286"/>
      <c r="BB166" s="286"/>
      <c r="BC166" s="286"/>
      <c r="BD166" s="286"/>
      <c r="BE166" s="286"/>
      <c r="BF166" s="286"/>
      <c r="BG166" s="286"/>
      <c r="BH166" s="286"/>
      <c r="BI166" s="286"/>
      <c r="BJ166" s="286"/>
      <c r="BK166" s="286"/>
    </row>
    <row r="167" spans="1:63" s="471" customFormat="1" ht="12.75" customHeight="1">
      <c r="A167" s="486"/>
      <c r="B167" s="598" t="s">
        <v>354</v>
      </c>
      <c r="C167" s="601" t="s">
        <v>404</v>
      </c>
      <c r="D167" s="725"/>
      <c r="E167" s="725"/>
      <c r="F167" s="725"/>
      <c r="G167" s="725"/>
      <c r="H167" s="725"/>
      <c r="I167" s="725"/>
      <c r="J167" s="725"/>
      <c r="K167" s="725"/>
      <c r="L167" s="725"/>
      <c r="M167" s="725"/>
      <c r="N167" s="725"/>
      <c r="O167" s="725"/>
      <c r="P167" s="725"/>
      <c r="Q167" s="725"/>
      <c r="R167" s="725"/>
      <c r="S167" s="725"/>
      <c r="T167" s="725"/>
      <c r="U167" s="725"/>
      <c r="V167" s="725"/>
      <c r="W167" s="725"/>
      <c r="X167" s="726"/>
      <c r="Y167" s="636"/>
      <c r="Z167" s="637"/>
      <c r="AA167" s="638"/>
      <c r="AC167" s="473"/>
      <c r="AD167" s="473"/>
      <c r="AE167" s="473"/>
      <c r="AF167" s="473"/>
      <c r="AG167" s="473"/>
      <c r="AH167" s="473"/>
      <c r="AI167" s="473"/>
      <c r="AJ167" s="473"/>
      <c r="AK167" s="473"/>
      <c r="AL167" s="473"/>
      <c r="AM167" s="473"/>
      <c r="AN167" s="473"/>
      <c r="AO167" s="473"/>
      <c r="AP167" s="473"/>
      <c r="AQ167" s="473"/>
      <c r="AR167" s="473"/>
      <c r="AS167" s="473"/>
      <c r="AT167" s="473"/>
      <c r="AU167" s="473"/>
      <c r="AV167" s="473"/>
      <c r="AW167" s="473"/>
      <c r="AX167" s="473"/>
      <c r="AY167" s="473"/>
      <c r="AZ167" s="473"/>
      <c r="BA167" s="473"/>
      <c r="BB167" s="473"/>
      <c r="BC167" s="473"/>
      <c r="BD167" s="473"/>
      <c r="BE167" s="473"/>
      <c r="BF167" s="473"/>
      <c r="BG167" s="473"/>
      <c r="BH167" s="473"/>
      <c r="BI167" s="473"/>
      <c r="BJ167" s="473"/>
      <c r="BK167" s="473"/>
    </row>
    <row r="168" spans="1:63" s="471" customFormat="1" ht="12.75" customHeight="1">
      <c r="A168" s="486"/>
      <c r="B168" s="613"/>
      <c r="C168" s="616"/>
      <c r="D168" s="727"/>
      <c r="E168" s="727"/>
      <c r="F168" s="727"/>
      <c r="G168" s="727"/>
      <c r="H168" s="727"/>
      <c r="I168" s="727"/>
      <c r="J168" s="727"/>
      <c r="K168" s="727"/>
      <c r="L168" s="727"/>
      <c r="M168" s="727"/>
      <c r="N168" s="727"/>
      <c r="O168" s="727"/>
      <c r="P168" s="727"/>
      <c r="Q168" s="727"/>
      <c r="R168" s="727"/>
      <c r="S168" s="727"/>
      <c r="T168" s="727"/>
      <c r="U168" s="727"/>
      <c r="V168" s="727"/>
      <c r="W168" s="727"/>
      <c r="X168" s="728"/>
      <c r="Y168" s="639"/>
      <c r="Z168" s="640"/>
      <c r="AA168" s="641"/>
      <c r="AC168" s="473"/>
      <c r="AD168" s="473"/>
      <c r="AE168" s="473"/>
      <c r="AF168" s="473"/>
      <c r="AG168" s="473"/>
      <c r="AH168" s="473"/>
      <c r="AI168" s="473"/>
      <c r="AJ168" s="473"/>
      <c r="AK168" s="473"/>
      <c r="AL168" s="473"/>
      <c r="AM168" s="473"/>
      <c r="AN168" s="473"/>
      <c r="AO168" s="473"/>
      <c r="AP168" s="473"/>
      <c r="AQ168" s="473"/>
      <c r="AR168" s="473"/>
      <c r="AS168" s="473"/>
      <c r="AT168" s="473"/>
      <c r="AU168" s="473"/>
      <c r="AV168" s="473"/>
      <c r="AW168" s="473"/>
      <c r="AX168" s="473"/>
      <c r="AY168" s="473"/>
      <c r="AZ168" s="473"/>
      <c r="BA168" s="473"/>
      <c r="BB168" s="473"/>
      <c r="BC168" s="473"/>
      <c r="BD168" s="473"/>
      <c r="BE168" s="473"/>
      <c r="BF168" s="473"/>
      <c r="BG168" s="473"/>
      <c r="BH168" s="473"/>
      <c r="BI168" s="473"/>
      <c r="BJ168" s="473"/>
      <c r="BK168" s="473"/>
    </row>
    <row r="169" spans="1:63" s="471" customFormat="1" ht="12.75" customHeight="1">
      <c r="A169" s="486"/>
      <c r="B169" s="613"/>
      <c r="C169" s="616"/>
      <c r="D169" s="727"/>
      <c r="E169" s="727"/>
      <c r="F169" s="727"/>
      <c r="G169" s="727"/>
      <c r="H169" s="727"/>
      <c r="I169" s="727"/>
      <c r="J169" s="727"/>
      <c r="K169" s="727"/>
      <c r="L169" s="727"/>
      <c r="M169" s="727"/>
      <c r="N169" s="727"/>
      <c r="O169" s="727"/>
      <c r="P169" s="727"/>
      <c r="Q169" s="727"/>
      <c r="R169" s="727"/>
      <c r="S169" s="727"/>
      <c r="T169" s="727"/>
      <c r="U169" s="727"/>
      <c r="V169" s="727"/>
      <c r="W169" s="727"/>
      <c r="X169" s="728"/>
      <c r="Y169" s="639"/>
      <c r="Z169" s="640"/>
      <c r="AA169" s="641"/>
      <c r="AC169" s="473"/>
      <c r="AD169" s="473"/>
      <c r="AE169" s="473"/>
      <c r="AF169" s="473"/>
      <c r="AG169" s="473"/>
      <c r="AH169" s="473"/>
      <c r="AI169" s="473"/>
      <c r="AJ169" s="473"/>
      <c r="AK169" s="473"/>
      <c r="AL169" s="473"/>
      <c r="AM169" s="473"/>
      <c r="AN169" s="473"/>
      <c r="AO169" s="473"/>
      <c r="AP169" s="473"/>
      <c r="AQ169" s="473"/>
      <c r="AR169" s="473"/>
      <c r="AS169" s="473"/>
      <c r="AT169" s="473"/>
      <c r="AU169" s="473"/>
      <c r="AV169" s="473"/>
      <c r="AW169" s="473"/>
      <c r="AX169" s="473"/>
      <c r="AY169" s="473"/>
      <c r="AZ169" s="473"/>
      <c r="BA169" s="473"/>
      <c r="BB169" s="473"/>
      <c r="BC169" s="473"/>
      <c r="BD169" s="473"/>
      <c r="BE169" s="473"/>
      <c r="BF169" s="473"/>
      <c r="BG169" s="473"/>
      <c r="BH169" s="473"/>
      <c r="BI169" s="473"/>
      <c r="BJ169" s="473"/>
      <c r="BK169" s="473"/>
    </row>
    <row r="170" spans="1:63" s="471" customFormat="1" ht="12.95" customHeight="1">
      <c r="A170" s="225"/>
      <c r="B170" s="613"/>
      <c r="C170" s="616"/>
      <c r="D170" s="727"/>
      <c r="E170" s="727"/>
      <c r="F170" s="727"/>
      <c r="G170" s="727"/>
      <c r="H170" s="727"/>
      <c r="I170" s="727"/>
      <c r="J170" s="727"/>
      <c r="K170" s="727"/>
      <c r="L170" s="727"/>
      <c r="M170" s="727"/>
      <c r="N170" s="727"/>
      <c r="O170" s="727"/>
      <c r="P170" s="727"/>
      <c r="Q170" s="727"/>
      <c r="R170" s="727"/>
      <c r="S170" s="727"/>
      <c r="T170" s="727"/>
      <c r="U170" s="727"/>
      <c r="V170" s="727"/>
      <c r="W170" s="727"/>
      <c r="X170" s="728"/>
      <c r="Y170" s="639"/>
      <c r="Z170" s="640"/>
      <c r="AA170" s="641"/>
      <c r="AC170" s="473"/>
      <c r="AD170" s="473"/>
      <c r="AE170" s="473"/>
      <c r="AF170" s="473"/>
      <c r="AG170" s="473"/>
      <c r="AH170" s="473"/>
      <c r="AI170" s="473"/>
      <c r="AJ170" s="473"/>
      <c r="AK170" s="473"/>
      <c r="AL170" s="473"/>
      <c r="AM170" s="473"/>
      <c r="AN170" s="473"/>
      <c r="AO170" s="473"/>
      <c r="AP170" s="473"/>
      <c r="AQ170" s="473"/>
      <c r="AR170" s="473"/>
      <c r="AS170" s="473"/>
      <c r="AT170" s="473"/>
      <c r="AU170" s="473"/>
      <c r="AV170" s="473"/>
      <c r="AW170" s="473"/>
      <c r="AX170" s="473"/>
      <c r="AY170" s="473"/>
      <c r="AZ170" s="473"/>
      <c r="BA170" s="473"/>
      <c r="BB170" s="473"/>
      <c r="BC170" s="473"/>
      <c r="BD170" s="473"/>
      <c r="BE170" s="473"/>
      <c r="BF170" s="473"/>
      <c r="BG170" s="473"/>
      <c r="BH170" s="473"/>
      <c r="BI170" s="473"/>
      <c r="BJ170" s="473"/>
      <c r="BK170" s="473"/>
    </row>
    <row r="171" spans="1:63" s="471" customFormat="1" ht="12.75" customHeight="1">
      <c r="A171" s="486"/>
      <c r="B171" s="598" t="s">
        <v>356</v>
      </c>
      <c r="C171" s="635" t="s">
        <v>405</v>
      </c>
      <c r="D171" s="614"/>
      <c r="E171" s="614"/>
      <c r="F171" s="614"/>
      <c r="G171" s="614"/>
      <c r="H171" s="614"/>
      <c r="I171" s="614"/>
      <c r="J171" s="614"/>
      <c r="K171" s="614"/>
      <c r="L171" s="614"/>
      <c r="M171" s="614"/>
      <c r="N171" s="614"/>
      <c r="O171" s="614"/>
      <c r="P171" s="614"/>
      <c r="Q171" s="614"/>
      <c r="R171" s="614"/>
      <c r="S171" s="614"/>
      <c r="T171" s="614"/>
      <c r="U171" s="614"/>
      <c r="V171" s="614"/>
      <c r="W171" s="614"/>
      <c r="X171" s="615"/>
      <c r="Y171" s="636"/>
      <c r="Z171" s="637"/>
      <c r="AA171" s="638"/>
      <c r="AC171" s="473"/>
      <c r="AD171" s="473"/>
      <c r="AE171" s="473"/>
      <c r="AF171" s="473"/>
      <c r="AG171" s="473"/>
      <c r="AH171" s="473"/>
      <c r="AI171" s="473"/>
      <c r="AJ171" s="473"/>
      <c r="AK171" s="473"/>
      <c r="AL171" s="473"/>
      <c r="AM171" s="473"/>
      <c r="AN171" s="473"/>
      <c r="AO171" s="473"/>
      <c r="AP171" s="473"/>
      <c r="AQ171" s="473"/>
      <c r="AR171" s="473"/>
      <c r="AS171" s="473"/>
      <c r="AT171" s="473"/>
      <c r="AU171" s="473"/>
      <c r="AV171" s="473"/>
      <c r="AW171" s="473"/>
      <c r="AX171" s="473"/>
      <c r="AY171" s="473"/>
      <c r="AZ171" s="473"/>
      <c r="BA171" s="473"/>
      <c r="BB171" s="473"/>
      <c r="BC171" s="473"/>
      <c r="BD171" s="473"/>
      <c r="BE171" s="473"/>
      <c r="BF171" s="473"/>
      <c r="BG171" s="473"/>
      <c r="BH171" s="473"/>
      <c r="BI171" s="473"/>
      <c r="BJ171" s="473"/>
      <c r="BK171" s="473"/>
    </row>
    <row r="172" spans="1:63" s="471" customFormat="1" ht="12.75" customHeight="1">
      <c r="A172" s="486"/>
      <c r="B172" s="613"/>
      <c r="C172" s="678"/>
      <c r="D172" s="617"/>
      <c r="E172" s="617"/>
      <c r="F172" s="617"/>
      <c r="G172" s="617"/>
      <c r="H172" s="617"/>
      <c r="I172" s="617"/>
      <c r="J172" s="617"/>
      <c r="K172" s="617"/>
      <c r="L172" s="617"/>
      <c r="M172" s="617"/>
      <c r="N172" s="617"/>
      <c r="O172" s="617"/>
      <c r="P172" s="617"/>
      <c r="Q172" s="617"/>
      <c r="R172" s="617"/>
      <c r="S172" s="617"/>
      <c r="T172" s="617"/>
      <c r="U172" s="617"/>
      <c r="V172" s="617"/>
      <c r="W172" s="617"/>
      <c r="X172" s="618"/>
      <c r="Y172" s="639"/>
      <c r="Z172" s="640"/>
      <c r="AA172" s="641"/>
      <c r="AC172" s="473"/>
      <c r="AD172" s="473"/>
      <c r="AE172" s="473"/>
      <c r="AF172" s="473"/>
      <c r="AG172" s="473"/>
      <c r="AH172" s="473"/>
      <c r="AI172" s="473"/>
      <c r="AJ172" s="473"/>
      <c r="AK172" s="473"/>
      <c r="AL172" s="473"/>
      <c r="AM172" s="473"/>
      <c r="AN172" s="473"/>
      <c r="AO172" s="473"/>
      <c r="AP172" s="473"/>
      <c r="AQ172" s="473"/>
      <c r="AR172" s="473"/>
      <c r="AS172" s="473"/>
      <c r="AT172" s="473"/>
      <c r="AU172" s="473"/>
      <c r="AV172" s="473"/>
      <c r="AW172" s="473"/>
      <c r="AX172" s="473"/>
      <c r="AY172" s="473"/>
      <c r="AZ172" s="473"/>
      <c r="BA172" s="473"/>
      <c r="BB172" s="473"/>
      <c r="BC172" s="473"/>
      <c r="BD172" s="473"/>
      <c r="BE172" s="473"/>
      <c r="BF172" s="473"/>
      <c r="BG172" s="473"/>
      <c r="BH172" s="473"/>
      <c r="BI172" s="473"/>
      <c r="BJ172" s="473"/>
      <c r="BK172" s="473"/>
    </row>
    <row r="173" spans="1:63" s="471" customFormat="1" ht="3.75" customHeight="1">
      <c r="A173" s="486"/>
      <c r="B173" s="677"/>
      <c r="C173" s="619"/>
      <c r="D173" s="620"/>
      <c r="E173" s="620"/>
      <c r="F173" s="620"/>
      <c r="G173" s="620"/>
      <c r="H173" s="620"/>
      <c r="I173" s="620"/>
      <c r="J173" s="620"/>
      <c r="K173" s="620"/>
      <c r="L173" s="620"/>
      <c r="M173" s="620"/>
      <c r="N173" s="620"/>
      <c r="O173" s="620"/>
      <c r="P173" s="620"/>
      <c r="Q173" s="620"/>
      <c r="R173" s="620"/>
      <c r="S173" s="620"/>
      <c r="T173" s="620"/>
      <c r="U173" s="620"/>
      <c r="V173" s="620"/>
      <c r="W173" s="620"/>
      <c r="X173" s="621"/>
      <c r="Y173" s="642"/>
      <c r="Z173" s="643"/>
      <c r="AA173" s="644"/>
      <c r="AC173" s="473"/>
      <c r="AD173" s="473"/>
      <c r="AE173" s="473"/>
      <c r="AF173" s="473"/>
      <c r="AG173" s="473"/>
      <c r="AH173" s="473"/>
      <c r="AI173" s="473"/>
      <c r="AJ173" s="473"/>
      <c r="AK173" s="473"/>
      <c r="AL173" s="473"/>
      <c r="AM173" s="473"/>
      <c r="AN173" s="473"/>
      <c r="AO173" s="473"/>
      <c r="AP173" s="473"/>
      <c r="AQ173" s="473"/>
      <c r="AR173" s="473"/>
      <c r="AS173" s="473"/>
      <c r="AT173" s="473"/>
      <c r="AU173" s="473"/>
      <c r="AV173" s="473"/>
      <c r="AW173" s="473"/>
      <c r="AX173" s="473"/>
      <c r="AY173" s="473"/>
      <c r="AZ173" s="473"/>
      <c r="BA173" s="473"/>
      <c r="BB173" s="473"/>
      <c r="BC173" s="473"/>
      <c r="BD173" s="473"/>
      <c r="BE173" s="473"/>
      <c r="BF173" s="473"/>
      <c r="BG173" s="473"/>
      <c r="BH173" s="473"/>
      <c r="BI173" s="473"/>
      <c r="BJ173" s="473"/>
      <c r="BK173" s="473"/>
    </row>
    <row r="174" spans="1:63" s="471" customFormat="1" ht="12.95" customHeight="1">
      <c r="B174" s="473"/>
      <c r="C174" s="473"/>
      <c r="D174" s="473"/>
      <c r="E174" s="473"/>
      <c r="F174" s="473"/>
      <c r="G174" s="473"/>
      <c r="H174" s="473"/>
      <c r="I174" s="473"/>
      <c r="J174" s="473"/>
      <c r="K174" s="473"/>
      <c r="L174" s="473"/>
      <c r="M174" s="473"/>
      <c r="N174" s="473"/>
      <c r="O174" s="473"/>
      <c r="P174" s="473"/>
      <c r="Q174" s="473"/>
      <c r="R174" s="473"/>
      <c r="S174" s="473"/>
      <c r="T174" s="473"/>
      <c r="U174" s="473"/>
      <c r="V174" s="473"/>
      <c r="W174" s="473"/>
      <c r="X174" s="473"/>
      <c r="Y174" s="431"/>
      <c r="Z174" s="431"/>
      <c r="AA174" s="431"/>
      <c r="AC174" s="473"/>
      <c r="AD174" s="473"/>
      <c r="AE174" s="473"/>
      <c r="AF174" s="473"/>
      <c r="AG174" s="473"/>
      <c r="AH174" s="473"/>
      <c r="AI174" s="473"/>
      <c r="AJ174" s="473"/>
      <c r="AK174" s="473"/>
      <c r="AL174" s="473"/>
      <c r="AM174" s="473"/>
      <c r="AN174" s="473"/>
      <c r="AO174" s="473"/>
      <c r="AP174" s="473"/>
      <c r="AQ174" s="473"/>
      <c r="AR174" s="473"/>
      <c r="AS174" s="473"/>
      <c r="AT174" s="473"/>
      <c r="AU174" s="473"/>
      <c r="AV174" s="473"/>
      <c r="AW174" s="473"/>
      <c r="AX174" s="473"/>
      <c r="AY174" s="473"/>
      <c r="AZ174" s="473"/>
      <c r="BA174" s="473"/>
      <c r="BB174" s="473"/>
      <c r="BC174" s="473"/>
      <c r="BD174" s="473"/>
      <c r="BE174" s="473"/>
      <c r="BF174" s="473"/>
      <c r="BG174" s="473"/>
      <c r="BH174" s="473"/>
      <c r="BI174" s="473"/>
      <c r="BJ174" s="473"/>
      <c r="BK174" s="473"/>
    </row>
    <row r="175" spans="1:63" s="285" customFormat="1" ht="18.95" customHeight="1">
      <c r="A175" s="263" t="s">
        <v>406</v>
      </c>
      <c r="B175" s="279"/>
      <c r="C175" s="280"/>
      <c r="D175" s="280"/>
      <c r="E175" s="280"/>
      <c r="F175" s="280"/>
      <c r="G175" s="280"/>
      <c r="H175" s="280"/>
      <c r="I175" s="280"/>
      <c r="J175" s="284"/>
      <c r="K175" s="284"/>
      <c r="L175" s="284"/>
      <c r="M175" s="284"/>
      <c r="N175" s="284"/>
      <c r="O175" s="284"/>
      <c r="P175" s="284"/>
      <c r="Q175" s="284"/>
      <c r="R175" s="284"/>
      <c r="Y175" s="283"/>
      <c r="Z175" s="283"/>
      <c r="AA175" s="283"/>
      <c r="AC175" s="286"/>
      <c r="AD175" s="286"/>
      <c r="AE175" s="286"/>
      <c r="AF175" s="286"/>
      <c r="AG175" s="286"/>
      <c r="AH175" s="286"/>
      <c r="AI175" s="286"/>
      <c r="AJ175" s="286"/>
      <c r="AK175" s="286"/>
      <c r="AL175" s="286"/>
      <c r="AM175" s="286"/>
      <c r="AN175" s="286"/>
      <c r="AO175" s="286"/>
      <c r="AP175" s="286"/>
      <c r="AQ175" s="286"/>
      <c r="AR175" s="286"/>
      <c r="AS175" s="286"/>
      <c r="AT175" s="286"/>
      <c r="AU175" s="286"/>
      <c r="AV175" s="286"/>
      <c r="AW175" s="286"/>
      <c r="AX175" s="286"/>
      <c r="AY175" s="286"/>
      <c r="AZ175" s="286"/>
      <c r="BA175" s="286"/>
      <c r="BB175" s="286"/>
      <c r="BC175" s="286"/>
      <c r="BD175" s="286"/>
      <c r="BE175" s="286"/>
      <c r="BF175" s="286"/>
      <c r="BG175" s="286"/>
      <c r="BH175" s="286"/>
      <c r="BI175" s="286"/>
      <c r="BJ175" s="286"/>
      <c r="BK175" s="286"/>
    </row>
    <row r="176" spans="1:63" s="471" customFormat="1" ht="12.75" customHeight="1">
      <c r="A176" s="486"/>
      <c r="B176" s="598" t="s">
        <v>354</v>
      </c>
      <c r="C176" s="635" t="s">
        <v>407</v>
      </c>
      <c r="D176" s="614"/>
      <c r="E176" s="614"/>
      <c r="F176" s="614"/>
      <c r="G176" s="614"/>
      <c r="H176" s="614"/>
      <c r="I176" s="614"/>
      <c r="J176" s="614"/>
      <c r="K176" s="614"/>
      <c r="L176" s="614"/>
      <c r="M176" s="614"/>
      <c r="N176" s="614"/>
      <c r="O176" s="614"/>
      <c r="P176" s="614"/>
      <c r="Q176" s="614"/>
      <c r="R176" s="614"/>
      <c r="S176" s="614"/>
      <c r="T176" s="614"/>
      <c r="U176" s="614"/>
      <c r="V176" s="614"/>
      <c r="W176" s="614"/>
      <c r="X176" s="615"/>
      <c r="Y176" s="636"/>
      <c r="Z176" s="637"/>
      <c r="AA176" s="638"/>
      <c r="AC176" s="473"/>
      <c r="AD176" s="473"/>
      <c r="AE176" s="473"/>
      <c r="AF176" s="473"/>
      <c r="AG176" s="473"/>
      <c r="AH176" s="473"/>
      <c r="AI176" s="473"/>
      <c r="AJ176" s="473"/>
      <c r="AK176" s="473"/>
      <c r="AL176" s="473"/>
      <c r="AM176" s="473"/>
      <c r="AN176" s="473"/>
      <c r="AO176" s="473"/>
      <c r="AP176" s="473"/>
      <c r="AQ176" s="473"/>
      <c r="AR176" s="473"/>
      <c r="AS176" s="473"/>
      <c r="AT176" s="473"/>
      <c r="AU176" s="473"/>
      <c r="AV176" s="473"/>
      <c r="AW176" s="473"/>
      <c r="AX176" s="473"/>
      <c r="AY176" s="473"/>
      <c r="AZ176" s="473"/>
      <c r="BA176" s="473"/>
      <c r="BB176" s="473"/>
      <c r="BC176" s="473"/>
      <c r="BD176" s="473"/>
      <c r="BE176" s="473"/>
      <c r="BF176" s="473"/>
      <c r="BG176" s="473"/>
      <c r="BH176" s="473"/>
      <c r="BI176" s="473"/>
      <c r="BJ176" s="473"/>
      <c r="BK176" s="473"/>
    </row>
    <row r="177" spans="1:63" s="471" customFormat="1" ht="12.75" customHeight="1">
      <c r="A177" s="486"/>
      <c r="B177" s="613"/>
      <c r="C177" s="678"/>
      <c r="D177" s="617"/>
      <c r="E177" s="617"/>
      <c r="F177" s="617"/>
      <c r="G177" s="617"/>
      <c r="H177" s="617"/>
      <c r="I177" s="617"/>
      <c r="J177" s="617"/>
      <c r="K177" s="617"/>
      <c r="L177" s="617"/>
      <c r="M177" s="617"/>
      <c r="N177" s="617"/>
      <c r="O177" s="617"/>
      <c r="P177" s="617"/>
      <c r="Q177" s="617"/>
      <c r="R177" s="617"/>
      <c r="S177" s="617"/>
      <c r="T177" s="617"/>
      <c r="U177" s="617"/>
      <c r="V177" s="617"/>
      <c r="W177" s="617"/>
      <c r="X177" s="618"/>
      <c r="Y177" s="639"/>
      <c r="Z177" s="640"/>
      <c r="AA177" s="641"/>
      <c r="AC177" s="473"/>
      <c r="AD177" s="473"/>
      <c r="AE177" s="473"/>
      <c r="AF177" s="473"/>
      <c r="AG177" s="473"/>
      <c r="AH177" s="473"/>
      <c r="AI177" s="473"/>
      <c r="AJ177" s="473"/>
      <c r="AK177" s="473"/>
      <c r="AL177" s="473"/>
      <c r="AM177" s="473"/>
      <c r="AN177" s="473"/>
      <c r="AO177" s="473"/>
      <c r="AP177" s="473"/>
      <c r="AQ177" s="473"/>
      <c r="AR177" s="473"/>
      <c r="AS177" s="473"/>
      <c r="AT177" s="473"/>
      <c r="AU177" s="473"/>
      <c r="AV177" s="473"/>
      <c r="AW177" s="473"/>
      <c r="AX177" s="473"/>
      <c r="AY177" s="473"/>
      <c r="AZ177" s="473"/>
      <c r="BA177" s="473"/>
      <c r="BB177" s="473"/>
      <c r="BC177" s="473"/>
      <c r="BD177" s="473"/>
      <c r="BE177" s="473"/>
      <c r="BF177" s="473"/>
      <c r="BG177" s="473"/>
      <c r="BH177" s="473"/>
      <c r="BI177" s="473"/>
      <c r="BJ177" s="473"/>
      <c r="BK177" s="473"/>
    </row>
    <row r="178" spans="1:63" s="471" customFormat="1" ht="12.75" customHeight="1">
      <c r="A178" s="486"/>
      <c r="B178" s="677"/>
      <c r="C178" s="619"/>
      <c r="D178" s="620"/>
      <c r="E178" s="620"/>
      <c r="F178" s="620"/>
      <c r="G178" s="620"/>
      <c r="H178" s="620"/>
      <c r="I178" s="620"/>
      <c r="J178" s="620"/>
      <c r="K178" s="620"/>
      <c r="L178" s="620"/>
      <c r="M178" s="620"/>
      <c r="N178" s="620"/>
      <c r="O178" s="620"/>
      <c r="P178" s="620"/>
      <c r="Q178" s="620"/>
      <c r="R178" s="620"/>
      <c r="S178" s="620"/>
      <c r="T178" s="620"/>
      <c r="U178" s="620"/>
      <c r="V178" s="620"/>
      <c r="W178" s="620"/>
      <c r="X178" s="621"/>
      <c r="Y178" s="642"/>
      <c r="Z178" s="643"/>
      <c r="AA178" s="644"/>
      <c r="AC178" s="473"/>
      <c r="AD178" s="473"/>
      <c r="AE178" s="473"/>
      <c r="AF178" s="473"/>
      <c r="AG178" s="473"/>
      <c r="AH178" s="473"/>
      <c r="AI178" s="473"/>
      <c r="AJ178" s="473"/>
      <c r="AK178" s="473"/>
      <c r="AL178" s="473"/>
      <c r="AM178" s="473"/>
      <c r="AN178" s="473"/>
      <c r="AO178" s="473"/>
      <c r="AP178" s="473"/>
      <c r="AQ178" s="473"/>
      <c r="AR178" s="473"/>
      <c r="AS178" s="473"/>
      <c r="AT178" s="473"/>
      <c r="AU178" s="473"/>
      <c r="AV178" s="473"/>
      <c r="AW178" s="473"/>
      <c r="AX178" s="473"/>
      <c r="AY178" s="473"/>
      <c r="AZ178" s="473"/>
      <c r="BA178" s="473"/>
      <c r="BB178" s="473"/>
      <c r="BC178" s="473"/>
      <c r="BD178" s="473"/>
      <c r="BE178" s="473"/>
      <c r="BF178" s="473"/>
      <c r="BG178" s="473"/>
      <c r="BH178" s="473"/>
      <c r="BI178" s="473"/>
      <c r="BJ178" s="473"/>
      <c r="BK178" s="473"/>
    </row>
    <row r="179" spans="1:63" s="471" customFormat="1" ht="12.95" customHeight="1">
      <c r="Y179" s="283"/>
      <c r="Z179" s="283"/>
      <c r="AA179" s="283"/>
      <c r="AC179" s="473"/>
      <c r="AD179" s="473"/>
      <c r="AE179" s="473"/>
      <c r="AF179" s="473"/>
      <c r="AG179" s="473"/>
      <c r="AH179" s="473"/>
      <c r="AI179" s="473"/>
      <c r="AJ179" s="473"/>
      <c r="AK179" s="473"/>
      <c r="AL179" s="473"/>
      <c r="AM179" s="473"/>
      <c r="AN179" s="473"/>
      <c r="AO179" s="473"/>
      <c r="AP179" s="473"/>
      <c r="AQ179" s="473"/>
      <c r="AR179" s="473"/>
      <c r="AS179" s="473"/>
      <c r="AT179" s="473"/>
      <c r="AU179" s="473"/>
      <c r="AV179" s="473"/>
      <c r="AW179" s="473"/>
      <c r="AX179" s="473"/>
      <c r="AY179" s="473"/>
      <c r="AZ179" s="473"/>
      <c r="BA179" s="473"/>
      <c r="BB179" s="473"/>
      <c r="BC179" s="473"/>
      <c r="BD179" s="473"/>
      <c r="BE179" s="473"/>
      <c r="BF179" s="473"/>
      <c r="BG179" s="473"/>
      <c r="BH179" s="473"/>
      <c r="BI179" s="473"/>
      <c r="BJ179" s="473"/>
      <c r="BK179" s="473"/>
    </row>
    <row r="180" spans="1:63" s="285" customFormat="1" ht="18.95" customHeight="1">
      <c r="A180" s="263" t="s">
        <v>408</v>
      </c>
      <c r="B180" s="279"/>
      <c r="C180" s="280"/>
      <c r="D180" s="280"/>
      <c r="E180" s="280"/>
      <c r="F180" s="280"/>
      <c r="G180" s="280"/>
      <c r="H180" s="280"/>
      <c r="I180" s="280"/>
      <c r="J180" s="284"/>
      <c r="K180" s="284"/>
      <c r="L180" s="284"/>
      <c r="M180" s="284"/>
      <c r="N180" s="284"/>
      <c r="O180" s="284"/>
      <c r="P180" s="284"/>
      <c r="Q180" s="284"/>
      <c r="R180" s="284"/>
      <c r="Y180" s="283"/>
      <c r="Z180" s="283"/>
      <c r="AA180" s="283"/>
      <c r="AC180" s="286"/>
      <c r="AD180" s="286"/>
      <c r="AE180" s="286"/>
      <c r="AF180" s="286"/>
      <c r="AG180" s="286"/>
      <c r="AH180" s="286"/>
      <c r="AI180" s="286"/>
      <c r="AJ180" s="286"/>
      <c r="AK180" s="286"/>
      <c r="AL180" s="286"/>
      <c r="AM180" s="286"/>
      <c r="AN180" s="286"/>
      <c r="AO180" s="286"/>
      <c r="AP180" s="286"/>
      <c r="AQ180" s="286"/>
      <c r="AR180" s="286"/>
      <c r="AS180" s="286"/>
      <c r="AT180" s="286"/>
      <c r="AU180" s="286"/>
      <c r="AV180" s="286"/>
      <c r="AW180" s="286"/>
      <c r="AX180" s="286"/>
      <c r="AY180" s="286"/>
      <c r="AZ180" s="286"/>
      <c r="BA180" s="286"/>
      <c r="BB180" s="286"/>
      <c r="BC180" s="286"/>
      <c r="BD180" s="286"/>
      <c r="BE180" s="286"/>
      <c r="BF180" s="286"/>
      <c r="BG180" s="286"/>
      <c r="BH180" s="286"/>
      <c r="BI180" s="286"/>
      <c r="BJ180" s="286"/>
      <c r="BK180" s="286"/>
    </row>
    <row r="181" spans="1:63" s="471" customFormat="1" ht="12.75" customHeight="1">
      <c r="A181" s="486"/>
      <c r="B181" s="598" t="s">
        <v>354</v>
      </c>
      <c r="C181" s="635" t="s">
        <v>980</v>
      </c>
      <c r="D181" s="614"/>
      <c r="E181" s="614"/>
      <c r="F181" s="614"/>
      <c r="G181" s="614"/>
      <c r="H181" s="614"/>
      <c r="I181" s="614"/>
      <c r="J181" s="614"/>
      <c r="K181" s="614"/>
      <c r="L181" s="614"/>
      <c r="M181" s="614"/>
      <c r="N181" s="614"/>
      <c r="O181" s="614"/>
      <c r="P181" s="614"/>
      <c r="Q181" s="614"/>
      <c r="R181" s="614"/>
      <c r="S181" s="614"/>
      <c r="T181" s="614"/>
      <c r="U181" s="614"/>
      <c r="V181" s="614"/>
      <c r="W181" s="614"/>
      <c r="X181" s="615"/>
      <c r="Y181" s="636"/>
      <c r="Z181" s="637"/>
      <c r="AA181" s="638"/>
      <c r="AC181" s="473"/>
      <c r="AD181" s="473"/>
      <c r="AE181" s="473"/>
      <c r="AF181" s="473"/>
      <c r="AG181" s="473"/>
      <c r="AH181" s="473"/>
      <c r="AI181" s="473"/>
      <c r="AJ181" s="473"/>
      <c r="AK181" s="473"/>
      <c r="AL181" s="473"/>
      <c r="AM181" s="473"/>
      <c r="AN181" s="473"/>
      <c r="AO181" s="473"/>
      <c r="AP181" s="473"/>
      <c r="AQ181" s="473"/>
      <c r="AR181" s="473"/>
      <c r="AS181" s="473"/>
      <c r="AT181" s="473"/>
      <c r="AU181" s="473"/>
      <c r="AV181" s="473"/>
      <c r="AW181" s="473"/>
      <c r="AX181" s="473"/>
      <c r="AY181" s="473"/>
      <c r="AZ181" s="473"/>
      <c r="BA181" s="473"/>
      <c r="BB181" s="473"/>
      <c r="BC181" s="473"/>
      <c r="BD181" s="473"/>
      <c r="BE181" s="473"/>
      <c r="BF181" s="473"/>
      <c r="BG181" s="473"/>
      <c r="BH181" s="473"/>
      <c r="BI181" s="473"/>
      <c r="BJ181" s="473"/>
      <c r="BK181" s="473"/>
    </row>
    <row r="182" spans="1:63" s="471" customFormat="1" ht="12.75" customHeight="1">
      <c r="A182" s="486"/>
      <c r="B182" s="613"/>
      <c r="C182" s="678"/>
      <c r="D182" s="617"/>
      <c r="E182" s="617"/>
      <c r="F182" s="617"/>
      <c r="G182" s="617"/>
      <c r="H182" s="617"/>
      <c r="I182" s="617"/>
      <c r="J182" s="617"/>
      <c r="K182" s="617"/>
      <c r="L182" s="617"/>
      <c r="M182" s="617"/>
      <c r="N182" s="617"/>
      <c r="O182" s="617"/>
      <c r="P182" s="617"/>
      <c r="Q182" s="617"/>
      <c r="R182" s="617"/>
      <c r="S182" s="617"/>
      <c r="T182" s="617"/>
      <c r="U182" s="617"/>
      <c r="V182" s="617"/>
      <c r="W182" s="617"/>
      <c r="X182" s="618"/>
      <c r="Y182" s="639"/>
      <c r="Z182" s="640"/>
      <c r="AA182" s="641"/>
      <c r="AC182" s="473"/>
      <c r="AD182" s="473"/>
      <c r="AE182" s="473"/>
      <c r="AF182" s="473"/>
      <c r="AG182" s="473"/>
      <c r="AH182" s="473"/>
      <c r="AI182" s="473"/>
      <c r="AJ182" s="473"/>
      <c r="AK182" s="473"/>
      <c r="AL182" s="473"/>
      <c r="AM182" s="473"/>
      <c r="AN182" s="473"/>
      <c r="AO182" s="473"/>
      <c r="AP182" s="473"/>
      <c r="AQ182" s="473"/>
      <c r="AR182" s="473"/>
      <c r="AS182" s="473"/>
      <c r="AT182" s="473"/>
      <c r="AU182" s="473"/>
      <c r="AV182" s="473"/>
      <c r="AW182" s="473"/>
      <c r="AX182" s="473"/>
      <c r="AY182" s="473"/>
      <c r="AZ182" s="473"/>
      <c r="BA182" s="473"/>
      <c r="BB182" s="473"/>
      <c r="BC182" s="473"/>
      <c r="BD182" s="473"/>
      <c r="BE182" s="473"/>
      <c r="BF182" s="473"/>
      <c r="BG182" s="473"/>
      <c r="BH182" s="473"/>
      <c r="BI182" s="473"/>
      <c r="BJ182" s="473"/>
      <c r="BK182" s="473"/>
    </row>
    <row r="183" spans="1:63" s="471" customFormat="1" ht="12.75" customHeight="1">
      <c r="A183" s="486"/>
      <c r="B183" s="613"/>
      <c r="C183" s="678"/>
      <c r="D183" s="617"/>
      <c r="E183" s="617"/>
      <c r="F183" s="617"/>
      <c r="G183" s="617"/>
      <c r="H183" s="617"/>
      <c r="I183" s="617"/>
      <c r="J183" s="617"/>
      <c r="K183" s="617"/>
      <c r="L183" s="617"/>
      <c r="M183" s="617"/>
      <c r="N183" s="617"/>
      <c r="O183" s="617"/>
      <c r="P183" s="617"/>
      <c r="Q183" s="617"/>
      <c r="R183" s="617"/>
      <c r="S183" s="617"/>
      <c r="T183" s="617"/>
      <c r="U183" s="617"/>
      <c r="V183" s="617"/>
      <c r="W183" s="617"/>
      <c r="X183" s="618"/>
      <c r="Y183" s="639"/>
      <c r="Z183" s="640"/>
      <c r="AA183" s="641"/>
      <c r="AC183" s="473"/>
      <c r="AD183" s="473"/>
      <c r="AE183" s="473"/>
      <c r="AF183" s="473"/>
      <c r="AG183" s="473"/>
      <c r="AH183" s="473"/>
      <c r="AI183" s="473"/>
      <c r="AJ183" s="473"/>
      <c r="AK183" s="473"/>
      <c r="AL183" s="473"/>
      <c r="AM183" s="473"/>
      <c r="AN183" s="473"/>
      <c r="AO183" s="473"/>
      <c r="AP183" s="473"/>
      <c r="AQ183" s="473"/>
      <c r="AR183" s="473"/>
      <c r="AS183" s="473"/>
      <c r="AT183" s="473"/>
      <c r="AU183" s="473"/>
      <c r="AV183" s="473"/>
      <c r="AW183" s="473"/>
      <c r="AX183" s="473"/>
      <c r="AY183" s="473"/>
      <c r="AZ183" s="473"/>
      <c r="BA183" s="473"/>
      <c r="BB183" s="473"/>
      <c r="BC183" s="473"/>
      <c r="BD183" s="473"/>
      <c r="BE183" s="473"/>
      <c r="BF183" s="473"/>
      <c r="BG183" s="473"/>
      <c r="BH183" s="473"/>
      <c r="BI183" s="473"/>
      <c r="BJ183" s="473"/>
      <c r="BK183" s="473"/>
    </row>
    <row r="184" spans="1:63" s="471" customFormat="1" ht="32.450000000000003" customHeight="1">
      <c r="A184" s="486"/>
      <c r="B184" s="677"/>
      <c r="C184" s="619"/>
      <c r="D184" s="620"/>
      <c r="E184" s="620"/>
      <c r="F184" s="620"/>
      <c r="G184" s="620"/>
      <c r="H184" s="620"/>
      <c r="I184" s="620"/>
      <c r="J184" s="620"/>
      <c r="K184" s="620"/>
      <c r="L184" s="620"/>
      <c r="M184" s="620"/>
      <c r="N184" s="620"/>
      <c r="O184" s="620"/>
      <c r="P184" s="620"/>
      <c r="Q184" s="620"/>
      <c r="R184" s="620"/>
      <c r="S184" s="620"/>
      <c r="T184" s="620"/>
      <c r="U184" s="620"/>
      <c r="V184" s="620"/>
      <c r="W184" s="620"/>
      <c r="X184" s="621"/>
      <c r="Y184" s="639"/>
      <c r="Z184" s="640"/>
      <c r="AA184" s="641"/>
      <c r="AC184" s="473"/>
      <c r="AD184" s="473"/>
      <c r="AE184" s="473"/>
      <c r="AF184" s="473"/>
      <c r="AG184" s="473"/>
      <c r="AH184" s="473"/>
      <c r="AI184" s="473"/>
      <c r="AJ184" s="473"/>
      <c r="AK184" s="473"/>
      <c r="AL184" s="473"/>
      <c r="AM184" s="473"/>
      <c r="AN184" s="473"/>
      <c r="AO184" s="473"/>
      <c r="AP184" s="473"/>
      <c r="AQ184" s="473"/>
      <c r="AR184" s="473"/>
      <c r="AS184" s="473"/>
      <c r="AT184" s="473"/>
      <c r="AU184" s="473"/>
      <c r="AV184" s="473"/>
      <c r="AW184" s="473"/>
      <c r="AX184" s="473"/>
      <c r="AY184" s="473"/>
      <c r="AZ184" s="473"/>
      <c r="BA184" s="473"/>
      <c r="BB184" s="473"/>
      <c r="BC184" s="473"/>
      <c r="BD184" s="473"/>
      <c r="BE184" s="473"/>
      <c r="BF184" s="473"/>
      <c r="BG184" s="473"/>
      <c r="BH184" s="473"/>
      <c r="BI184" s="473"/>
      <c r="BJ184" s="473"/>
      <c r="BK184" s="473"/>
    </row>
    <row r="185" spans="1:63" s="471" customFormat="1" ht="12.75" customHeight="1">
      <c r="A185" s="486"/>
      <c r="B185" s="598" t="s">
        <v>356</v>
      </c>
      <c r="C185" s="635" t="s">
        <v>409</v>
      </c>
      <c r="D185" s="614"/>
      <c r="E185" s="614"/>
      <c r="F185" s="614"/>
      <c r="G185" s="614"/>
      <c r="H185" s="614"/>
      <c r="I185" s="614"/>
      <c r="J185" s="614"/>
      <c r="K185" s="614"/>
      <c r="L185" s="614"/>
      <c r="M185" s="614"/>
      <c r="N185" s="614"/>
      <c r="O185" s="614"/>
      <c r="P185" s="614"/>
      <c r="Q185" s="614"/>
      <c r="R185" s="614"/>
      <c r="S185" s="614"/>
      <c r="T185" s="614"/>
      <c r="U185" s="614"/>
      <c r="V185" s="614"/>
      <c r="W185" s="614"/>
      <c r="X185" s="615"/>
      <c r="Y185" s="636"/>
      <c r="Z185" s="637"/>
      <c r="AA185" s="638"/>
      <c r="AC185" s="473"/>
      <c r="AD185" s="473"/>
      <c r="AE185" s="473"/>
      <c r="AF185" s="473"/>
      <c r="AG185" s="473"/>
      <c r="AH185" s="473"/>
      <c r="AI185" s="473"/>
      <c r="AJ185" s="473"/>
      <c r="AK185" s="473"/>
      <c r="AL185" s="473"/>
      <c r="AM185" s="473"/>
      <c r="AN185" s="473"/>
      <c r="AO185" s="473"/>
      <c r="AP185" s="473"/>
      <c r="AQ185" s="473"/>
      <c r="AR185" s="473"/>
      <c r="AS185" s="473"/>
      <c r="AT185" s="473"/>
      <c r="AU185" s="473"/>
      <c r="AV185" s="473"/>
      <c r="AW185" s="473"/>
      <c r="AX185" s="473"/>
      <c r="AY185" s="473"/>
      <c r="AZ185" s="473"/>
      <c r="BA185" s="473"/>
      <c r="BB185" s="473"/>
      <c r="BC185" s="473"/>
      <c r="BD185" s="473"/>
      <c r="BE185" s="473"/>
      <c r="BF185" s="473"/>
      <c r="BG185" s="473"/>
      <c r="BH185" s="473"/>
      <c r="BI185" s="473"/>
      <c r="BJ185" s="473"/>
      <c r="BK185" s="473"/>
    </row>
    <row r="186" spans="1:63" s="471" customFormat="1" ht="12.75" customHeight="1">
      <c r="A186" s="486"/>
      <c r="B186" s="613"/>
      <c r="C186" s="678"/>
      <c r="D186" s="741"/>
      <c r="E186" s="741"/>
      <c r="F186" s="741"/>
      <c r="G186" s="741"/>
      <c r="H186" s="741"/>
      <c r="I186" s="741"/>
      <c r="J186" s="741"/>
      <c r="K186" s="741"/>
      <c r="L186" s="741"/>
      <c r="M186" s="741"/>
      <c r="N186" s="741"/>
      <c r="O186" s="741"/>
      <c r="P186" s="741"/>
      <c r="Q186" s="741"/>
      <c r="R186" s="741"/>
      <c r="S186" s="741"/>
      <c r="T186" s="741"/>
      <c r="U186" s="741"/>
      <c r="V186" s="741"/>
      <c r="W186" s="741"/>
      <c r="X186" s="618"/>
      <c r="Y186" s="639"/>
      <c r="Z186" s="640"/>
      <c r="AA186" s="641"/>
      <c r="AC186" s="473"/>
      <c r="AD186" s="473"/>
      <c r="AE186" s="473"/>
      <c r="AF186" s="473"/>
      <c r="AG186" s="473"/>
      <c r="AH186" s="473"/>
      <c r="AI186" s="473"/>
      <c r="AJ186" s="473"/>
      <c r="AK186" s="473"/>
      <c r="AL186" s="473"/>
      <c r="AM186" s="473"/>
      <c r="AN186" s="473"/>
      <c r="AO186" s="473"/>
      <c r="AP186" s="473"/>
      <c r="AQ186" s="473"/>
      <c r="AR186" s="473"/>
      <c r="AS186" s="473"/>
      <c r="AT186" s="473"/>
      <c r="AU186" s="473"/>
      <c r="AV186" s="473"/>
      <c r="AW186" s="473"/>
      <c r="AX186" s="473"/>
      <c r="AY186" s="473"/>
      <c r="AZ186" s="473"/>
      <c r="BA186" s="473"/>
      <c r="BB186" s="473"/>
      <c r="BC186" s="473"/>
      <c r="BD186" s="473"/>
      <c r="BE186" s="473"/>
      <c r="BF186" s="473"/>
      <c r="BG186" s="473"/>
      <c r="BH186" s="473"/>
      <c r="BI186" s="473"/>
      <c r="BJ186" s="473"/>
      <c r="BK186" s="473"/>
    </row>
    <row r="187" spans="1:63" s="471" customFormat="1" ht="12.95" customHeight="1">
      <c r="B187" s="613"/>
      <c r="C187" s="678"/>
      <c r="D187" s="741"/>
      <c r="E187" s="741"/>
      <c r="F187" s="741"/>
      <c r="G187" s="741"/>
      <c r="H187" s="741"/>
      <c r="I187" s="741"/>
      <c r="J187" s="741"/>
      <c r="K187" s="741"/>
      <c r="L187" s="741"/>
      <c r="M187" s="741"/>
      <c r="N187" s="741"/>
      <c r="O187" s="741"/>
      <c r="P187" s="741"/>
      <c r="Q187" s="741"/>
      <c r="R187" s="741"/>
      <c r="S187" s="741"/>
      <c r="T187" s="741"/>
      <c r="U187" s="741"/>
      <c r="V187" s="741"/>
      <c r="W187" s="741"/>
      <c r="X187" s="618"/>
      <c r="Y187" s="639"/>
      <c r="Z187" s="640"/>
      <c r="AA187" s="641"/>
      <c r="AC187" s="473"/>
      <c r="AD187" s="473"/>
      <c r="AE187" s="473"/>
      <c r="AF187" s="473"/>
      <c r="AG187" s="473"/>
      <c r="AH187" s="473"/>
      <c r="AI187" s="473"/>
      <c r="AJ187" s="473"/>
      <c r="AK187" s="473"/>
      <c r="AL187" s="473"/>
      <c r="AM187" s="473"/>
      <c r="AN187" s="473"/>
      <c r="AO187" s="473"/>
      <c r="AP187" s="473"/>
      <c r="AQ187" s="473"/>
      <c r="AR187" s="473"/>
      <c r="AS187" s="473"/>
      <c r="AT187" s="473"/>
      <c r="AU187" s="473"/>
      <c r="AV187" s="473"/>
      <c r="AW187" s="473"/>
      <c r="AX187" s="473"/>
      <c r="AY187" s="473"/>
      <c r="AZ187" s="473"/>
      <c r="BA187" s="473"/>
      <c r="BB187" s="473"/>
      <c r="BC187" s="473"/>
      <c r="BD187" s="473"/>
      <c r="BE187" s="473"/>
      <c r="BF187" s="473"/>
      <c r="BG187" s="473"/>
      <c r="BH187" s="473"/>
      <c r="BI187" s="473"/>
      <c r="BJ187" s="473"/>
      <c r="BK187" s="473"/>
    </row>
    <row r="188" spans="1:63" s="471" customFormat="1" ht="9.6" customHeight="1">
      <c r="B188" s="677"/>
      <c r="C188" s="619"/>
      <c r="D188" s="620"/>
      <c r="E188" s="620"/>
      <c r="F188" s="620"/>
      <c r="G188" s="620"/>
      <c r="H188" s="620"/>
      <c r="I188" s="620"/>
      <c r="J188" s="620"/>
      <c r="K188" s="620"/>
      <c r="L188" s="620"/>
      <c r="M188" s="620"/>
      <c r="N188" s="620"/>
      <c r="O188" s="620"/>
      <c r="P188" s="620"/>
      <c r="Q188" s="620"/>
      <c r="R188" s="620"/>
      <c r="S188" s="620"/>
      <c r="T188" s="620"/>
      <c r="U188" s="620"/>
      <c r="V188" s="620"/>
      <c r="W188" s="620"/>
      <c r="X188" s="621"/>
      <c r="Y188" s="642"/>
      <c r="Z188" s="643"/>
      <c r="AA188" s="644"/>
      <c r="AC188" s="473"/>
      <c r="AD188" s="473"/>
      <c r="AE188" s="473"/>
      <c r="AF188" s="473"/>
      <c r="AG188" s="473"/>
      <c r="AH188" s="473"/>
      <c r="AI188" s="473"/>
      <c r="AJ188" s="473"/>
      <c r="AK188" s="473"/>
      <c r="AL188" s="473"/>
      <c r="AM188" s="473"/>
      <c r="AN188" s="473"/>
      <c r="AO188" s="473"/>
      <c r="AP188" s="473"/>
      <c r="AQ188" s="473"/>
      <c r="AR188" s="473"/>
      <c r="AS188" s="473"/>
      <c r="AT188" s="473"/>
      <c r="AU188" s="473"/>
      <c r="AV188" s="473"/>
      <c r="AW188" s="473"/>
      <c r="AX188" s="473"/>
      <c r="AY188" s="473"/>
      <c r="AZ188" s="473"/>
      <c r="BA188" s="473"/>
      <c r="BB188" s="473"/>
      <c r="BC188" s="473"/>
      <c r="BD188" s="473"/>
      <c r="BE188" s="473"/>
      <c r="BF188" s="473"/>
      <c r="BG188" s="473"/>
      <c r="BH188" s="473"/>
      <c r="BI188" s="473"/>
      <c r="BJ188" s="473"/>
      <c r="BK188" s="473"/>
    </row>
    <row r="189" spans="1:63" s="471" customFormat="1" ht="5.45" customHeight="1">
      <c r="B189" s="473"/>
      <c r="C189" s="473"/>
      <c r="D189" s="473"/>
      <c r="E189" s="473"/>
      <c r="F189" s="473"/>
      <c r="G189" s="473"/>
      <c r="H189" s="473"/>
      <c r="I189" s="473"/>
      <c r="J189" s="473"/>
      <c r="K189" s="473"/>
      <c r="L189" s="473"/>
      <c r="M189" s="473"/>
      <c r="N189" s="473"/>
      <c r="O189" s="473"/>
      <c r="P189" s="473"/>
      <c r="Q189" s="473"/>
      <c r="R189" s="473"/>
      <c r="S189" s="473"/>
      <c r="T189" s="473"/>
      <c r="U189" s="473"/>
      <c r="V189" s="473"/>
      <c r="W189" s="473"/>
      <c r="X189" s="473"/>
      <c r="Y189" s="431"/>
      <c r="Z189" s="431"/>
      <c r="AA189" s="431"/>
      <c r="AC189" s="473"/>
      <c r="AD189" s="473"/>
      <c r="AE189" s="473"/>
      <c r="AF189" s="473"/>
      <c r="AG189" s="473"/>
      <c r="AH189" s="473"/>
      <c r="AI189" s="473"/>
      <c r="AJ189" s="473"/>
      <c r="AK189" s="473"/>
      <c r="AL189" s="473"/>
      <c r="AM189" s="473"/>
      <c r="AN189" s="473"/>
      <c r="AO189" s="473"/>
      <c r="AP189" s="473"/>
      <c r="AQ189" s="473"/>
      <c r="AR189" s="473"/>
      <c r="AS189" s="473"/>
      <c r="AT189" s="473"/>
      <c r="AU189" s="473"/>
      <c r="AV189" s="473"/>
      <c r="AW189" s="473"/>
      <c r="AX189" s="473"/>
      <c r="AY189" s="473"/>
      <c r="AZ189" s="473"/>
      <c r="BA189" s="473"/>
      <c r="BB189" s="473"/>
      <c r="BC189" s="473"/>
      <c r="BD189" s="473"/>
      <c r="BE189" s="473"/>
      <c r="BF189" s="473"/>
      <c r="BG189" s="473"/>
      <c r="BH189" s="473"/>
      <c r="BI189" s="473"/>
      <c r="BJ189" s="473"/>
      <c r="BK189" s="473"/>
    </row>
    <row r="190" spans="1:63" s="285" customFormat="1" ht="20.100000000000001" customHeight="1">
      <c r="A190" s="263" t="s">
        <v>410</v>
      </c>
      <c r="B190" s="279"/>
      <c r="C190" s="280"/>
      <c r="D190" s="280"/>
      <c r="E190" s="280"/>
      <c r="F190" s="280"/>
      <c r="G190" s="280"/>
      <c r="H190" s="280"/>
      <c r="I190" s="280"/>
      <c r="J190" s="284"/>
      <c r="K190" s="287" t="s">
        <v>411</v>
      </c>
      <c r="L190" s="284"/>
      <c r="M190" s="284"/>
      <c r="N190" s="284"/>
      <c r="O190" s="284"/>
      <c r="P190" s="284"/>
      <c r="Q190" s="284"/>
      <c r="R190" s="284"/>
      <c r="Y190" s="283"/>
      <c r="Z190" s="283"/>
      <c r="AA190" s="283"/>
      <c r="AC190" s="286"/>
      <c r="AD190" s="286"/>
      <c r="AE190" s="286"/>
      <c r="AF190" s="286"/>
      <c r="AG190" s="286"/>
      <c r="AH190" s="286"/>
      <c r="AI190" s="286"/>
      <c r="AJ190" s="286"/>
      <c r="AK190" s="286"/>
      <c r="AL190" s="286"/>
      <c r="AM190" s="286"/>
      <c r="AN190" s="286"/>
      <c r="AO190" s="286"/>
      <c r="AP190" s="286"/>
      <c r="AQ190" s="286"/>
      <c r="AR190" s="286"/>
      <c r="AS190" s="286"/>
      <c r="AT190" s="286"/>
      <c r="AU190" s="286"/>
      <c r="AV190" s="286"/>
      <c r="AW190" s="286"/>
      <c r="AX190" s="286"/>
      <c r="AY190" s="286"/>
      <c r="AZ190" s="286"/>
      <c r="BA190" s="286"/>
      <c r="BB190" s="286"/>
      <c r="BC190" s="286"/>
      <c r="BD190" s="286"/>
      <c r="BE190" s="286"/>
      <c r="BF190" s="286"/>
      <c r="BG190" s="286"/>
      <c r="BH190" s="286"/>
      <c r="BI190" s="286"/>
      <c r="BJ190" s="286"/>
      <c r="BK190" s="286"/>
    </row>
    <row r="191" spans="1:63" s="471" customFormat="1" ht="12.6" customHeight="1">
      <c r="A191" s="486"/>
      <c r="B191" s="598" t="s">
        <v>354</v>
      </c>
      <c r="C191" s="668" t="s">
        <v>412</v>
      </c>
      <c r="D191" s="669"/>
      <c r="E191" s="669"/>
      <c r="F191" s="669"/>
      <c r="G191" s="669"/>
      <c r="H191" s="669"/>
      <c r="I191" s="669"/>
      <c r="J191" s="669"/>
      <c r="K191" s="669"/>
      <c r="L191" s="669"/>
      <c r="M191" s="669"/>
      <c r="N191" s="669"/>
      <c r="O191" s="669"/>
      <c r="P191" s="669"/>
      <c r="Q191" s="669"/>
      <c r="R191" s="669"/>
      <c r="S191" s="669"/>
      <c r="T191" s="669"/>
      <c r="U191" s="669"/>
      <c r="V191" s="669"/>
      <c r="W191" s="669"/>
      <c r="X191" s="670"/>
      <c r="Y191" s="636"/>
      <c r="Z191" s="637"/>
      <c r="AA191" s="638"/>
      <c r="AC191" s="473"/>
      <c r="AD191" s="473"/>
      <c r="AE191" s="473"/>
      <c r="AF191" s="473"/>
      <c r="AG191" s="473"/>
      <c r="AH191" s="473"/>
      <c r="AI191" s="473"/>
      <c r="AJ191" s="473"/>
      <c r="AK191" s="473"/>
      <c r="AL191" s="473"/>
      <c r="AM191" s="473"/>
      <c r="AN191" s="473"/>
      <c r="AO191" s="473"/>
      <c r="AP191" s="473"/>
      <c r="AQ191" s="473"/>
      <c r="AR191" s="473"/>
      <c r="AS191" s="473"/>
      <c r="AT191" s="473"/>
      <c r="AU191" s="473"/>
      <c r="AV191" s="473"/>
      <c r="AW191" s="473"/>
      <c r="AX191" s="473"/>
      <c r="AY191" s="473"/>
      <c r="AZ191" s="473"/>
      <c r="BA191" s="473"/>
      <c r="BB191" s="473"/>
      <c r="BC191" s="473"/>
      <c r="BD191" s="473"/>
      <c r="BE191" s="473"/>
      <c r="BF191" s="473"/>
      <c r="BG191" s="473"/>
      <c r="BH191" s="473"/>
      <c r="BI191" s="473"/>
      <c r="BJ191" s="473"/>
      <c r="BK191" s="473"/>
    </row>
    <row r="192" spans="1:63" s="471" customFormat="1" ht="12.6" customHeight="1">
      <c r="A192" s="486"/>
      <c r="B192" s="613"/>
      <c r="C192" s="671"/>
      <c r="D192" s="672"/>
      <c r="E192" s="672"/>
      <c r="F192" s="672"/>
      <c r="G192" s="672"/>
      <c r="H192" s="672"/>
      <c r="I192" s="672"/>
      <c r="J192" s="672"/>
      <c r="K192" s="672"/>
      <c r="L192" s="672"/>
      <c r="M192" s="672"/>
      <c r="N192" s="672"/>
      <c r="O192" s="672"/>
      <c r="P192" s="672"/>
      <c r="Q192" s="672"/>
      <c r="R192" s="672"/>
      <c r="S192" s="672"/>
      <c r="T192" s="672"/>
      <c r="U192" s="672"/>
      <c r="V192" s="672"/>
      <c r="W192" s="672"/>
      <c r="X192" s="673"/>
      <c r="Y192" s="639"/>
      <c r="Z192" s="640"/>
      <c r="AA192" s="641"/>
      <c r="AC192" s="473"/>
      <c r="AD192" s="473"/>
      <c r="AE192" s="473"/>
      <c r="AF192" s="473"/>
      <c r="AG192" s="473"/>
      <c r="AH192" s="473"/>
      <c r="AI192" s="473"/>
      <c r="AJ192" s="473"/>
      <c r="AK192" s="473"/>
      <c r="AL192" s="473"/>
      <c r="AM192" s="473"/>
      <c r="AN192" s="473"/>
      <c r="AO192" s="473"/>
      <c r="AP192" s="473"/>
      <c r="AQ192" s="473"/>
      <c r="AR192" s="473"/>
      <c r="AS192" s="473"/>
      <c r="AT192" s="473"/>
      <c r="AU192" s="473"/>
      <c r="AV192" s="473"/>
      <c r="AW192" s="473"/>
      <c r="AX192" s="473"/>
      <c r="AY192" s="473"/>
      <c r="AZ192" s="473"/>
      <c r="BA192" s="473"/>
      <c r="BB192" s="473"/>
      <c r="BC192" s="473"/>
      <c r="BD192" s="473"/>
      <c r="BE192" s="473"/>
      <c r="BF192" s="473"/>
      <c r="BG192" s="473"/>
      <c r="BH192" s="473"/>
      <c r="BI192" s="473"/>
      <c r="BJ192" s="473"/>
      <c r="BK192" s="473"/>
    </row>
    <row r="193" spans="1:63" s="471" customFormat="1" ht="12.6" customHeight="1">
      <c r="A193" s="486"/>
      <c r="B193" s="677"/>
      <c r="C193" s="717"/>
      <c r="D193" s="718"/>
      <c r="E193" s="718"/>
      <c r="F193" s="718"/>
      <c r="G193" s="718"/>
      <c r="H193" s="718"/>
      <c r="I193" s="718"/>
      <c r="J193" s="718"/>
      <c r="K193" s="718"/>
      <c r="L193" s="718"/>
      <c r="M193" s="718"/>
      <c r="N193" s="718"/>
      <c r="O193" s="718"/>
      <c r="P193" s="718"/>
      <c r="Q193" s="718"/>
      <c r="R193" s="718"/>
      <c r="S193" s="718"/>
      <c r="T193" s="718"/>
      <c r="U193" s="718"/>
      <c r="V193" s="718"/>
      <c r="W193" s="718"/>
      <c r="X193" s="719"/>
      <c r="Y193" s="639"/>
      <c r="Z193" s="640"/>
      <c r="AA193" s="641"/>
      <c r="AC193" s="473"/>
      <c r="AD193" s="473"/>
      <c r="AE193" s="473"/>
      <c r="AF193" s="473"/>
      <c r="AG193" s="473"/>
      <c r="AH193" s="473"/>
      <c r="AI193" s="473"/>
      <c r="AJ193" s="473"/>
      <c r="AK193" s="473"/>
      <c r="AL193" s="473"/>
      <c r="AM193" s="473"/>
      <c r="AN193" s="473"/>
      <c r="AO193" s="473"/>
      <c r="AP193" s="473"/>
      <c r="AQ193" s="473"/>
      <c r="AR193" s="473"/>
      <c r="AS193" s="473"/>
      <c r="AT193" s="473"/>
      <c r="AU193" s="473"/>
      <c r="AV193" s="473"/>
      <c r="AW193" s="473"/>
      <c r="AX193" s="473"/>
      <c r="AY193" s="473"/>
      <c r="AZ193" s="473"/>
      <c r="BA193" s="473"/>
      <c r="BB193" s="473"/>
      <c r="BC193" s="473"/>
      <c r="BD193" s="473"/>
      <c r="BE193" s="473"/>
      <c r="BF193" s="473"/>
      <c r="BG193" s="473"/>
      <c r="BH193" s="473"/>
      <c r="BI193" s="473"/>
      <c r="BJ193" s="473"/>
      <c r="BK193" s="473"/>
    </row>
    <row r="194" spans="1:63" s="471" customFormat="1" ht="12.6" customHeight="1">
      <c r="B194" s="598" t="s">
        <v>356</v>
      </c>
      <c r="C194" s="635" t="s">
        <v>413</v>
      </c>
      <c r="D194" s="614"/>
      <c r="E194" s="614"/>
      <c r="F194" s="614"/>
      <c r="G194" s="614"/>
      <c r="H194" s="614"/>
      <c r="I194" s="614"/>
      <c r="J194" s="614"/>
      <c r="K194" s="614"/>
      <c r="L194" s="614"/>
      <c r="M194" s="614"/>
      <c r="N194" s="614"/>
      <c r="O194" s="614"/>
      <c r="P194" s="614"/>
      <c r="Q194" s="614"/>
      <c r="R194" s="614"/>
      <c r="S194" s="614"/>
      <c r="T194" s="614"/>
      <c r="U194" s="614"/>
      <c r="V194" s="614"/>
      <c r="W194" s="614"/>
      <c r="X194" s="615"/>
      <c r="Y194" s="636"/>
      <c r="Z194" s="637"/>
      <c r="AA194" s="638"/>
      <c r="AC194" s="473"/>
      <c r="AD194" s="473"/>
      <c r="AE194" s="473"/>
      <c r="AF194" s="473"/>
      <c r="AG194" s="473"/>
      <c r="AH194" s="473"/>
      <c r="AI194" s="473"/>
      <c r="AJ194" s="473"/>
      <c r="AK194" s="473"/>
      <c r="AL194" s="473"/>
      <c r="AM194" s="473"/>
      <c r="AN194" s="473"/>
      <c r="AO194" s="473"/>
      <c r="AP194" s="473"/>
      <c r="AQ194" s="473"/>
      <c r="AR194" s="473"/>
      <c r="AS194" s="473"/>
      <c r="AT194" s="473"/>
      <c r="AU194" s="473"/>
      <c r="AV194" s="473"/>
      <c r="AW194" s="473"/>
      <c r="AX194" s="473"/>
      <c r="AY194" s="473"/>
      <c r="AZ194" s="473"/>
      <c r="BA194" s="473"/>
      <c r="BB194" s="473"/>
      <c r="BC194" s="473"/>
      <c r="BD194" s="473"/>
      <c r="BE194" s="473"/>
      <c r="BF194" s="473"/>
      <c r="BG194" s="473"/>
      <c r="BH194" s="473"/>
      <c r="BI194" s="473"/>
      <c r="BJ194" s="473"/>
      <c r="BK194" s="473"/>
    </row>
    <row r="195" spans="1:63" s="471" customFormat="1" ht="12.6" customHeight="1">
      <c r="B195" s="613"/>
      <c r="C195" s="678"/>
      <c r="D195" s="617"/>
      <c r="E195" s="617"/>
      <c r="F195" s="617"/>
      <c r="G195" s="617"/>
      <c r="H195" s="617"/>
      <c r="I195" s="617"/>
      <c r="J195" s="617"/>
      <c r="K195" s="617"/>
      <c r="L195" s="617"/>
      <c r="M195" s="617"/>
      <c r="N195" s="617"/>
      <c r="O195" s="617"/>
      <c r="P195" s="617"/>
      <c r="Q195" s="617"/>
      <c r="R195" s="617"/>
      <c r="S195" s="617"/>
      <c r="T195" s="617"/>
      <c r="U195" s="617"/>
      <c r="V195" s="617"/>
      <c r="W195" s="617"/>
      <c r="X195" s="618"/>
      <c r="Y195" s="639"/>
      <c r="Z195" s="640"/>
      <c r="AA195" s="641"/>
      <c r="AC195" s="473"/>
      <c r="AD195" s="473"/>
      <c r="AE195" s="473"/>
      <c r="AF195" s="473"/>
      <c r="AG195" s="473"/>
      <c r="AH195" s="473"/>
      <c r="AI195" s="473"/>
      <c r="AJ195" s="473"/>
      <c r="AK195" s="473"/>
      <c r="AL195" s="473"/>
      <c r="AM195" s="473"/>
      <c r="AN195" s="473"/>
      <c r="AO195" s="473"/>
      <c r="AP195" s="473"/>
      <c r="AQ195" s="473"/>
      <c r="AR195" s="473"/>
      <c r="AS195" s="473"/>
      <c r="AT195" s="473"/>
      <c r="AU195" s="473"/>
      <c r="AV195" s="473"/>
      <c r="AW195" s="473"/>
      <c r="AX195" s="473"/>
      <c r="AY195" s="473"/>
      <c r="AZ195" s="473"/>
      <c r="BA195" s="473"/>
      <c r="BB195" s="473"/>
      <c r="BC195" s="473"/>
      <c r="BD195" s="473"/>
      <c r="BE195" s="473"/>
      <c r="BF195" s="473"/>
      <c r="BG195" s="473"/>
      <c r="BH195" s="473"/>
      <c r="BI195" s="473"/>
      <c r="BJ195" s="473"/>
      <c r="BK195" s="473"/>
    </row>
    <row r="196" spans="1:63" s="471" customFormat="1" ht="12.6" customHeight="1">
      <c r="B196" s="677"/>
      <c r="C196" s="619"/>
      <c r="D196" s="620"/>
      <c r="E196" s="620"/>
      <c r="F196" s="620"/>
      <c r="G196" s="620"/>
      <c r="H196" s="620"/>
      <c r="I196" s="620"/>
      <c r="J196" s="620"/>
      <c r="K196" s="620"/>
      <c r="L196" s="620"/>
      <c r="M196" s="620"/>
      <c r="N196" s="620"/>
      <c r="O196" s="620"/>
      <c r="P196" s="620"/>
      <c r="Q196" s="620"/>
      <c r="R196" s="620"/>
      <c r="S196" s="620"/>
      <c r="T196" s="620"/>
      <c r="U196" s="620"/>
      <c r="V196" s="620"/>
      <c r="W196" s="620"/>
      <c r="X196" s="621"/>
      <c r="Y196" s="642"/>
      <c r="Z196" s="643"/>
      <c r="AA196" s="644"/>
      <c r="AC196" s="473"/>
      <c r="AD196" s="473"/>
      <c r="AE196" s="473"/>
      <c r="AF196" s="473"/>
      <c r="AG196" s="473"/>
      <c r="AH196" s="473"/>
      <c r="AI196" s="473"/>
      <c r="AJ196" s="473"/>
      <c r="AK196" s="473"/>
      <c r="AL196" s="473"/>
      <c r="AM196" s="473"/>
      <c r="AN196" s="473"/>
      <c r="AO196" s="473"/>
      <c r="AP196" s="473"/>
      <c r="AQ196" s="473"/>
      <c r="AR196" s="473"/>
      <c r="AS196" s="473"/>
      <c r="AT196" s="473"/>
      <c r="AU196" s="473"/>
      <c r="AV196" s="473"/>
      <c r="AW196" s="473"/>
      <c r="AX196" s="473"/>
      <c r="AY196" s="473"/>
      <c r="AZ196" s="473"/>
      <c r="BA196" s="473"/>
      <c r="BB196" s="473"/>
      <c r="BC196" s="473"/>
      <c r="BD196" s="473"/>
      <c r="BE196" s="473"/>
      <c r="BF196" s="473"/>
      <c r="BG196" s="473"/>
      <c r="BH196" s="473"/>
      <c r="BI196" s="473"/>
      <c r="BJ196" s="473"/>
      <c r="BK196" s="473"/>
    </row>
    <row r="197" spans="1:63" s="288" customFormat="1" ht="12.6" customHeight="1">
      <c r="B197" s="598" t="s">
        <v>387</v>
      </c>
      <c r="C197" s="635" t="s">
        <v>414</v>
      </c>
      <c r="D197" s="614"/>
      <c r="E197" s="614"/>
      <c r="F197" s="614"/>
      <c r="G197" s="614"/>
      <c r="H197" s="614"/>
      <c r="I197" s="614"/>
      <c r="J197" s="614"/>
      <c r="K197" s="614"/>
      <c r="L197" s="614"/>
      <c r="M197" s="614"/>
      <c r="N197" s="614"/>
      <c r="O197" s="614"/>
      <c r="P197" s="614"/>
      <c r="Q197" s="614"/>
      <c r="R197" s="614"/>
      <c r="S197" s="614"/>
      <c r="T197" s="614"/>
      <c r="U197" s="614"/>
      <c r="V197" s="614"/>
      <c r="W197" s="614"/>
      <c r="X197" s="615"/>
      <c r="Y197" s="636"/>
      <c r="Z197" s="637"/>
      <c r="AA197" s="638"/>
      <c r="AC197" s="289"/>
      <c r="AD197" s="289"/>
      <c r="AE197" s="289"/>
      <c r="AF197" s="289"/>
      <c r="AG197" s="289"/>
      <c r="AH197" s="289"/>
      <c r="AI197" s="289"/>
      <c r="AJ197" s="289"/>
      <c r="AK197" s="289"/>
      <c r="AL197" s="289"/>
      <c r="AM197" s="289"/>
      <c r="AN197" s="289"/>
      <c r="AO197" s="289"/>
      <c r="AP197" s="289"/>
      <c r="AQ197" s="289"/>
      <c r="AR197" s="289"/>
      <c r="AS197" s="289"/>
      <c r="AT197" s="289"/>
      <c r="AU197" s="289"/>
      <c r="AV197" s="289"/>
      <c r="AW197" s="289"/>
      <c r="AX197" s="289"/>
      <c r="AY197" s="289"/>
      <c r="AZ197" s="289"/>
      <c r="BA197" s="289"/>
      <c r="BB197" s="289"/>
      <c r="BC197" s="289"/>
      <c r="BD197" s="289"/>
      <c r="BE197" s="289"/>
      <c r="BF197" s="289"/>
      <c r="BG197" s="289"/>
      <c r="BH197" s="289"/>
      <c r="BI197" s="289"/>
      <c r="BJ197" s="289"/>
      <c r="BK197" s="289"/>
    </row>
    <row r="198" spans="1:63" s="288" customFormat="1" ht="12.6" customHeight="1">
      <c r="B198" s="613"/>
      <c r="C198" s="678"/>
      <c r="D198" s="617"/>
      <c r="E198" s="617"/>
      <c r="F198" s="617"/>
      <c r="G198" s="617"/>
      <c r="H198" s="617"/>
      <c r="I198" s="617"/>
      <c r="J198" s="617"/>
      <c r="K198" s="617"/>
      <c r="L198" s="617"/>
      <c r="M198" s="617"/>
      <c r="N198" s="617"/>
      <c r="O198" s="617"/>
      <c r="P198" s="617"/>
      <c r="Q198" s="617"/>
      <c r="R198" s="617"/>
      <c r="S198" s="617"/>
      <c r="T198" s="617"/>
      <c r="U198" s="617"/>
      <c r="V198" s="617"/>
      <c r="W198" s="617"/>
      <c r="X198" s="618"/>
      <c r="Y198" s="639"/>
      <c r="Z198" s="640"/>
      <c r="AA198" s="641"/>
      <c r="AC198" s="289"/>
      <c r="AD198" s="289"/>
      <c r="AE198" s="289"/>
      <c r="AF198" s="289"/>
      <c r="AG198" s="289"/>
      <c r="AH198" s="289"/>
      <c r="AI198" s="289"/>
      <c r="AJ198" s="289"/>
      <c r="AK198" s="289"/>
      <c r="AL198" s="289"/>
      <c r="AM198" s="289"/>
      <c r="AN198" s="289"/>
      <c r="AO198" s="289"/>
      <c r="AP198" s="289"/>
      <c r="AQ198" s="289"/>
      <c r="AR198" s="289"/>
      <c r="AS198" s="289"/>
      <c r="AT198" s="289"/>
      <c r="AU198" s="289"/>
      <c r="AV198" s="289"/>
      <c r="AW198" s="289"/>
      <c r="AX198" s="289"/>
      <c r="AY198" s="289"/>
      <c r="AZ198" s="289"/>
      <c r="BA198" s="289"/>
      <c r="BB198" s="289"/>
      <c r="BC198" s="289"/>
      <c r="BD198" s="289"/>
      <c r="BE198" s="289"/>
      <c r="BF198" s="289"/>
      <c r="BG198" s="289"/>
      <c r="BH198" s="289"/>
      <c r="BI198" s="289"/>
      <c r="BJ198" s="289"/>
      <c r="BK198" s="289"/>
    </row>
    <row r="199" spans="1:63" s="288" customFormat="1" ht="12.6" customHeight="1">
      <c r="B199" s="677"/>
      <c r="C199" s="678"/>
      <c r="D199" s="617"/>
      <c r="E199" s="617"/>
      <c r="F199" s="617"/>
      <c r="G199" s="617"/>
      <c r="H199" s="617"/>
      <c r="I199" s="617"/>
      <c r="J199" s="617"/>
      <c r="K199" s="617"/>
      <c r="L199" s="617"/>
      <c r="M199" s="617"/>
      <c r="N199" s="617"/>
      <c r="O199" s="617"/>
      <c r="P199" s="617"/>
      <c r="Q199" s="617"/>
      <c r="R199" s="617"/>
      <c r="S199" s="617"/>
      <c r="T199" s="617"/>
      <c r="U199" s="617"/>
      <c r="V199" s="617"/>
      <c r="W199" s="617"/>
      <c r="X199" s="618"/>
      <c r="Y199" s="639"/>
      <c r="Z199" s="640"/>
      <c r="AA199" s="641"/>
      <c r="AC199" s="289"/>
      <c r="AD199" s="289"/>
      <c r="AE199" s="289"/>
      <c r="AF199" s="289"/>
      <c r="AG199" s="289"/>
      <c r="AH199" s="289"/>
      <c r="AI199" s="289"/>
      <c r="AJ199" s="289"/>
      <c r="AK199" s="289"/>
      <c r="AL199" s="289"/>
      <c r="AM199" s="289"/>
      <c r="AN199" s="289"/>
      <c r="AO199" s="289"/>
      <c r="AP199" s="289"/>
      <c r="AQ199" s="289"/>
      <c r="AR199" s="289"/>
      <c r="AS199" s="289"/>
      <c r="AT199" s="289"/>
      <c r="AU199" s="289"/>
      <c r="AV199" s="289"/>
      <c r="AW199" s="289"/>
      <c r="AX199" s="289"/>
      <c r="AY199" s="289"/>
      <c r="AZ199" s="289"/>
      <c r="BA199" s="289"/>
      <c r="BB199" s="289"/>
      <c r="BC199" s="289"/>
      <c r="BD199" s="289"/>
      <c r="BE199" s="289"/>
      <c r="BF199" s="289"/>
      <c r="BG199" s="289"/>
      <c r="BH199" s="289"/>
      <c r="BI199" s="289"/>
      <c r="BJ199" s="289"/>
      <c r="BK199" s="289"/>
    </row>
    <row r="200" spans="1:63" s="288" customFormat="1" ht="12.6" customHeight="1">
      <c r="B200" s="598" t="s">
        <v>389</v>
      </c>
      <c r="C200" s="635" t="s">
        <v>415</v>
      </c>
      <c r="D200" s="614"/>
      <c r="E200" s="614"/>
      <c r="F200" s="614"/>
      <c r="G200" s="614"/>
      <c r="H200" s="614"/>
      <c r="I200" s="614"/>
      <c r="J200" s="614"/>
      <c r="K200" s="614"/>
      <c r="L200" s="614"/>
      <c r="M200" s="614"/>
      <c r="N200" s="614"/>
      <c r="O200" s="614"/>
      <c r="P200" s="614"/>
      <c r="Q200" s="614"/>
      <c r="R200" s="614"/>
      <c r="S200" s="614"/>
      <c r="T200" s="614"/>
      <c r="U200" s="614"/>
      <c r="V200" s="614"/>
      <c r="W200" s="614"/>
      <c r="X200" s="615"/>
      <c r="Y200" s="636"/>
      <c r="Z200" s="637"/>
      <c r="AA200" s="638"/>
      <c r="AC200" s="289"/>
      <c r="AD200" s="289"/>
      <c r="AE200" s="289"/>
      <c r="AF200" s="289"/>
      <c r="AG200" s="289"/>
      <c r="AH200" s="289"/>
      <c r="AI200" s="289"/>
      <c r="AJ200" s="289"/>
      <c r="AK200" s="289"/>
      <c r="AL200" s="289"/>
      <c r="AM200" s="289"/>
      <c r="AN200" s="289"/>
      <c r="AO200" s="289"/>
      <c r="AP200" s="289"/>
      <c r="AQ200" s="289"/>
      <c r="AR200" s="289"/>
      <c r="AS200" s="289"/>
      <c r="AT200" s="289"/>
      <c r="AU200" s="289"/>
      <c r="AV200" s="289"/>
      <c r="AW200" s="289"/>
      <c r="AX200" s="289"/>
      <c r="AY200" s="289"/>
      <c r="AZ200" s="289"/>
      <c r="BA200" s="289"/>
      <c r="BB200" s="289"/>
      <c r="BC200" s="289"/>
      <c r="BD200" s="289"/>
      <c r="BE200" s="289"/>
      <c r="BF200" s="289"/>
      <c r="BG200" s="289"/>
      <c r="BH200" s="289"/>
      <c r="BI200" s="289"/>
      <c r="BJ200" s="289"/>
      <c r="BK200" s="289"/>
    </row>
    <row r="201" spans="1:63" s="288" customFormat="1" ht="12.6" customHeight="1">
      <c r="B201" s="613"/>
      <c r="C201" s="678"/>
      <c r="D201" s="617"/>
      <c r="E201" s="617"/>
      <c r="F201" s="617"/>
      <c r="G201" s="617"/>
      <c r="H201" s="617"/>
      <c r="I201" s="617"/>
      <c r="J201" s="617"/>
      <c r="K201" s="617"/>
      <c r="L201" s="617"/>
      <c r="M201" s="617"/>
      <c r="N201" s="617"/>
      <c r="O201" s="617"/>
      <c r="P201" s="617"/>
      <c r="Q201" s="617"/>
      <c r="R201" s="617"/>
      <c r="S201" s="617"/>
      <c r="T201" s="617"/>
      <c r="U201" s="617"/>
      <c r="V201" s="617"/>
      <c r="W201" s="617"/>
      <c r="X201" s="618"/>
      <c r="Y201" s="639"/>
      <c r="Z201" s="640"/>
      <c r="AA201" s="641"/>
      <c r="AC201" s="289"/>
      <c r="AD201" s="289"/>
      <c r="AE201" s="289"/>
      <c r="AF201" s="289"/>
      <c r="AG201" s="289"/>
      <c r="AH201" s="289"/>
      <c r="AI201" s="289"/>
      <c r="AJ201" s="289"/>
      <c r="AK201" s="289"/>
      <c r="AL201" s="289"/>
      <c r="AM201" s="289"/>
      <c r="AN201" s="289"/>
      <c r="AO201" s="289"/>
      <c r="AP201" s="289"/>
      <c r="AQ201" s="289"/>
      <c r="AR201" s="289"/>
      <c r="AS201" s="289"/>
      <c r="AT201" s="289"/>
      <c r="AU201" s="289"/>
      <c r="AV201" s="289"/>
      <c r="AW201" s="289"/>
      <c r="AX201" s="289"/>
      <c r="AY201" s="289"/>
      <c r="AZ201" s="289"/>
      <c r="BA201" s="289"/>
      <c r="BB201" s="289"/>
      <c r="BC201" s="289"/>
      <c r="BD201" s="289"/>
      <c r="BE201" s="289"/>
      <c r="BF201" s="289"/>
      <c r="BG201" s="289"/>
      <c r="BH201" s="289"/>
      <c r="BI201" s="289"/>
      <c r="BJ201" s="289"/>
      <c r="BK201" s="289"/>
    </row>
    <row r="202" spans="1:63" s="288" customFormat="1" ht="12.6" customHeight="1">
      <c r="B202" s="677"/>
      <c r="C202" s="619"/>
      <c r="D202" s="620"/>
      <c r="E202" s="620"/>
      <c r="F202" s="620"/>
      <c r="G202" s="620"/>
      <c r="H202" s="620"/>
      <c r="I202" s="620"/>
      <c r="J202" s="620"/>
      <c r="K202" s="620"/>
      <c r="L202" s="620"/>
      <c r="M202" s="620"/>
      <c r="N202" s="620"/>
      <c r="O202" s="620"/>
      <c r="P202" s="620"/>
      <c r="Q202" s="620"/>
      <c r="R202" s="620"/>
      <c r="S202" s="620"/>
      <c r="T202" s="620"/>
      <c r="U202" s="620"/>
      <c r="V202" s="620"/>
      <c r="W202" s="620"/>
      <c r="X202" s="621"/>
      <c r="Y202" s="642"/>
      <c r="Z202" s="643"/>
      <c r="AA202" s="644"/>
      <c r="AC202" s="289"/>
      <c r="AD202" s="289"/>
      <c r="AE202" s="289"/>
      <c r="AF202" s="289"/>
      <c r="AG202" s="289"/>
      <c r="AH202" s="289"/>
      <c r="AI202" s="289"/>
      <c r="AJ202" s="289"/>
      <c r="AK202" s="289"/>
      <c r="AL202" s="289"/>
      <c r="AM202" s="289"/>
      <c r="AN202" s="289"/>
      <c r="AO202" s="289"/>
      <c r="AP202" s="289"/>
      <c r="AQ202" s="289"/>
      <c r="AR202" s="289"/>
      <c r="AS202" s="289"/>
      <c r="AT202" s="289"/>
      <c r="AU202" s="289"/>
      <c r="AV202" s="289"/>
      <c r="AW202" s="289"/>
      <c r="AX202" s="289"/>
      <c r="AY202" s="289"/>
      <c r="AZ202" s="289"/>
      <c r="BA202" s="289"/>
      <c r="BB202" s="289"/>
      <c r="BC202" s="289"/>
      <c r="BD202" s="289"/>
      <c r="BE202" s="289"/>
      <c r="BF202" s="289"/>
      <c r="BG202" s="289"/>
      <c r="BH202" s="289"/>
      <c r="BI202" s="289"/>
      <c r="BJ202" s="289"/>
      <c r="BK202" s="289"/>
    </row>
    <row r="203" spans="1:63" s="288" customFormat="1" ht="12.6" customHeight="1">
      <c r="B203" s="598" t="s">
        <v>391</v>
      </c>
      <c r="C203" s="635" t="s">
        <v>416</v>
      </c>
      <c r="D203" s="614"/>
      <c r="E203" s="614"/>
      <c r="F203" s="614"/>
      <c r="G203" s="614"/>
      <c r="H203" s="614"/>
      <c r="I203" s="614"/>
      <c r="J203" s="614"/>
      <c r="K203" s="614"/>
      <c r="L203" s="614"/>
      <c r="M203" s="614"/>
      <c r="N203" s="614"/>
      <c r="O203" s="614"/>
      <c r="P203" s="614"/>
      <c r="Q203" s="614"/>
      <c r="R203" s="614"/>
      <c r="S203" s="614"/>
      <c r="T203" s="614"/>
      <c r="U203" s="614"/>
      <c r="V203" s="614"/>
      <c r="W203" s="614"/>
      <c r="X203" s="615"/>
      <c r="Y203" s="639"/>
      <c r="Z203" s="640"/>
      <c r="AA203" s="641"/>
      <c r="AC203" s="289"/>
      <c r="AD203" s="289"/>
      <c r="AE203" s="289"/>
      <c r="AF203" s="289"/>
      <c r="AG203" s="289"/>
      <c r="AH203" s="289"/>
      <c r="AI203" s="289"/>
      <c r="AJ203" s="289"/>
      <c r="AK203" s="289"/>
      <c r="AL203" s="289"/>
      <c r="AM203" s="289"/>
      <c r="AN203" s="289"/>
      <c r="AO203" s="289"/>
      <c r="AP203" s="289"/>
      <c r="AQ203" s="289"/>
      <c r="AR203" s="289"/>
      <c r="AS203" s="289"/>
      <c r="AT203" s="289"/>
      <c r="AU203" s="289"/>
      <c r="AV203" s="289"/>
      <c r="AW203" s="289"/>
      <c r="AX203" s="289"/>
      <c r="AY203" s="289"/>
      <c r="AZ203" s="289"/>
      <c r="BA203" s="289"/>
      <c r="BB203" s="289"/>
      <c r="BC203" s="289"/>
      <c r="BD203" s="289"/>
      <c r="BE203" s="289"/>
      <c r="BF203" s="289"/>
      <c r="BG203" s="289"/>
      <c r="BH203" s="289"/>
      <c r="BI203" s="289"/>
      <c r="BJ203" s="289"/>
      <c r="BK203" s="289"/>
    </row>
    <row r="204" spans="1:63" s="288" customFormat="1" ht="12.6" customHeight="1">
      <c r="B204" s="613"/>
      <c r="C204" s="678"/>
      <c r="D204" s="617"/>
      <c r="E204" s="617"/>
      <c r="F204" s="617"/>
      <c r="G204" s="617"/>
      <c r="H204" s="617"/>
      <c r="I204" s="617"/>
      <c r="J204" s="617"/>
      <c r="K204" s="617"/>
      <c r="L204" s="617"/>
      <c r="M204" s="617"/>
      <c r="N204" s="617"/>
      <c r="O204" s="617"/>
      <c r="P204" s="617"/>
      <c r="Q204" s="617"/>
      <c r="R204" s="617"/>
      <c r="S204" s="617"/>
      <c r="T204" s="617"/>
      <c r="U204" s="617"/>
      <c r="V204" s="617"/>
      <c r="W204" s="617"/>
      <c r="X204" s="618"/>
      <c r="Y204" s="639"/>
      <c r="Z204" s="640"/>
      <c r="AA204" s="641"/>
      <c r="AC204" s="289"/>
      <c r="AD204" s="289"/>
      <c r="AE204" s="289"/>
      <c r="AF204" s="289"/>
      <c r="AG204" s="289"/>
      <c r="AH204" s="289"/>
      <c r="AI204" s="289"/>
      <c r="AJ204" s="289"/>
      <c r="AK204" s="289"/>
      <c r="AL204" s="289"/>
      <c r="AM204" s="289"/>
      <c r="AN204" s="289"/>
      <c r="AO204" s="289"/>
      <c r="AP204" s="289"/>
      <c r="AQ204" s="289"/>
      <c r="AR204" s="289"/>
      <c r="AS204" s="289"/>
      <c r="AT204" s="289"/>
      <c r="AU204" s="289"/>
      <c r="AV204" s="289"/>
      <c r="AW204" s="289"/>
      <c r="AX204" s="289"/>
      <c r="AY204" s="289"/>
      <c r="AZ204" s="289"/>
      <c r="BA204" s="289"/>
      <c r="BB204" s="289"/>
      <c r="BC204" s="289"/>
      <c r="BD204" s="289"/>
      <c r="BE204" s="289"/>
      <c r="BF204" s="289"/>
      <c r="BG204" s="289"/>
      <c r="BH204" s="289"/>
      <c r="BI204" s="289"/>
      <c r="BJ204" s="289"/>
      <c r="BK204" s="289"/>
    </row>
    <row r="205" spans="1:63" s="288" customFormat="1" ht="12.6" customHeight="1">
      <c r="B205" s="677"/>
      <c r="C205" s="619"/>
      <c r="D205" s="620"/>
      <c r="E205" s="620"/>
      <c r="F205" s="620"/>
      <c r="G205" s="620"/>
      <c r="H205" s="620"/>
      <c r="I205" s="620"/>
      <c r="J205" s="620"/>
      <c r="K205" s="620"/>
      <c r="L205" s="620"/>
      <c r="M205" s="620"/>
      <c r="N205" s="620"/>
      <c r="O205" s="620"/>
      <c r="P205" s="620"/>
      <c r="Q205" s="620"/>
      <c r="R205" s="620"/>
      <c r="S205" s="620"/>
      <c r="T205" s="620"/>
      <c r="U205" s="620"/>
      <c r="V205" s="620"/>
      <c r="W205" s="620"/>
      <c r="X205" s="621"/>
      <c r="Y205" s="642"/>
      <c r="Z205" s="643"/>
      <c r="AA205" s="644"/>
      <c r="AC205" s="289"/>
      <c r="AD205" s="289"/>
      <c r="AE205" s="289"/>
      <c r="AF205" s="289"/>
      <c r="AG205" s="289"/>
      <c r="AH205" s="289"/>
      <c r="AI205" s="289"/>
      <c r="AJ205" s="289"/>
      <c r="AK205" s="289"/>
      <c r="AL205" s="289"/>
      <c r="AM205" s="289"/>
      <c r="AN205" s="289"/>
      <c r="AO205" s="289"/>
      <c r="AP205" s="289"/>
      <c r="AQ205" s="289"/>
      <c r="AR205" s="289"/>
      <c r="AS205" s="289"/>
      <c r="AT205" s="289"/>
      <c r="AU205" s="289"/>
      <c r="AV205" s="289"/>
      <c r="AW205" s="289"/>
      <c r="AX205" s="289"/>
      <c r="AY205" s="289"/>
      <c r="AZ205" s="289"/>
      <c r="BA205" s="289"/>
      <c r="BB205" s="289"/>
      <c r="BC205" s="289"/>
      <c r="BD205" s="289"/>
      <c r="BE205" s="289"/>
      <c r="BF205" s="289"/>
      <c r="BG205" s="289"/>
      <c r="BH205" s="289"/>
      <c r="BI205" s="289"/>
      <c r="BJ205" s="289"/>
      <c r="BK205" s="289"/>
    </row>
    <row r="206" spans="1:63" s="288" customFormat="1" ht="12.95" customHeight="1">
      <c r="B206" s="598" t="s">
        <v>417</v>
      </c>
      <c r="C206" s="635" t="s">
        <v>418</v>
      </c>
      <c r="D206" s="614"/>
      <c r="E206" s="614"/>
      <c r="F206" s="614"/>
      <c r="G206" s="614"/>
      <c r="H206" s="614"/>
      <c r="I206" s="614"/>
      <c r="J206" s="614"/>
      <c r="K206" s="614"/>
      <c r="L206" s="614"/>
      <c r="M206" s="614"/>
      <c r="N206" s="614"/>
      <c r="O206" s="614"/>
      <c r="P206" s="614"/>
      <c r="Q206" s="614"/>
      <c r="R206" s="614"/>
      <c r="S206" s="614"/>
      <c r="T206" s="614"/>
      <c r="U206" s="614"/>
      <c r="V206" s="614"/>
      <c r="W206" s="614"/>
      <c r="X206" s="615"/>
      <c r="Y206" s="636"/>
      <c r="Z206" s="637"/>
      <c r="AA206" s="638"/>
      <c r="AC206" s="289"/>
      <c r="AD206" s="289"/>
      <c r="AE206" s="289"/>
      <c r="AF206" s="289"/>
      <c r="AG206" s="289"/>
      <c r="AH206" s="289"/>
      <c r="AI206" s="289"/>
      <c r="AJ206" s="289"/>
      <c r="AK206" s="289"/>
      <c r="AL206" s="289"/>
      <c r="AM206" s="289"/>
      <c r="AN206" s="289"/>
      <c r="AO206" s="289"/>
      <c r="AP206" s="289"/>
      <c r="AQ206" s="289"/>
      <c r="AR206" s="289"/>
      <c r="AS206" s="289"/>
      <c r="AT206" s="289"/>
      <c r="AU206" s="289"/>
      <c r="AV206" s="289"/>
      <c r="AW206" s="289"/>
      <c r="AX206" s="289"/>
      <c r="AY206" s="289"/>
      <c r="AZ206" s="289"/>
      <c r="BA206" s="289"/>
      <c r="BB206" s="289"/>
      <c r="BC206" s="289"/>
      <c r="BD206" s="289"/>
      <c r="BE206" s="289"/>
      <c r="BF206" s="289"/>
      <c r="BG206" s="289"/>
      <c r="BH206" s="289"/>
      <c r="BI206" s="289"/>
      <c r="BJ206" s="289"/>
      <c r="BK206" s="289"/>
    </row>
    <row r="207" spans="1:63" s="288" customFormat="1" ht="11.25" customHeight="1">
      <c r="B207" s="613"/>
      <c r="C207" s="678"/>
      <c r="D207" s="617"/>
      <c r="E207" s="617"/>
      <c r="F207" s="617"/>
      <c r="G207" s="617"/>
      <c r="H207" s="617"/>
      <c r="I207" s="617"/>
      <c r="J207" s="617"/>
      <c r="K207" s="617"/>
      <c r="L207" s="617"/>
      <c r="M207" s="617"/>
      <c r="N207" s="617"/>
      <c r="O207" s="617"/>
      <c r="P207" s="617"/>
      <c r="Q207" s="617"/>
      <c r="R207" s="617"/>
      <c r="S207" s="617"/>
      <c r="T207" s="617"/>
      <c r="U207" s="617"/>
      <c r="V207" s="617"/>
      <c r="W207" s="617"/>
      <c r="X207" s="618"/>
      <c r="Y207" s="639"/>
      <c r="Z207" s="640"/>
      <c r="AA207" s="641"/>
      <c r="AC207" s="289"/>
      <c r="AD207" s="289"/>
      <c r="AE207" s="289"/>
      <c r="AF207" s="289"/>
      <c r="AG207" s="289"/>
      <c r="AH207" s="289"/>
      <c r="AI207" s="289"/>
      <c r="AJ207" s="289"/>
      <c r="AK207" s="289"/>
      <c r="AL207" s="289"/>
      <c r="AM207" s="289"/>
      <c r="AN207" s="289"/>
      <c r="AO207" s="289"/>
      <c r="AP207" s="289"/>
      <c r="AQ207" s="289"/>
      <c r="AR207" s="289"/>
      <c r="AS207" s="289"/>
      <c r="AT207" s="289"/>
      <c r="AU207" s="289"/>
      <c r="AV207" s="289"/>
      <c r="AW207" s="289"/>
      <c r="AX207" s="289"/>
      <c r="AY207" s="289"/>
      <c r="AZ207" s="289"/>
      <c r="BA207" s="289"/>
      <c r="BB207" s="289"/>
      <c r="BC207" s="289"/>
      <c r="BD207" s="289"/>
      <c r="BE207" s="289"/>
      <c r="BF207" s="289"/>
      <c r="BG207" s="289"/>
      <c r="BH207" s="289"/>
      <c r="BI207" s="289"/>
      <c r="BJ207" s="289"/>
      <c r="BK207" s="289"/>
    </row>
    <row r="208" spans="1:63" s="288" customFormat="1" ht="12.95" customHeight="1">
      <c r="B208" s="613"/>
      <c r="C208" s="678"/>
      <c r="D208" s="617"/>
      <c r="E208" s="617"/>
      <c r="F208" s="617"/>
      <c r="G208" s="617"/>
      <c r="H208" s="617"/>
      <c r="I208" s="617"/>
      <c r="J208" s="617"/>
      <c r="K208" s="617"/>
      <c r="L208" s="617"/>
      <c r="M208" s="617"/>
      <c r="N208" s="617"/>
      <c r="O208" s="617"/>
      <c r="P208" s="617"/>
      <c r="Q208" s="617"/>
      <c r="R208" s="617"/>
      <c r="S208" s="617"/>
      <c r="T208" s="617"/>
      <c r="U208" s="617"/>
      <c r="V208" s="617"/>
      <c r="W208" s="617"/>
      <c r="X208" s="618"/>
      <c r="Y208" s="639"/>
      <c r="Z208" s="640"/>
      <c r="AA208" s="641"/>
      <c r="AC208" s="289"/>
      <c r="AD208" s="289"/>
      <c r="AE208" s="289"/>
      <c r="AF208" s="289"/>
      <c r="AG208" s="289"/>
      <c r="AH208" s="289"/>
      <c r="AI208" s="289"/>
      <c r="AJ208" s="289"/>
      <c r="AK208" s="289"/>
      <c r="AL208" s="289"/>
      <c r="AM208" s="289"/>
      <c r="AN208" s="289"/>
      <c r="AO208" s="289"/>
      <c r="AP208" s="289"/>
      <c r="AQ208" s="289"/>
      <c r="AR208" s="289"/>
      <c r="AS208" s="289"/>
      <c r="AT208" s="289"/>
      <c r="AU208" s="289"/>
      <c r="AV208" s="289"/>
      <c r="AW208" s="289"/>
      <c r="AX208" s="289"/>
      <c r="AY208" s="289"/>
      <c r="AZ208" s="289"/>
      <c r="BA208" s="289"/>
      <c r="BB208" s="289"/>
      <c r="BC208" s="289"/>
      <c r="BD208" s="289"/>
      <c r="BE208" s="289"/>
      <c r="BF208" s="289"/>
      <c r="BG208" s="289"/>
      <c r="BH208" s="289"/>
      <c r="BI208" s="289"/>
      <c r="BJ208" s="289"/>
      <c r="BK208" s="289"/>
    </row>
    <row r="209" spans="2:63" s="288" customFormat="1" ht="6.75" customHeight="1">
      <c r="B209" s="677"/>
      <c r="C209" s="619"/>
      <c r="D209" s="620"/>
      <c r="E209" s="620"/>
      <c r="F209" s="620"/>
      <c r="G209" s="620"/>
      <c r="H209" s="620"/>
      <c r="I209" s="620"/>
      <c r="J209" s="620"/>
      <c r="K209" s="620"/>
      <c r="L209" s="620"/>
      <c r="M209" s="620"/>
      <c r="N209" s="620"/>
      <c r="O209" s="620"/>
      <c r="P209" s="620"/>
      <c r="Q209" s="620"/>
      <c r="R209" s="620"/>
      <c r="S209" s="620"/>
      <c r="T209" s="620"/>
      <c r="U209" s="620"/>
      <c r="V209" s="620"/>
      <c r="W209" s="620"/>
      <c r="X209" s="621"/>
      <c r="Y209" s="642"/>
      <c r="Z209" s="643"/>
      <c r="AA209" s="644"/>
      <c r="AC209" s="289"/>
      <c r="AD209" s="289"/>
      <c r="AE209" s="289"/>
      <c r="AF209" s="289"/>
      <c r="AG209" s="289"/>
      <c r="AH209" s="289"/>
      <c r="AI209" s="289"/>
      <c r="AJ209" s="289"/>
      <c r="AK209" s="289"/>
      <c r="AL209" s="289"/>
      <c r="AM209" s="289"/>
      <c r="AN209" s="289"/>
      <c r="AO209" s="289"/>
      <c r="AP209" s="289"/>
      <c r="AQ209" s="289"/>
      <c r="AR209" s="289"/>
      <c r="AS209" s="289"/>
      <c r="AT209" s="289"/>
      <c r="AU209" s="289"/>
      <c r="AV209" s="289"/>
      <c r="AW209" s="289"/>
      <c r="AX209" s="289"/>
      <c r="AY209" s="289"/>
      <c r="AZ209" s="289"/>
      <c r="BA209" s="289"/>
      <c r="BB209" s="289"/>
      <c r="BC209" s="289"/>
      <c r="BD209" s="289"/>
      <c r="BE209" s="289"/>
      <c r="BF209" s="289"/>
      <c r="BG209" s="289"/>
      <c r="BH209" s="289"/>
      <c r="BI209" s="289"/>
      <c r="BJ209" s="289"/>
      <c r="BK209" s="289"/>
    </row>
    <row r="210" spans="2:63" s="288" customFormat="1" ht="12.95" customHeight="1">
      <c r="B210" s="598" t="s">
        <v>419</v>
      </c>
      <c r="C210" s="635" t="s">
        <v>420</v>
      </c>
      <c r="D210" s="614"/>
      <c r="E210" s="614"/>
      <c r="F210" s="614"/>
      <c r="G210" s="614"/>
      <c r="H210" s="614"/>
      <c r="I210" s="614"/>
      <c r="J210" s="614"/>
      <c r="K210" s="614"/>
      <c r="L210" s="614"/>
      <c r="M210" s="614"/>
      <c r="N210" s="614"/>
      <c r="O210" s="614"/>
      <c r="P210" s="614"/>
      <c r="Q210" s="614"/>
      <c r="R210" s="614"/>
      <c r="S210" s="614"/>
      <c r="T210" s="614"/>
      <c r="U210" s="614"/>
      <c r="V210" s="614"/>
      <c r="W210" s="614"/>
      <c r="X210" s="615"/>
      <c r="Y210" s="636"/>
      <c r="Z210" s="637"/>
      <c r="AA210" s="638"/>
      <c r="AC210" s="289"/>
      <c r="AD210" s="289"/>
      <c r="AE210" s="289"/>
      <c r="AF210" s="289"/>
      <c r="AG210" s="289"/>
      <c r="AH210" s="289"/>
      <c r="AI210" s="289"/>
      <c r="AJ210" s="289"/>
      <c r="AK210" s="289"/>
      <c r="AL210" s="289"/>
      <c r="AM210" s="289"/>
      <c r="AN210" s="289"/>
      <c r="AO210" s="289"/>
      <c r="AP210" s="289"/>
      <c r="AQ210" s="289"/>
      <c r="AR210" s="289"/>
      <c r="AS210" s="289"/>
      <c r="AT210" s="289"/>
      <c r="AU210" s="289"/>
      <c r="AV210" s="289"/>
      <c r="AW210" s="289"/>
      <c r="AX210" s="289"/>
      <c r="AY210" s="289"/>
      <c r="AZ210" s="289"/>
      <c r="BA210" s="289"/>
      <c r="BB210" s="289"/>
      <c r="BC210" s="289"/>
      <c r="BD210" s="289"/>
      <c r="BE210" s="289"/>
      <c r="BF210" s="289"/>
      <c r="BG210" s="289"/>
      <c r="BH210" s="289"/>
      <c r="BI210" s="289"/>
      <c r="BJ210" s="289"/>
      <c r="BK210" s="289"/>
    </row>
    <row r="211" spans="2:63" s="288" customFormat="1" ht="12.95" customHeight="1">
      <c r="B211" s="613"/>
      <c r="C211" s="678"/>
      <c r="D211" s="617"/>
      <c r="E211" s="617"/>
      <c r="F211" s="617"/>
      <c r="G211" s="617"/>
      <c r="H211" s="617"/>
      <c r="I211" s="617"/>
      <c r="J211" s="617"/>
      <c r="K211" s="617"/>
      <c r="L211" s="617"/>
      <c r="M211" s="617"/>
      <c r="N211" s="617"/>
      <c r="O211" s="617"/>
      <c r="P211" s="617"/>
      <c r="Q211" s="617"/>
      <c r="R211" s="617"/>
      <c r="S211" s="617"/>
      <c r="T211" s="617"/>
      <c r="U211" s="617"/>
      <c r="V211" s="617"/>
      <c r="W211" s="617"/>
      <c r="X211" s="618"/>
      <c r="Y211" s="639"/>
      <c r="Z211" s="640"/>
      <c r="AA211" s="641"/>
      <c r="AC211" s="289"/>
      <c r="AD211" s="289"/>
      <c r="AE211" s="289"/>
      <c r="AF211" s="289"/>
      <c r="AG211" s="289"/>
      <c r="AH211" s="289"/>
      <c r="AI211" s="289"/>
      <c r="AJ211" s="289"/>
      <c r="AK211" s="289"/>
      <c r="AL211" s="289"/>
      <c r="AM211" s="289"/>
      <c r="AN211" s="289"/>
      <c r="AO211" s="289"/>
      <c r="AP211" s="289"/>
      <c r="AQ211" s="289"/>
      <c r="AR211" s="289"/>
      <c r="AS211" s="289"/>
      <c r="AT211" s="289"/>
      <c r="AU211" s="289"/>
      <c r="AV211" s="289"/>
      <c r="AW211" s="289"/>
      <c r="AX211" s="289"/>
      <c r="AY211" s="289"/>
      <c r="AZ211" s="289"/>
      <c r="BA211" s="289"/>
      <c r="BB211" s="289"/>
      <c r="BC211" s="289"/>
      <c r="BD211" s="289"/>
      <c r="BE211" s="289"/>
      <c r="BF211" s="289"/>
      <c r="BG211" s="289"/>
      <c r="BH211" s="289"/>
      <c r="BI211" s="289"/>
      <c r="BJ211" s="289"/>
      <c r="BK211" s="289"/>
    </row>
    <row r="212" spans="2:63" s="288" customFormat="1" ht="12.95" customHeight="1">
      <c r="B212" s="613"/>
      <c r="C212" s="678"/>
      <c r="D212" s="617"/>
      <c r="E212" s="617"/>
      <c r="F212" s="617"/>
      <c r="G212" s="617"/>
      <c r="H212" s="617"/>
      <c r="I212" s="617"/>
      <c r="J212" s="617"/>
      <c r="K212" s="617"/>
      <c r="L212" s="617"/>
      <c r="M212" s="617"/>
      <c r="N212" s="617"/>
      <c r="O212" s="617"/>
      <c r="P212" s="617"/>
      <c r="Q212" s="617"/>
      <c r="R212" s="617"/>
      <c r="S212" s="617"/>
      <c r="T212" s="617"/>
      <c r="U212" s="617"/>
      <c r="V212" s="617"/>
      <c r="W212" s="617"/>
      <c r="X212" s="618"/>
      <c r="Y212" s="639"/>
      <c r="Z212" s="640"/>
      <c r="AA212" s="641"/>
      <c r="AC212" s="289"/>
      <c r="AD212" s="289"/>
      <c r="AE212" s="289"/>
      <c r="AF212" s="289"/>
      <c r="AG212" s="289"/>
      <c r="AH212" s="289"/>
      <c r="AI212" s="289"/>
      <c r="AJ212" s="289"/>
      <c r="AK212" s="289"/>
      <c r="AL212" s="289"/>
      <c r="AM212" s="289"/>
      <c r="AN212" s="289"/>
      <c r="AO212" s="289"/>
      <c r="AP212" s="289"/>
      <c r="AQ212" s="289"/>
      <c r="AR212" s="289"/>
      <c r="AS212" s="289"/>
      <c r="AT212" s="289"/>
      <c r="AU212" s="289"/>
      <c r="AV212" s="289"/>
      <c r="AW212" s="289"/>
      <c r="AX212" s="289"/>
      <c r="AY212" s="289"/>
      <c r="AZ212" s="289"/>
      <c r="BA212" s="289"/>
      <c r="BB212" s="289"/>
      <c r="BC212" s="289"/>
      <c r="BD212" s="289"/>
      <c r="BE212" s="289"/>
      <c r="BF212" s="289"/>
      <c r="BG212" s="289"/>
      <c r="BH212" s="289"/>
      <c r="BI212" s="289"/>
      <c r="BJ212" s="289"/>
      <c r="BK212" s="289"/>
    </row>
    <row r="213" spans="2:63" s="288" customFormat="1" ht="12.95" customHeight="1">
      <c r="B213" s="677"/>
      <c r="C213" s="619"/>
      <c r="D213" s="620"/>
      <c r="E213" s="620"/>
      <c r="F213" s="620"/>
      <c r="G213" s="620"/>
      <c r="H213" s="620"/>
      <c r="I213" s="620"/>
      <c r="J213" s="620"/>
      <c r="K213" s="620"/>
      <c r="L213" s="620"/>
      <c r="M213" s="620"/>
      <c r="N213" s="620"/>
      <c r="O213" s="620"/>
      <c r="P213" s="620"/>
      <c r="Q213" s="620"/>
      <c r="R213" s="620"/>
      <c r="S213" s="620"/>
      <c r="T213" s="620"/>
      <c r="U213" s="620"/>
      <c r="V213" s="620"/>
      <c r="W213" s="620"/>
      <c r="X213" s="621"/>
      <c r="Y213" s="642"/>
      <c r="Z213" s="643"/>
      <c r="AA213" s="644"/>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89"/>
      <c r="AY213" s="289"/>
      <c r="AZ213" s="289"/>
      <c r="BA213" s="289"/>
      <c r="BB213" s="289"/>
      <c r="BC213" s="289"/>
      <c r="BD213" s="289"/>
      <c r="BE213" s="289"/>
      <c r="BF213" s="289"/>
      <c r="BG213" s="289"/>
      <c r="BH213" s="289"/>
      <c r="BI213" s="289"/>
      <c r="BJ213" s="289"/>
      <c r="BK213" s="289"/>
    </row>
    <row r="214" spans="2:63" s="288" customFormat="1" ht="12.95" customHeight="1">
      <c r="B214" s="598" t="s">
        <v>421</v>
      </c>
      <c r="C214" s="635" t="s">
        <v>422</v>
      </c>
      <c r="D214" s="614"/>
      <c r="E214" s="614"/>
      <c r="F214" s="614"/>
      <c r="G214" s="614"/>
      <c r="H214" s="614"/>
      <c r="I214" s="614"/>
      <c r="J214" s="614"/>
      <c r="K214" s="614"/>
      <c r="L214" s="614"/>
      <c r="M214" s="614"/>
      <c r="N214" s="614"/>
      <c r="O214" s="614"/>
      <c r="P214" s="614"/>
      <c r="Q214" s="614"/>
      <c r="R214" s="614"/>
      <c r="S214" s="614"/>
      <c r="T214" s="614"/>
      <c r="U214" s="614"/>
      <c r="V214" s="614"/>
      <c r="W214" s="614"/>
      <c r="X214" s="615"/>
      <c r="Y214" s="636"/>
      <c r="Z214" s="637"/>
      <c r="AA214" s="638"/>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89"/>
      <c r="AY214" s="289"/>
      <c r="AZ214" s="289"/>
      <c r="BA214" s="289"/>
      <c r="BB214" s="289"/>
      <c r="BC214" s="289"/>
      <c r="BD214" s="289"/>
      <c r="BE214" s="289"/>
      <c r="BF214" s="289"/>
      <c r="BG214" s="289"/>
      <c r="BH214" s="289"/>
      <c r="BI214" s="289"/>
      <c r="BJ214" s="289"/>
      <c r="BK214" s="289"/>
    </row>
    <row r="215" spans="2:63" s="288" customFormat="1" ht="12.95" customHeight="1">
      <c r="B215" s="613"/>
      <c r="C215" s="678"/>
      <c r="D215" s="617"/>
      <c r="E215" s="617"/>
      <c r="F215" s="617"/>
      <c r="G215" s="617"/>
      <c r="H215" s="617"/>
      <c r="I215" s="617"/>
      <c r="J215" s="617"/>
      <c r="K215" s="617"/>
      <c r="L215" s="617"/>
      <c r="M215" s="617"/>
      <c r="N215" s="617"/>
      <c r="O215" s="617"/>
      <c r="P215" s="617"/>
      <c r="Q215" s="617"/>
      <c r="R215" s="617"/>
      <c r="S215" s="617"/>
      <c r="T215" s="617"/>
      <c r="U215" s="617"/>
      <c r="V215" s="617"/>
      <c r="W215" s="617"/>
      <c r="X215" s="618"/>
      <c r="Y215" s="639"/>
      <c r="Z215" s="640"/>
      <c r="AA215" s="641"/>
      <c r="AC215" s="289"/>
      <c r="AD215" s="289"/>
      <c r="AE215" s="289"/>
      <c r="AF215" s="289"/>
      <c r="AG215" s="289"/>
      <c r="AH215" s="289"/>
      <c r="AI215" s="289"/>
      <c r="AJ215" s="289"/>
      <c r="AK215" s="289"/>
      <c r="AL215" s="289"/>
      <c r="AM215" s="289"/>
      <c r="AN215" s="289"/>
      <c r="AO215" s="289"/>
      <c r="AP215" s="289"/>
      <c r="AQ215" s="289"/>
      <c r="AR215" s="289"/>
      <c r="AS215" s="289"/>
      <c r="AT215" s="289"/>
      <c r="AU215" s="289"/>
      <c r="AV215" s="289"/>
      <c r="AW215" s="289"/>
      <c r="AX215" s="289"/>
      <c r="AY215" s="289"/>
      <c r="AZ215" s="289"/>
      <c r="BA215" s="289"/>
      <c r="BB215" s="289"/>
      <c r="BC215" s="289"/>
      <c r="BD215" s="289"/>
      <c r="BE215" s="289"/>
      <c r="BF215" s="289"/>
      <c r="BG215" s="289"/>
      <c r="BH215" s="289"/>
      <c r="BI215" s="289"/>
      <c r="BJ215" s="289"/>
      <c r="BK215" s="289"/>
    </row>
    <row r="216" spans="2:63" s="288" customFormat="1" ht="12.95" customHeight="1">
      <c r="B216" s="613"/>
      <c r="C216" s="678"/>
      <c r="D216" s="617"/>
      <c r="E216" s="617"/>
      <c r="F216" s="617"/>
      <c r="G216" s="617"/>
      <c r="H216" s="617"/>
      <c r="I216" s="617"/>
      <c r="J216" s="617"/>
      <c r="K216" s="617"/>
      <c r="L216" s="617"/>
      <c r="M216" s="617"/>
      <c r="N216" s="617"/>
      <c r="O216" s="617"/>
      <c r="P216" s="617"/>
      <c r="Q216" s="617"/>
      <c r="R216" s="617"/>
      <c r="S216" s="617"/>
      <c r="T216" s="617"/>
      <c r="U216" s="617"/>
      <c r="V216" s="617"/>
      <c r="W216" s="617"/>
      <c r="X216" s="618"/>
      <c r="Y216" s="639"/>
      <c r="Z216" s="640"/>
      <c r="AA216" s="641"/>
      <c r="AC216" s="289"/>
      <c r="AD216" s="289"/>
      <c r="AE216" s="289"/>
      <c r="AF216" s="289"/>
      <c r="AG216" s="289"/>
      <c r="AH216" s="289"/>
      <c r="AI216" s="289"/>
      <c r="AJ216" s="289"/>
      <c r="AK216" s="289"/>
      <c r="AL216" s="289"/>
      <c r="AM216" s="289"/>
      <c r="AN216" s="289"/>
      <c r="AO216" s="289"/>
      <c r="AP216" s="289"/>
      <c r="AQ216" s="289"/>
      <c r="AR216" s="289"/>
      <c r="AS216" s="289"/>
      <c r="AT216" s="289"/>
      <c r="AU216" s="289"/>
      <c r="AV216" s="289"/>
      <c r="AW216" s="289"/>
      <c r="AX216" s="289"/>
      <c r="AY216" s="289"/>
      <c r="AZ216" s="289"/>
      <c r="BA216" s="289"/>
      <c r="BB216" s="289"/>
      <c r="BC216" s="289"/>
      <c r="BD216" s="289"/>
      <c r="BE216" s="289"/>
      <c r="BF216" s="289"/>
      <c r="BG216" s="289"/>
      <c r="BH216" s="289"/>
      <c r="BI216" s="289"/>
      <c r="BJ216" s="289"/>
      <c r="BK216" s="289"/>
    </row>
    <row r="217" spans="2:63" s="288" customFormat="1" ht="12.6" customHeight="1">
      <c r="B217" s="677"/>
      <c r="C217" s="619"/>
      <c r="D217" s="620"/>
      <c r="E217" s="620"/>
      <c r="F217" s="620"/>
      <c r="G217" s="620"/>
      <c r="H217" s="620"/>
      <c r="I217" s="620"/>
      <c r="J217" s="620"/>
      <c r="K217" s="620"/>
      <c r="L217" s="620"/>
      <c r="M217" s="620"/>
      <c r="N217" s="620"/>
      <c r="O217" s="620"/>
      <c r="P217" s="620"/>
      <c r="Q217" s="620"/>
      <c r="R217" s="620"/>
      <c r="S217" s="620"/>
      <c r="T217" s="620"/>
      <c r="U217" s="620"/>
      <c r="V217" s="620"/>
      <c r="W217" s="620"/>
      <c r="X217" s="621"/>
      <c r="Y217" s="642"/>
      <c r="Z217" s="643"/>
      <c r="AA217" s="644"/>
      <c r="AC217" s="289"/>
      <c r="AD217" s="289"/>
      <c r="AE217" s="289"/>
      <c r="AF217" s="289"/>
      <c r="AG217" s="289"/>
      <c r="AH217" s="289"/>
      <c r="AI217" s="289"/>
      <c r="AJ217" s="289"/>
      <c r="AK217" s="289"/>
      <c r="AL217" s="289"/>
      <c r="AM217" s="289"/>
      <c r="AN217" s="289"/>
      <c r="AO217" s="289"/>
      <c r="AP217" s="289"/>
      <c r="AQ217" s="289"/>
      <c r="AR217" s="289"/>
      <c r="AS217" s="289"/>
      <c r="AT217" s="289"/>
      <c r="AU217" s="289"/>
      <c r="AV217" s="289"/>
      <c r="AW217" s="289"/>
      <c r="AX217" s="289"/>
      <c r="AY217" s="289"/>
      <c r="AZ217" s="289"/>
      <c r="BA217" s="289"/>
      <c r="BB217" s="289"/>
      <c r="BC217" s="289"/>
      <c r="BD217" s="289"/>
      <c r="BE217" s="289"/>
      <c r="BF217" s="289"/>
      <c r="BG217" s="289"/>
      <c r="BH217" s="289"/>
      <c r="BI217" s="289"/>
      <c r="BJ217" s="289"/>
      <c r="BK217" s="289"/>
    </row>
    <row r="218" spans="2:63" s="288" customFormat="1" ht="12.6" customHeight="1">
      <c r="B218" s="598" t="s">
        <v>423</v>
      </c>
      <c r="C218" s="635" t="s">
        <v>424</v>
      </c>
      <c r="D218" s="614"/>
      <c r="E218" s="614"/>
      <c r="F218" s="614"/>
      <c r="G218" s="614"/>
      <c r="H218" s="614"/>
      <c r="I218" s="614"/>
      <c r="J218" s="614"/>
      <c r="K218" s="614"/>
      <c r="L218" s="614"/>
      <c r="M218" s="614"/>
      <c r="N218" s="614"/>
      <c r="O218" s="614"/>
      <c r="P218" s="614"/>
      <c r="Q218" s="614"/>
      <c r="R218" s="614"/>
      <c r="S218" s="614"/>
      <c r="T218" s="614"/>
      <c r="U218" s="614"/>
      <c r="V218" s="614"/>
      <c r="W218" s="614"/>
      <c r="X218" s="615"/>
      <c r="Y218" s="636"/>
      <c r="Z218" s="637"/>
      <c r="AA218" s="638"/>
      <c r="AC218" s="289"/>
      <c r="AD218" s="289"/>
      <c r="AE218" s="289"/>
      <c r="AF218" s="289"/>
      <c r="AG218" s="289"/>
      <c r="AH218" s="289"/>
      <c r="AI218" s="289"/>
      <c r="AJ218" s="289"/>
      <c r="AK218" s="289"/>
      <c r="AL218" s="289"/>
      <c r="AM218" s="289"/>
      <c r="AN218" s="289"/>
      <c r="AO218" s="289"/>
      <c r="AP218" s="289"/>
      <c r="AQ218" s="289"/>
      <c r="AR218" s="289"/>
      <c r="AS218" s="289"/>
      <c r="AT218" s="289"/>
      <c r="AU218" s="289"/>
      <c r="AV218" s="289"/>
      <c r="AW218" s="289"/>
      <c r="AX218" s="289"/>
      <c r="AY218" s="289"/>
      <c r="AZ218" s="289"/>
      <c r="BA218" s="289"/>
      <c r="BB218" s="289"/>
      <c r="BC218" s="289"/>
      <c r="BD218" s="289"/>
      <c r="BE218" s="289"/>
      <c r="BF218" s="289"/>
      <c r="BG218" s="289"/>
      <c r="BH218" s="289"/>
      <c r="BI218" s="289"/>
      <c r="BJ218" s="289"/>
      <c r="BK218" s="289"/>
    </row>
    <row r="219" spans="2:63" s="288" customFormat="1" ht="12.6" customHeight="1">
      <c r="B219" s="613"/>
      <c r="C219" s="678"/>
      <c r="D219" s="617"/>
      <c r="E219" s="617"/>
      <c r="F219" s="617"/>
      <c r="G219" s="617"/>
      <c r="H219" s="617"/>
      <c r="I219" s="617"/>
      <c r="J219" s="617"/>
      <c r="K219" s="617"/>
      <c r="L219" s="617"/>
      <c r="M219" s="617"/>
      <c r="N219" s="617"/>
      <c r="O219" s="617"/>
      <c r="P219" s="617"/>
      <c r="Q219" s="617"/>
      <c r="R219" s="617"/>
      <c r="S219" s="617"/>
      <c r="T219" s="617"/>
      <c r="U219" s="617"/>
      <c r="V219" s="617"/>
      <c r="W219" s="617"/>
      <c r="X219" s="618"/>
      <c r="Y219" s="639"/>
      <c r="Z219" s="640"/>
      <c r="AA219" s="641"/>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89"/>
      <c r="AY219" s="289"/>
      <c r="AZ219" s="289"/>
      <c r="BA219" s="289"/>
      <c r="BB219" s="289"/>
      <c r="BC219" s="289"/>
      <c r="BD219" s="289"/>
      <c r="BE219" s="289"/>
      <c r="BF219" s="289"/>
      <c r="BG219" s="289"/>
      <c r="BH219" s="289"/>
      <c r="BI219" s="289"/>
      <c r="BJ219" s="289"/>
      <c r="BK219" s="289"/>
    </row>
    <row r="220" spans="2:63" s="288" customFormat="1" ht="12.6" customHeight="1">
      <c r="B220" s="613"/>
      <c r="C220" s="678"/>
      <c r="D220" s="617"/>
      <c r="E220" s="617"/>
      <c r="F220" s="617"/>
      <c r="G220" s="617"/>
      <c r="H220" s="617"/>
      <c r="I220" s="617"/>
      <c r="J220" s="617"/>
      <c r="K220" s="617"/>
      <c r="L220" s="617"/>
      <c r="M220" s="617"/>
      <c r="N220" s="617"/>
      <c r="O220" s="617"/>
      <c r="P220" s="617"/>
      <c r="Q220" s="617"/>
      <c r="R220" s="617"/>
      <c r="S220" s="617"/>
      <c r="T220" s="617"/>
      <c r="U220" s="617"/>
      <c r="V220" s="617"/>
      <c r="W220" s="617"/>
      <c r="X220" s="618"/>
      <c r="Y220" s="639"/>
      <c r="Z220" s="640"/>
      <c r="AA220" s="641"/>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89"/>
      <c r="AY220" s="289"/>
      <c r="AZ220" s="289"/>
      <c r="BA220" s="289"/>
      <c r="BB220" s="289"/>
      <c r="BC220" s="289"/>
      <c r="BD220" s="289"/>
      <c r="BE220" s="289"/>
      <c r="BF220" s="289"/>
      <c r="BG220" s="289"/>
      <c r="BH220" s="289"/>
      <c r="BI220" s="289"/>
      <c r="BJ220" s="289"/>
      <c r="BK220" s="289"/>
    </row>
    <row r="221" spans="2:63" s="288" customFormat="1" ht="12.6" customHeight="1">
      <c r="B221" s="677"/>
      <c r="C221" s="619"/>
      <c r="D221" s="620"/>
      <c r="E221" s="620"/>
      <c r="F221" s="620"/>
      <c r="G221" s="620"/>
      <c r="H221" s="620"/>
      <c r="I221" s="620"/>
      <c r="J221" s="620"/>
      <c r="K221" s="620"/>
      <c r="L221" s="620"/>
      <c r="M221" s="620"/>
      <c r="N221" s="620"/>
      <c r="O221" s="620"/>
      <c r="P221" s="620"/>
      <c r="Q221" s="620"/>
      <c r="R221" s="620"/>
      <c r="S221" s="620"/>
      <c r="T221" s="620"/>
      <c r="U221" s="620"/>
      <c r="V221" s="620"/>
      <c r="W221" s="620"/>
      <c r="X221" s="621"/>
      <c r="Y221" s="642"/>
      <c r="Z221" s="643"/>
      <c r="AA221" s="644"/>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89"/>
      <c r="AY221" s="289"/>
      <c r="AZ221" s="289"/>
      <c r="BA221" s="289"/>
      <c r="BB221" s="289"/>
      <c r="BC221" s="289"/>
      <c r="BD221" s="289"/>
      <c r="BE221" s="289"/>
      <c r="BF221" s="289"/>
      <c r="BG221" s="289"/>
      <c r="BH221" s="289"/>
      <c r="BI221" s="289"/>
      <c r="BJ221" s="289"/>
      <c r="BK221" s="289"/>
    </row>
    <row r="222" spans="2:63" s="288" customFormat="1" ht="21" customHeight="1">
      <c r="B222" s="598" t="s">
        <v>425</v>
      </c>
      <c r="C222" s="635" t="s">
        <v>426</v>
      </c>
      <c r="D222" s="614"/>
      <c r="E222" s="614"/>
      <c r="F222" s="614"/>
      <c r="G222" s="614"/>
      <c r="H222" s="614"/>
      <c r="I222" s="614"/>
      <c r="J222" s="614"/>
      <c r="K222" s="614"/>
      <c r="L222" s="614"/>
      <c r="M222" s="614"/>
      <c r="N222" s="614"/>
      <c r="O222" s="614"/>
      <c r="P222" s="614"/>
      <c r="Q222" s="614"/>
      <c r="R222" s="614"/>
      <c r="S222" s="614"/>
      <c r="T222" s="614"/>
      <c r="U222" s="614"/>
      <c r="V222" s="614"/>
      <c r="W222" s="614"/>
      <c r="X222" s="615"/>
      <c r="Y222" s="636"/>
      <c r="Z222" s="637"/>
      <c r="AA222" s="638"/>
      <c r="AC222" s="289"/>
      <c r="AD222" s="289"/>
      <c r="AE222" s="289"/>
      <c r="AF222" s="289"/>
      <c r="AG222" s="289"/>
      <c r="AH222" s="289"/>
      <c r="AI222" s="289"/>
      <c r="AJ222" s="289"/>
      <c r="AK222" s="289"/>
      <c r="AL222" s="289"/>
      <c r="AM222" s="289"/>
      <c r="AN222" s="289"/>
      <c r="AO222" s="289"/>
      <c r="AP222" s="289"/>
      <c r="AQ222" s="289"/>
      <c r="AR222" s="289"/>
      <c r="AS222" s="289"/>
      <c r="AT222" s="289"/>
      <c r="AU222" s="289"/>
      <c r="AV222" s="289"/>
      <c r="AW222" s="289"/>
      <c r="AX222" s="289"/>
      <c r="AY222" s="289"/>
      <c r="AZ222" s="289"/>
      <c r="BA222" s="289"/>
      <c r="BB222" s="289"/>
      <c r="BC222" s="289"/>
      <c r="BD222" s="289"/>
      <c r="BE222" s="289"/>
      <c r="BF222" s="289"/>
      <c r="BG222" s="289"/>
      <c r="BH222" s="289"/>
      <c r="BI222" s="289"/>
      <c r="BJ222" s="289"/>
      <c r="BK222" s="289"/>
    </row>
    <row r="223" spans="2:63" s="288" customFormat="1" ht="21" customHeight="1">
      <c r="B223" s="677"/>
      <c r="C223" s="619"/>
      <c r="D223" s="620"/>
      <c r="E223" s="620"/>
      <c r="F223" s="620"/>
      <c r="G223" s="620"/>
      <c r="H223" s="620"/>
      <c r="I223" s="620"/>
      <c r="J223" s="620"/>
      <c r="K223" s="620"/>
      <c r="L223" s="620"/>
      <c r="M223" s="620"/>
      <c r="N223" s="620"/>
      <c r="O223" s="620"/>
      <c r="P223" s="620"/>
      <c r="Q223" s="620"/>
      <c r="R223" s="620"/>
      <c r="S223" s="620"/>
      <c r="T223" s="620"/>
      <c r="U223" s="620"/>
      <c r="V223" s="620"/>
      <c r="W223" s="620"/>
      <c r="X223" s="621"/>
      <c r="Y223" s="642"/>
      <c r="Z223" s="643"/>
      <c r="AA223" s="644"/>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89"/>
      <c r="AY223" s="289"/>
      <c r="AZ223" s="289"/>
      <c r="BA223" s="289"/>
      <c r="BB223" s="289"/>
      <c r="BC223" s="289"/>
      <c r="BD223" s="289"/>
      <c r="BE223" s="289"/>
      <c r="BF223" s="289"/>
      <c r="BG223" s="289"/>
      <c r="BH223" s="289"/>
      <c r="BI223" s="289"/>
      <c r="BJ223" s="289"/>
      <c r="BK223" s="289"/>
    </row>
    <row r="224" spans="2:63" s="288" customFormat="1" ht="9.9499999999999993" customHeight="1">
      <c r="B224" s="491"/>
      <c r="C224" s="439"/>
      <c r="D224" s="439"/>
      <c r="E224" s="439"/>
      <c r="F224" s="439"/>
      <c r="G224" s="439"/>
      <c r="H224" s="439"/>
      <c r="I224" s="439"/>
      <c r="J224" s="439"/>
      <c r="K224" s="439"/>
      <c r="L224" s="439"/>
      <c r="M224" s="439"/>
      <c r="N224" s="439"/>
      <c r="O224" s="439"/>
      <c r="P224" s="439"/>
      <c r="Q224" s="439"/>
      <c r="R224" s="439"/>
      <c r="S224" s="439"/>
      <c r="T224" s="439"/>
      <c r="U224" s="439"/>
      <c r="V224" s="439"/>
      <c r="W224" s="439"/>
      <c r="X224" s="439"/>
      <c r="Y224" s="431"/>
      <c r="Z224" s="431"/>
      <c r="AA224" s="431"/>
      <c r="AC224" s="289"/>
      <c r="AD224" s="289"/>
      <c r="AE224" s="289"/>
      <c r="AF224" s="289"/>
      <c r="AG224" s="289"/>
      <c r="AH224" s="289"/>
      <c r="AI224" s="289"/>
      <c r="AJ224" s="289"/>
      <c r="AK224" s="289"/>
      <c r="AL224" s="289"/>
      <c r="AM224" s="289"/>
      <c r="AN224" s="289"/>
      <c r="AO224" s="289"/>
      <c r="AP224" s="289"/>
      <c r="AQ224" s="289"/>
      <c r="AR224" s="289"/>
      <c r="AS224" s="289"/>
      <c r="AT224" s="289"/>
      <c r="AU224" s="289"/>
      <c r="AV224" s="289"/>
      <c r="AW224" s="289"/>
      <c r="AX224" s="289"/>
      <c r="AY224" s="289"/>
      <c r="AZ224" s="289"/>
      <c r="BA224" s="289"/>
      <c r="BB224" s="289"/>
      <c r="BC224" s="289"/>
      <c r="BD224" s="289"/>
      <c r="BE224" s="289"/>
      <c r="BF224" s="289"/>
      <c r="BG224" s="289"/>
      <c r="BH224" s="289"/>
      <c r="BI224" s="289"/>
      <c r="BJ224" s="289"/>
      <c r="BK224" s="289"/>
    </row>
    <row r="225" spans="1:63" s="285" customFormat="1" ht="18.95" customHeight="1">
      <c r="A225" s="263" t="s">
        <v>427</v>
      </c>
      <c r="B225" s="279"/>
      <c r="C225" s="280"/>
      <c r="D225" s="280"/>
      <c r="E225" s="280"/>
      <c r="F225" s="280"/>
      <c r="G225" s="280"/>
      <c r="H225" s="280"/>
      <c r="I225" s="280"/>
      <c r="J225" s="284"/>
      <c r="K225" s="284"/>
      <c r="L225" s="284"/>
      <c r="M225" s="284"/>
      <c r="N225" s="284"/>
      <c r="O225" s="284"/>
      <c r="P225" s="284"/>
      <c r="Q225" s="284"/>
      <c r="R225" s="284"/>
      <c r="Y225" s="283"/>
      <c r="Z225" s="283"/>
      <c r="AA225" s="283"/>
      <c r="AC225" s="286"/>
      <c r="AD225" s="286"/>
      <c r="AE225" s="286"/>
      <c r="AF225" s="286"/>
      <c r="AG225" s="286"/>
      <c r="AH225" s="286"/>
      <c r="AI225" s="286"/>
      <c r="AJ225" s="286"/>
      <c r="AK225" s="286"/>
      <c r="AL225" s="286"/>
      <c r="AM225" s="286"/>
      <c r="AN225" s="286"/>
      <c r="AO225" s="286"/>
      <c r="AP225" s="286"/>
      <c r="AQ225" s="286"/>
      <c r="AR225" s="286"/>
      <c r="AS225" s="286"/>
      <c r="AT225" s="286"/>
      <c r="AU225" s="286"/>
      <c r="AV225" s="286"/>
      <c r="AW225" s="286"/>
      <c r="AX225" s="286"/>
      <c r="AY225" s="286"/>
      <c r="AZ225" s="286"/>
      <c r="BA225" s="286"/>
      <c r="BB225" s="286"/>
      <c r="BC225" s="286"/>
      <c r="BD225" s="286"/>
      <c r="BE225" s="286"/>
      <c r="BF225" s="286"/>
      <c r="BG225" s="286"/>
      <c r="BH225" s="286"/>
      <c r="BI225" s="286"/>
      <c r="BJ225" s="286"/>
      <c r="BK225" s="286"/>
    </row>
    <row r="226" spans="1:63" s="288" customFormat="1" ht="12.6" customHeight="1">
      <c r="B226" s="598" t="s">
        <v>354</v>
      </c>
      <c r="C226" s="635" t="s">
        <v>951</v>
      </c>
      <c r="D226" s="614"/>
      <c r="E226" s="614"/>
      <c r="F226" s="614"/>
      <c r="G226" s="614"/>
      <c r="H226" s="614"/>
      <c r="I226" s="614"/>
      <c r="J226" s="614"/>
      <c r="K226" s="614"/>
      <c r="L226" s="614"/>
      <c r="M226" s="614"/>
      <c r="N226" s="614"/>
      <c r="O226" s="614"/>
      <c r="P226" s="614"/>
      <c r="Q226" s="614"/>
      <c r="R226" s="614"/>
      <c r="S226" s="614"/>
      <c r="T226" s="614"/>
      <c r="U226" s="614"/>
      <c r="V226" s="614"/>
      <c r="W226" s="614"/>
      <c r="X226" s="615"/>
      <c r="Y226" s="636"/>
      <c r="Z226" s="637"/>
      <c r="AA226" s="638"/>
      <c r="AC226" s="289"/>
      <c r="AD226" s="289"/>
      <c r="AE226" s="289"/>
      <c r="AF226" s="289"/>
      <c r="AG226" s="289"/>
      <c r="AH226" s="289"/>
      <c r="AI226" s="289"/>
      <c r="AJ226" s="289"/>
      <c r="AK226" s="289"/>
      <c r="AL226" s="289"/>
      <c r="AM226" s="289"/>
      <c r="AN226" s="289"/>
      <c r="AO226" s="289"/>
      <c r="AP226" s="289"/>
      <c r="AQ226" s="289"/>
      <c r="AR226" s="289"/>
      <c r="AS226" s="289"/>
      <c r="AT226" s="289"/>
      <c r="AU226" s="289"/>
      <c r="AV226" s="289"/>
      <c r="AW226" s="289"/>
      <c r="AX226" s="289"/>
      <c r="AY226" s="289"/>
      <c r="AZ226" s="289"/>
      <c r="BA226" s="289"/>
      <c r="BB226" s="289"/>
      <c r="BC226" s="289"/>
      <c r="BD226" s="289"/>
      <c r="BE226" s="289"/>
      <c r="BF226" s="289"/>
      <c r="BG226" s="289"/>
      <c r="BH226" s="289"/>
      <c r="BI226" s="289"/>
      <c r="BJ226" s="289"/>
      <c r="BK226" s="289"/>
    </row>
    <row r="227" spans="1:63" s="288" customFormat="1" ht="12.95" customHeight="1">
      <c r="B227" s="613"/>
      <c r="C227" s="678"/>
      <c r="D227" s="617"/>
      <c r="E227" s="617"/>
      <c r="F227" s="617"/>
      <c r="G227" s="617"/>
      <c r="H227" s="617"/>
      <c r="I227" s="617"/>
      <c r="J227" s="617"/>
      <c r="K227" s="617"/>
      <c r="L227" s="617"/>
      <c r="M227" s="617"/>
      <c r="N227" s="617"/>
      <c r="O227" s="617"/>
      <c r="P227" s="617"/>
      <c r="Q227" s="617"/>
      <c r="R227" s="617"/>
      <c r="S227" s="617"/>
      <c r="T227" s="617"/>
      <c r="U227" s="617"/>
      <c r="V227" s="617"/>
      <c r="W227" s="617"/>
      <c r="X227" s="618"/>
      <c r="Y227" s="639"/>
      <c r="Z227" s="640"/>
      <c r="AA227" s="641"/>
      <c r="AC227" s="289"/>
      <c r="AD227" s="289"/>
      <c r="AE227" s="289"/>
      <c r="AF227" s="289"/>
      <c r="AG227" s="289"/>
      <c r="AH227" s="289"/>
      <c r="AI227" s="289"/>
      <c r="AJ227" s="289"/>
      <c r="AK227" s="289"/>
      <c r="AL227" s="289"/>
      <c r="AM227" s="289"/>
      <c r="AN227" s="289"/>
      <c r="AO227" s="289"/>
      <c r="AP227" s="289"/>
      <c r="AQ227" s="289"/>
      <c r="AR227" s="289"/>
      <c r="AS227" s="289"/>
      <c r="AT227" s="289"/>
      <c r="AU227" s="289"/>
      <c r="AV227" s="289"/>
      <c r="AW227" s="289"/>
      <c r="AX227" s="289"/>
      <c r="AY227" s="289"/>
      <c r="AZ227" s="289"/>
      <c r="BA227" s="289"/>
      <c r="BB227" s="289"/>
      <c r="BC227" s="289"/>
      <c r="BD227" s="289"/>
      <c r="BE227" s="289"/>
      <c r="BF227" s="289"/>
      <c r="BG227" s="289"/>
      <c r="BH227" s="289"/>
      <c r="BI227" s="289"/>
      <c r="BJ227" s="289"/>
      <c r="BK227" s="289"/>
    </row>
    <row r="228" spans="1:63" s="288" customFormat="1" ht="24.75" customHeight="1">
      <c r="B228" s="677"/>
      <c r="C228" s="619"/>
      <c r="D228" s="620"/>
      <c r="E228" s="620"/>
      <c r="F228" s="620"/>
      <c r="G228" s="620"/>
      <c r="H228" s="620"/>
      <c r="I228" s="620"/>
      <c r="J228" s="620"/>
      <c r="K228" s="620"/>
      <c r="L228" s="620"/>
      <c r="M228" s="620"/>
      <c r="N228" s="620"/>
      <c r="O228" s="620"/>
      <c r="P228" s="620"/>
      <c r="Q228" s="620"/>
      <c r="R228" s="620"/>
      <c r="S228" s="620"/>
      <c r="T228" s="620"/>
      <c r="U228" s="620"/>
      <c r="V228" s="620"/>
      <c r="W228" s="620"/>
      <c r="X228" s="621"/>
      <c r="Y228" s="642"/>
      <c r="Z228" s="643"/>
      <c r="AA228" s="644"/>
      <c r="AC228" s="289"/>
      <c r="AD228" s="289"/>
      <c r="AE228" s="289"/>
      <c r="AF228" s="289"/>
      <c r="AG228" s="289"/>
      <c r="AH228" s="289"/>
      <c r="AI228" s="289"/>
      <c r="AJ228" s="289"/>
      <c r="AK228" s="289"/>
      <c r="AL228" s="289"/>
      <c r="AM228" s="289"/>
      <c r="AN228" s="289"/>
      <c r="AO228" s="289"/>
      <c r="AP228" s="289"/>
      <c r="AQ228" s="289"/>
      <c r="AR228" s="289"/>
      <c r="AS228" s="289"/>
      <c r="AT228" s="289"/>
      <c r="AU228" s="289"/>
      <c r="AV228" s="289"/>
      <c r="AW228" s="289"/>
      <c r="AX228" s="289"/>
      <c r="AY228" s="289"/>
      <c r="AZ228" s="289"/>
      <c r="BA228" s="289"/>
      <c r="BB228" s="289"/>
      <c r="BC228" s="289"/>
      <c r="BD228" s="289"/>
      <c r="BE228" s="289"/>
      <c r="BF228" s="289"/>
      <c r="BG228" s="289"/>
      <c r="BH228" s="289"/>
      <c r="BI228" s="289"/>
      <c r="BJ228" s="289"/>
      <c r="BK228" s="289"/>
    </row>
    <row r="229" spans="1:63" s="288" customFormat="1" ht="12.95" customHeight="1">
      <c r="B229" s="598" t="s">
        <v>356</v>
      </c>
      <c r="C229" s="635" t="s">
        <v>428</v>
      </c>
      <c r="D229" s="614"/>
      <c r="E229" s="614"/>
      <c r="F229" s="614"/>
      <c r="G229" s="614"/>
      <c r="H229" s="614"/>
      <c r="I229" s="614"/>
      <c r="J229" s="614"/>
      <c r="K229" s="614"/>
      <c r="L229" s="614"/>
      <c r="M229" s="614"/>
      <c r="N229" s="614"/>
      <c r="O229" s="614"/>
      <c r="P229" s="614"/>
      <c r="Q229" s="614"/>
      <c r="R229" s="614"/>
      <c r="S229" s="614"/>
      <c r="T229" s="614"/>
      <c r="U229" s="614"/>
      <c r="V229" s="614"/>
      <c r="W229" s="614"/>
      <c r="X229" s="615"/>
      <c r="Y229" s="636"/>
      <c r="Z229" s="637"/>
      <c r="AA229" s="638"/>
      <c r="AC229" s="289"/>
      <c r="AD229" s="289"/>
      <c r="AE229" s="289"/>
      <c r="AF229" s="289"/>
      <c r="AG229" s="289"/>
      <c r="AH229" s="289"/>
      <c r="AI229" s="289"/>
      <c r="AJ229" s="289"/>
      <c r="AK229" s="289"/>
      <c r="AL229" s="289"/>
      <c r="AM229" s="289"/>
      <c r="AN229" s="289"/>
      <c r="AO229" s="289"/>
      <c r="AP229" s="289"/>
      <c r="AQ229" s="289"/>
      <c r="AR229" s="289"/>
      <c r="AS229" s="289"/>
      <c r="AT229" s="289"/>
      <c r="AU229" s="289"/>
      <c r="AV229" s="289"/>
      <c r="AW229" s="289"/>
      <c r="AX229" s="289"/>
      <c r="AY229" s="289"/>
      <c r="AZ229" s="289"/>
      <c r="BA229" s="289"/>
      <c r="BB229" s="289"/>
      <c r="BC229" s="289"/>
      <c r="BD229" s="289"/>
      <c r="BE229" s="289"/>
      <c r="BF229" s="289"/>
      <c r="BG229" s="289"/>
      <c r="BH229" s="289"/>
      <c r="BI229" s="289"/>
      <c r="BJ229" s="289"/>
      <c r="BK229" s="289"/>
    </row>
    <row r="230" spans="1:63" s="288" customFormat="1" ht="12.95" customHeight="1">
      <c r="B230" s="613"/>
      <c r="C230" s="678"/>
      <c r="D230" s="617"/>
      <c r="E230" s="617"/>
      <c r="F230" s="617"/>
      <c r="G230" s="617"/>
      <c r="H230" s="617"/>
      <c r="I230" s="617"/>
      <c r="J230" s="617"/>
      <c r="K230" s="617"/>
      <c r="L230" s="617"/>
      <c r="M230" s="617"/>
      <c r="N230" s="617"/>
      <c r="O230" s="617"/>
      <c r="P230" s="617"/>
      <c r="Q230" s="617"/>
      <c r="R230" s="617"/>
      <c r="S230" s="617"/>
      <c r="T230" s="617"/>
      <c r="U230" s="617"/>
      <c r="V230" s="617"/>
      <c r="W230" s="617"/>
      <c r="X230" s="618"/>
      <c r="Y230" s="639"/>
      <c r="Z230" s="640"/>
      <c r="AA230" s="641"/>
      <c r="AC230" s="289"/>
      <c r="AD230" s="289"/>
      <c r="AE230" s="289"/>
      <c r="AF230" s="289"/>
      <c r="AG230" s="289"/>
      <c r="AH230" s="289"/>
      <c r="AI230" s="289"/>
      <c r="AJ230" s="289"/>
      <c r="AK230" s="289"/>
      <c r="AL230" s="289"/>
      <c r="AM230" s="289"/>
      <c r="AN230" s="289"/>
      <c r="AO230" s="289"/>
      <c r="AP230" s="289"/>
      <c r="AQ230" s="289"/>
      <c r="AR230" s="289"/>
      <c r="AS230" s="289"/>
      <c r="AT230" s="289"/>
      <c r="AU230" s="289"/>
      <c r="AV230" s="289"/>
      <c r="AW230" s="289"/>
      <c r="AX230" s="289"/>
      <c r="AY230" s="289"/>
      <c r="AZ230" s="289"/>
      <c r="BA230" s="289"/>
      <c r="BB230" s="289"/>
      <c r="BC230" s="289"/>
      <c r="BD230" s="289"/>
      <c r="BE230" s="289"/>
      <c r="BF230" s="289"/>
      <c r="BG230" s="289"/>
      <c r="BH230" s="289"/>
      <c r="BI230" s="289"/>
      <c r="BJ230" s="289"/>
      <c r="BK230" s="289"/>
    </row>
    <row r="231" spans="1:63" s="288" customFormat="1" ht="12.95" customHeight="1">
      <c r="B231" s="677"/>
      <c r="C231" s="619"/>
      <c r="D231" s="620"/>
      <c r="E231" s="620"/>
      <c r="F231" s="620"/>
      <c r="G231" s="620"/>
      <c r="H231" s="620"/>
      <c r="I231" s="620"/>
      <c r="J231" s="620"/>
      <c r="K231" s="620"/>
      <c r="L231" s="620"/>
      <c r="M231" s="620"/>
      <c r="N231" s="620"/>
      <c r="O231" s="620"/>
      <c r="P231" s="620"/>
      <c r="Q231" s="620"/>
      <c r="R231" s="620"/>
      <c r="S231" s="620"/>
      <c r="T231" s="620"/>
      <c r="U231" s="620"/>
      <c r="V231" s="620"/>
      <c r="W231" s="620"/>
      <c r="X231" s="621"/>
      <c r="Y231" s="642"/>
      <c r="Z231" s="643"/>
      <c r="AA231" s="644"/>
      <c r="AC231" s="289"/>
      <c r="AD231" s="289"/>
      <c r="AE231" s="289"/>
      <c r="AF231" s="289"/>
      <c r="AG231" s="289"/>
      <c r="AH231" s="289"/>
      <c r="AI231" s="289"/>
      <c r="AJ231" s="289"/>
      <c r="AK231" s="289"/>
      <c r="AL231" s="289"/>
      <c r="AM231" s="289"/>
      <c r="AN231" s="289"/>
      <c r="AO231" s="289"/>
      <c r="AP231" s="289"/>
      <c r="AQ231" s="289"/>
      <c r="AR231" s="289"/>
      <c r="AS231" s="289"/>
      <c r="AT231" s="289"/>
      <c r="AU231" s="289"/>
      <c r="AV231" s="289"/>
      <c r="AW231" s="289"/>
      <c r="AX231" s="289"/>
      <c r="AY231" s="289"/>
      <c r="AZ231" s="289"/>
      <c r="BA231" s="289"/>
      <c r="BB231" s="289"/>
      <c r="BC231" s="289"/>
      <c r="BD231" s="289"/>
      <c r="BE231" s="289"/>
      <c r="BF231" s="289"/>
      <c r="BG231" s="289"/>
      <c r="BH231" s="289"/>
      <c r="BI231" s="289"/>
      <c r="BJ231" s="289"/>
      <c r="BK231" s="289"/>
    </row>
    <row r="232" spans="1:63" s="288" customFormat="1" ht="12.95" customHeight="1">
      <c r="Y232" s="283"/>
      <c r="Z232" s="283"/>
      <c r="AA232" s="283"/>
      <c r="AC232" s="289"/>
      <c r="AD232" s="289"/>
      <c r="AE232" s="289"/>
      <c r="AF232" s="289"/>
      <c r="AG232" s="289"/>
      <c r="AH232" s="289"/>
      <c r="AI232" s="289"/>
      <c r="AJ232" s="289"/>
      <c r="AK232" s="289"/>
      <c r="AL232" s="289"/>
      <c r="AM232" s="289"/>
      <c r="AN232" s="289"/>
      <c r="AO232" s="289"/>
      <c r="AP232" s="289"/>
      <c r="AQ232" s="289"/>
      <c r="AR232" s="289"/>
      <c r="AS232" s="289"/>
      <c r="AT232" s="289"/>
      <c r="AU232" s="289"/>
      <c r="AV232" s="289"/>
      <c r="AW232" s="289"/>
      <c r="AX232" s="289"/>
      <c r="AY232" s="289"/>
      <c r="AZ232" s="289"/>
      <c r="BA232" s="289"/>
      <c r="BB232" s="289"/>
      <c r="BC232" s="289"/>
      <c r="BD232" s="289"/>
      <c r="BE232" s="289"/>
      <c r="BF232" s="289"/>
      <c r="BG232" s="289"/>
      <c r="BH232" s="289"/>
      <c r="BI232" s="289"/>
      <c r="BJ232" s="289"/>
      <c r="BK232" s="289"/>
    </row>
    <row r="233" spans="1:63" s="285" customFormat="1" ht="18.95" customHeight="1">
      <c r="A233" s="263" t="s">
        <v>429</v>
      </c>
      <c r="B233" s="279"/>
      <c r="C233" s="280"/>
      <c r="D233" s="280"/>
      <c r="E233" s="280"/>
      <c r="F233" s="280"/>
      <c r="G233" s="280"/>
      <c r="H233" s="280"/>
      <c r="I233" s="280"/>
      <c r="J233" s="284"/>
      <c r="K233" s="284"/>
      <c r="L233" s="284"/>
      <c r="M233" s="284"/>
      <c r="N233" s="284"/>
      <c r="O233" s="284"/>
      <c r="P233" s="284"/>
      <c r="Q233" s="284"/>
      <c r="R233" s="284"/>
      <c r="Y233" s="283"/>
      <c r="Z233" s="283"/>
      <c r="AA233" s="283"/>
      <c r="AC233" s="286"/>
      <c r="AD233" s="286"/>
      <c r="AE233" s="286"/>
      <c r="AF233" s="286"/>
      <c r="AG233" s="286"/>
      <c r="AH233" s="286"/>
      <c r="AI233" s="286"/>
      <c r="AJ233" s="286"/>
      <c r="AK233" s="286"/>
      <c r="AL233" s="286"/>
      <c r="AM233" s="286"/>
      <c r="AN233" s="286"/>
      <c r="AO233" s="286"/>
      <c r="AP233" s="286"/>
      <c r="AQ233" s="286"/>
      <c r="AR233" s="286"/>
      <c r="AS233" s="286"/>
      <c r="AT233" s="286"/>
      <c r="AU233" s="286"/>
      <c r="AV233" s="286"/>
      <c r="AW233" s="286"/>
      <c r="AX233" s="286"/>
      <c r="AY233" s="286"/>
      <c r="AZ233" s="286"/>
      <c r="BA233" s="286"/>
      <c r="BB233" s="286"/>
      <c r="BC233" s="286"/>
      <c r="BD233" s="286"/>
      <c r="BE233" s="286"/>
      <c r="BF233" s="286"/>
      <c r="BG233" s="286"/>
      <c r="BH233" s="286"/>
      <c r="BI233" s="286"/>
      <c r="BJ233" s="286"/>
      <c r="BK233" s="286"/>
    </row>
    <row r="234" spans="1:63" s="288" customFormat="1" ht="12.95" customHeight="1">
      <c r="B234" s="598" t="s">
        <v>354</v>
      </c>
      <c r="C234" s="635" t="s">
        <v>430</v>
      </c>
      <c r="D234" s="614"/>
      <c r="E234" s="614"/>
      <c r="F234" s="614"/>
      <c r="G234" s="614"/>
      <c r="H234" s="614"/>
      <c r="I234" s="614"/>
      <c r="J234" s="614"/>
      <c r="K234" s="614"/>
      <c r="L234" s="614"/>
      <c r="M234" s="614"/>
      <c r="N234" s="614"/>
      <c r="O234" s="614"/>
      <c r="P234" s="614"/>
      <c r="Q234" s="614"/>
      <c r="R234" s="614"/>
      <c r="S234" s="614"/>
      <c r="T234" s="614"/>
      <c r="U234" s="614"/>
      <c r="V234" s="614"/>
      <c r="W234" s="614"/>
      <c r="X234" s="615"/>
      <c r="Y234" s="636"/>
      <c r="Z234" s="637"/>
      <c r="AA234" s="638"/>
      <c r="AC234" s="289"/>
      <c r="AD234" s="289"/>
      <c r="AE234" s="289"/>
      <c r="AF234" s="289"/>
      <c r="AG234" s="289"/>
      <c r="AH234" s="289"/>
      <c r="AI234" s="289"/>
      <c r="AJ234" s="289"/>
      <c r="AK234" s="289"/>
      <c r="AL234" s="289"/>
      <c r="AM234" s="289"/>
      <c r="AN234" s="289"/>
      <c r="AO234" s="289"/>
      <c r="AP234" s="289"/>
      <c r="AQ234" s="289"/>
      <c r="AR234" s="289"/>
      <c r="AS234" s="289"/>
      <c r="AT234" s="289"/>
      <c r="AU234" s="289"/>
      <c r="AV234" s="289"/>
      <c r="AW234" s="289"/>
      <c r="AX234" s="289"/>
      <c r="AY234" s="289"/>
      <c r="AZ234" s="289"/>
      <c r="BA234" s="289"/>
      <c r="BB234" s="289"/>
      <c r="BC234" s="289"/>
      <c r="BD234" s="289"/>
      <c r="BE234" s="289"/>
      <c r="BF234" s="289"/>
      <c r="BG234" s="289"/>
      <c r="BH234" s="289"/>
      <c r="BI234" s="289"/>
      <c r="BJ234" s="289"/>
      <c r="BK234" s="289"/>
    </row>
    <row r="235" spans="1:63" s="288" customFormat="1" ht="12.95" customHeight="1">
      <c r="B235" s="613"/>
      <c r="C235" s="678"/>
      <c r="D235" s="617"/>
      <c r="E235" s="617"/>
      <c r="F235" s="617"/>
      <c r="G235" s="617"/>
      <c r="H235" s="617"/>
      <c r="I235" s="617"/>
      <c r="J235" s="617"/>
      <c r="K235" s="617"/>
      <c r="L235" s="617"/>
      <c r="M235" s="617"/>
      <c r="N235" s="617"/>
      <c r="O235" s="617"/>
      <c r="P235" s="617"/>
      <c r="Q235" s="617"/>
      <c r="R235" s="617"/>
      <c r="S235" s="617"/>
      <c r="T235" s="617"/>
      <c r="U235" s="617"/>
      <c r="V235" s="617"/>
      <c r="W235" s="617"/>
      <c r="X235" s="618"/>
      <c r="Y235" s="639"/>
      <c r="Z235" s="640"/>
      <c r="AA235" s="641"/>
      <c r="AC235" s="289"/>
      <c r="AD235" s="289"/>
      <c r="AE235" s="289"/>
      <c r="AF235" s="289"/>
      <c r="AG235" s="289"/>
      <c r="AH235" s="289"/>
      <c r="AI235" s="289"/>
      <c r="AJ235" s="289"/>
      <c r="AK235" s="289"/>
      <c r="AL235" s="289"/>
      <c r="AM235" s="289"/>
      <c r="AN235" s="289"/>
      <c r="AO235" s="289"/>
      <c r="AP235" s="289"/>
      <c r="AQ235" s="289"/>
      <c r="AR235" s="289"/>
      <c r="AS235" s="289"/>
      <c r="AT235" s="289"/>
      <c r="AU235" s="289"/>
      <c r="AV235" s="289"/>
      <c r="AW235" s="289"/>
      <c r="AX235" s="289"/>
      <c r="AY235" s="289"/>
      <c r="AZ235" s="289"/>
      <c r="BA235" s="289"/>
      <c r="BB235" s="289"/>
      <c r="BC235" s="289"/>
      <c r="BD235" s="289"/>
      <c r="BE235" s="289"/>
      <c r="BF235" s="289"/>
      <c r="BG235" s="289"/>
      <c r="BH235" s="289"/>
      <c r="BI235" s="289"/>
      <c r="BJ235" s="289"/>
      <c r="BK235" s="289"/>
    </row>
    <row r="236" spans="1:63" s="288" customFormat="1" ht="12.95" customHeight="1">
      <c r="B236" s="677"/>
      <c r="C236" s="619"/>
      <c r="D236" s="620"/>
      <c r="E236" s="620"/>
      <c r="F236" s="620"/>
      <c r="G236" s="620"/>
      <c r="H236" s="620"/>
      <c r="I236" s="620"/>
      <c r="J236" s="620"/>
      <c r="K236" s="620"/>
      <c r="L236" s="620"/>
      <c r="M236" s="620"/>
      <c r="N236" s="620"/>
      <c r="O236" s="620"/>
      <c r="P236" s="620"/>
      <c r="Q236" s="620"/>
      <c r="R236" s="620"/>
      <c r="S236" s="620"/>
      <c r="T236" s="620"/>
      <c r="U236" s="620"/>
      <c r="V236" s="620"/>
      <c r="W236" s="620"/>
      <c r="X236" s="621"/>
      <c r="Y236" s="642"/>
      <c r="Z236" s="643"/>
      <c r="AA236" s="644"/>
      <c r="AC236" s="289"/>
      <c r="AD236" s="289"/>
      <c r="AE236" s="289"/>
      <c r="AF236" s="289"/>
      <c r="AG236" s="289"/>
      <c r="AH236" s="289"/>
      <c r="AI236" s="289"/>
      <c r="AJ236" s="289"/>
      <c r="AK236" s="289"/>
      <c r="AL236" s="289"/>
      <c r="AM236" s="289"/>
      <c r="AN236" s="289"/>
      <c r="AO236" s="289"/>
      <c r="AP236" s="289"/>
      <c r="AQ236" s="289"/>
      <c r="AR236" s="289"/>
      <c r="AS236" s="289"/>
      <c r="AT236" s="289"/>
      <c r="AU236" s="289"/>
      <c r="AV236" s="289"/>
      <c r="AW236" s="289"/>
      <c r="AX236" s="289"/>
      <c r="AY236" s="289"/>
      <c r="AZ236" s="289"/>
      <c r="BA236" s="289"/>
      <c r="BB236" s="289"/>
      <c r="BC236" s="289"/>
      <c r="BD236" s="289"/>
      <c r="BE236" s="289"/>
      <c r="BF236" s="289"/>
      <c r="BG236" s="289"/>
      <c r="BH236" s="289"/>
      <c r="BI236" s="289"/>
      <c r="BJ236" s="289"/>
      <c r="BK236" s="289"/>
    </row>
    <row r="237" spans="1:63" s="288" customFormat="1" ht="5.45" customHeight="1">
      <c r="Y237" s="283"/>
      <c r="Z237" s="283"/>
      <c r="AA237" s="283"/>
      <c r="AC237" s="289"/>
      <c r="AD237" s="289"/>
      <c r="AE237" s="289"/>
      <c r="AF237" s="289"/>
      <c r="AG237" s="289"/>
      <c r="AH237" s="289"/>
      <c r="AI237" s="289"/>
      <c r="AJ237" s="289"/>
      <c r="AK237" s="289"/>
      <c r="AL237" s="289"/>
      <c r="AM237" s="289"/>
      <c r="AN237" s="289"/>
      <c r="AO237" s="289"/>
      <c r="AP237" s="289"/>
      <c r="AQ237" s="289"/>
      <c r="AR237" s="289"/>
      <c r="AS237" s="289"/>
      <c r="AT237" s="289"/>
      <c r="AU237" s="289"/>
      <c r="AV237" s="289"/>
      <c r="AW237" s="289"/>
      <c r="AX237" s="289"/>
      <c r="AY237" s="289"/>
      <c r="AZ237" s="289"/>
      <c r="BA237" s="289"/>
      <c r="BB237" s="289"/>
      <c r="BC237" s="289"/>
      <c r="BD237" s="289"/>
      <c r="BE237" s="289"/>
      <c r="BF237" s="289"/>
      <c r="BG237" s="289"/>
      <c r="BH237" s="289"/>
      <c r="BI237" s="289"/>
      <c r="BJ237" s="289"/>
      <c r="BK237" s="289"/>
    </row>
    <row r="238" spans="1:63" s="285" customFormat="1" ht="13.7" customHeight="1">
      <c r="A238" s="263" t="s">
        <v>431</v>
      </c>
      <c r="B238" s="279"/>
      <c r="C238" s="280"/>
      <c r="D238" s="280"/>
      <c r="E238" s="280"/>
      <c r="F238" s="280"/>
      <c r="G238" s="280"/>
      <c r="H238" s="280"/>
      <c r="I238" s="280"/>
      <c r="J238" s="284"/>
      <c r="K238" s="284"/>
      <c r="L238" s="284"/>
      <c r="M238" s="284"/>
      <c r="N238" s="284"/>
      <c r="O238" s="284"/>
      <c r="P238" s="284"/>
      <c r="Q238" s="284"/>
      <c r="R238" s="284"/>
      <c r="Y238" s="283"/>
      <c r="Z238" s="283"/>
      <c r="AA238" s="283"/>
      <c r="AC238" s="286"/>
      <c r="AD238" s="286"/>
      <c r="AE238" s="286"/>
      <c r="AF238" s="286"/>
      <c r="AG238" s="286"/>
      <c r="AH238" s="286"/>
      <c r="AI238" s="286"/>
      <c r="AJ238" s="286"/>
      <c r="AK238" s="286"/>
      <c r="AL238" s="286"/>
      <c r="AM238" s="286"/>
      <c r="AN238" s="286"/>
      <c r="AO238" s="286"/>
      <c r="AP238" s="286"/>
      <c r="AQ238" s="286"/>
      <c r="AR238" s="286"/>
      <c r="AS238" s="286"/>
      <c r="AT238" s="286"/>
      <c r="AU238" s="286"/>
      <c r="AV238" s="286"/>
      <c r="AW238" s="286"/>
      <c r="AX238" s="286"/>
      <c r="AY238" s="286"/>
      <c r="AZ238" s="286"/>
      <c r="BA238" s="286"/>
      <c r="BB238" s="286"/>
      <c r="BC238" s="286"/>
      <c r="BD238" s="286"/>
      <c r="BE238" s="286"/>
      <c r="BF238" s="286"/>
      <c r="BG238" s="286"/>
      <c r="BH238" s="286"/>
      <c r="BI238" s="286"/>
      <c r="BJ238" s="286"/>
      <c r="BK238" s="286"/>
    </row>
    <row r="239" spans="1:63" s="288" customFormat="1" ht="12.95" customHeight="1">
      <c r="B239" s="598" t="s">
        <v>354</v>
      </c>
      <c r="C239" s="635" t="s">
        <v>952</v>
      </c>
      <c r="D239" s="614"/>
      <c r="E239" s="614"/>
      <c r="F239" s="614"/>
      <c r="G239" s="614"/>
      <c r="H239" s="614"/>
      <c r="I239" s="614"/>
      <c r="J239" s="614"/>
      <c r="K239" s="614"/>
      <c r="L239" s="614"/>
      <c r="M239" s="614"/>
      <c r="N239" s="614"/>
      <c r="O239" s="614"/>
      <c r="P239" s="614"/>
      <c r="Q239" s="614"/>
      <c r="R239" s="614"/>
      <c r="S239" s="614"/>
      <c r="T239" s="614"/>
      <c r="U239" s="614"/>
      <c r="V239" s="614"/>
      <c r="W239" s="614"/>
      <c r="X239" s="615"/>
      <c r="Y239" s="636"/>
      <c r="Z239" s="637"/>
      <c r="AA239" s="638"/>
      <c r="AC239" s="289"/>
      <c r="AD239" s="289"/>
      <c r="AE239" s="289"/>
      <c r="AF239" s="289"/>
      <c r="AG239" s="289"/>
      <c r="AH239" s="289"/>
      <c r="AI239" s="289"/>
      <c r="AJ239" s="289"/>
      <c r="AK239" s="289"/>
      <c r="AL239" s="289"/>
      <c r="AM239" s="289"/>
      <c r="AN239" s="289"/>
      <c r="AO239" s="289"/>
      <c r="AP239" s="289"/>
      <c r="AQ239" s="289"/>
      <c r="AR239" s="289"/>
      <c r="AS239" s="289"/>
      <c r="AT239" s="289"/>
      <c r="AU239" s="289"/>
      <c r="AV239" s="289"/>
      <c r="AW239" s="289"/>
      <c r="AX239" s="289"/>
      <c r="AY239" s="289"/>
      <c r="AZ239" s="289"/>
      <c r="BA239" s="289"/>
      <c r="BB239" s="289"/>
      <c r="BC239" s="289"/>
      <c r="BD239" s="289"/>
      <c r="BE239" s="289"/>
      <c r="BF239" s="289"/>
      <c r="BG239" s="289"/>
      <c r="BH239" s="289"/>
      <c r="BI239" s="289"/>
      <c r="BJ239" s="289"/>
      <c r="BK239" s="289"/>
    </row>
    <row r="240" spans="1:63" s="288" customFormat="1" ht="34.700000000000003" customHeight="1">
      <c r="B240" s="613"/>
      <c r="C240" s="678"/>
      <c r="D240" s="617"/>
      <c r="E240" s="617"/>
      <c r="F240" s="617"/>
      <c r="G240" s="617"/>
      <c r="H240" s="617"/>
      <c r="I240" s="617"/>
      <c r="J240" s="617"/>
      <c r="K240" s="617"/>
      <c r="L240" s="617"/>
      <c r="M240" s="617"/>
      <c r="N240" s="617"/>
      <c r="O240" s="617"/>
      <c r="P240" s="617"/>
      <c r="Q240" s="617"/>
      <c r="R240" s="617"/>
      <c r="S240" s="617"/>
      <c r="T240" s="617"/>
      <c r="U240" s="617"/>
      <c r="V240" s="617"/>
      <c r="W240" s="617"/>
      <c r="X240" s="618"/>
      <c r="Y240" s="639"/>
      <c r="Z240" s="640"/>
      <c r="AA240" s="641"/>
      <c r="AC240" s="289"/>
      <c r="AD240" s="289"/>
      <c r="AE240" s="289"/>
      <c r="AF240" s="289"/>
      <c r="AG240" s="289"/>
      <c r="AH240" s="289"/>
      <c r="AI240" s="289"/>
      <c r="AJ240" s="289"/>
      <c r="AK240" s="289"/>
      <c r="AL240" s="289"/>
      <c r="AM240" s="289"/>
      <c r="AN240" s="289"/>
      <c r="AO240" s="289"/>
      <c r="AP240" s="289"/>
      <c r="AQ240" s="289"/>
      <c r="AR240" s="289"/>
      <c r="AS240" s="289"/>
      <c r="AT240" s="289"/>
      <c r="AU240" s="289"/>
      <c r="AV240" s="289"/>
      <c r="AW240" s="289"/>
      <c r="AX240" s="289"/>
      <c r="AY240" s="289"/>
      <c r="AZ240" s="289"/>
      <c r="BA240" s="289"/>
      <c r="BB240" s="289"/>
      <c r="BC240" s="289"/>
      <c r="BD240" s="289"/>
      <c r="BE240" s="289"/>
      <c r="BF240" s="289"/>
      <c r="BG240" s="289"/>
      <c r="BH240" s="289"/>
      <c r="BI240" s="289"/>
      <c r="BJ240" s="289"/>
      <c r="BK240" s="289"/>
    </row>
    <row r="241" spans="1:63" s="288" customFormat="1" ht="9.6" customHeight="1">
      <c r="B241" s="677"/>
      <c r="C241" s="619"/>
      <c r="D241" s="620"/>
      <c r="E241" s="620"/>
      <c r="F241" s="620"/>
      <c r="G241" s="620"/>
      <c r="H241" s="620"/>
      <c r="I241" s="620"/>
      <c r="J241" s="620"/>
      <c r="K241" s="620"/>
      <c r="L241" s="620"/>
      <c r="M241" s="620"/>
      <c r="N241" s="620"/>
      <c r="O241" s="620"/>
      <c r="P241" s="620"/>
      <c r="Q241" s="620"/>
      <c r="R241" s="620"/>
      <c r="S241" s="620"/>
      <c r="T241" s="620"/>
      <c r="U241" s="620"/>
      <c r="V241" s="620"/>
      <c r="W241" s="620"/>
      <c r="X241" s="621"/>
      <c r="Y241" s="642"/>
      <c r="Z241" s="643"/>
      <c r="AA241" s="644"/>
      <c r="AC241" s="289"/>
      <c r="AD241" s="289"/>
      <c r="AE241" s="289"/>
      <c r="AF241" s="289"/>
      <c r="AG241" s="289"/>
      <c r="AH241" s="289"/>
      <c r="AI241" s="289"/>
      <c r="AJ241" s="289"/>
      <c r="AK241" s="289"/>
      <c r="AL241" s="289"/>
      <c r="AM241" s="289"/>
      <c r="AN241" s="289"/>
      <c r="AO241" s="289"/>
      <c r="AP241" s="289"/>
      <c r="AQ241" s="289"/>
      <c r="AR241" s="289"/>
      <c r="AS241" s="289"/>
      <c r="AT241" s="289"/>
      <c r="AU241" s="289"/>
      <c r="AV241" s="289"/>
      <c r="AW241" s="289"/>
      <c r="AX241" s="289"/>
      <c r="AY241" s="289"/>
      <c r="AZ241" s="289"/>
      <c r="BA241" s="289"/>
      <c r="BB241" s="289"/>
      <c r="BC241" s="289"/>
      <c r="BD241" s="289"/>
      <c r="BE241" s="289"/>
      <c r="BF241" s="289"/>
      <c r="BG241" s="289"/>
      <c r="BH241" s="289"/>
      <c r="BI241" s="289"/>
      <c r="BJ241" s="289"/>
      <c r="BK241" s="289"/>
    </row>
    <row r="242" spans="1:63" s="288" customFormat="1" ht="12.95" customHeight="1">
      <c r="B242" s="598" t="s">
        <v>356</v>
      </c>
      <c r="C242" s="635" t="s">
        <v>953</v>
      </c>
      <c r="D242" s="614"/>
      <c r="E242" s="614"/>
      <c r="F242" s="614"/>
      <c r="G242" s="614"/>
      <c r="H242" s="614"/>
      <c r="I242" s="614"/>
      <c r="J242" s="614"/>
      <c r="K242" s="614"/>
      <c r="L242" s="614"/>
      <c r="M242" s="614"/>
      <c r="N242" s="614"/>
      <c r="O242" s="614"/>
      <c r="P242" s="614"/>
      <c r="Q242" s="614"/>
      <c r="R242" s="614"/>
      <c r="S242" s="614"/>
      <c r="T242" s="614"/>
      <c r="U242" s="614"/>
      <c r="V242" s="614"/>
      <c r="W242" s="614"/>
      <c r="X242" s="615"/>
      <c r="Y242" s="636"/>
      <c r="Z242" s="637"/>
      <c r="AA242" s="638"/>
      <c r="AC242" s="289"/>
      <c r="AD242" s="289"/>
      <c r="AE242" s="289"/>
      <c r="AF242" s="289"/>
      <c r="AG242" s="289"/>
      <c r="AH242" s="289"/>
      <c r="AI242" s="289"/>
      <c r="AJ242" s="289"/>
      <c r="AK242" s="289"/>
      <c r="AL242" s="289"/>
      <c r="AM242" s="289"/>
      <c r="AN242" s="289"/>
      <c r="AO242" s="289"/>
      <c r="AP242" s="289"/>
      <c r="AQ242" s="289"/>
      <c r="AR242" s="289"/>
      <c r="AS242" s="289"/>
      <c r="AT242" s="289"/>
      <c r="AU242" s="289"/>
      <c r="AV242" s="289"/>
      <c r="AW242" s="289"/>
      <c r="AX242" s="289"/>
      <c r="AY242" s="289"/>
      <c r="AZ242" s="289"/>
      <c r="BA242" s="289"/>
      <c r="BB242" s="289"/>
      <c r="BC242" s="289"/>
      <c r="BD242" s="289"/>
      <c r="BE242" s="289"/>
      <c r="BF242" s="289"/>
      <c r="BG242" s="289"/>
      <c r="BH242" s="289"/>
      <c r="BI242" s="289"/>
      <c r="BJ242" s="289"/>
      <c r="BK242" s="289"/>
    </row>
    <row r="243" spans="1:63" s="288" customFormat="1" ht="12.95" customHeight="1">
      <c r="B243" s="613"/>
      <c r="C243" s="678"/>
      <c r="D243" s="617"/>
      <c r="E243" s="617"/>
      <c r="F243" s="617"/>
      <c r="G243" s="617"/>
      <c r="H243" s="617"/>
      <c r="I243" s="617"/>
      <c r="J243" s="617"/>
      <c r="K243" s="617"/>
      <c r="L243" s="617"/>
      <c r="M243" s="617"/>
      <c r="N243" s="617"/>
      <c r="O243" s="617"/>
      <c r="P243" s="617"/>
      <c r="Q243" s="617"/>
      <c r="R243" s="617"/>
      <c r="S243" s="617"/>
      <c r="T243" s="617"/>
      <c r="U243" s="617"/>
      <c r="V243" s="617"/>
      <c r="W243" s="617"/>
      <c r="X243" s="618"/>
      <c r="Y243" s="639"/>
      <c r="Z243" s="640"/>
      <c r="AA243" s="641"/>
      <c r="AC243" s="289"/>
      <c r="AD243" s="289"/>
      <c r="AE243" s="289"/>
      <c r="AF243" s="289"/>
      <c r="AG243" s="289"/>
      <c r="AH243" s="289"/>
      <c r="AI243" s="289"/>
      <c r="AJ243" s="289"/>
      <c r="AK243" s="289"/>
      <c r="AL243" s="289"/>
      <c r="AM243" s="289"/>
      <c r="AN243" s="289"/>
      <c r="AO243" s="289"/>
      <c r="AP243" s="289"/>
      <c r="AQ243" s="289"/>
      <c r="AR243" s="289"/>
      <c r="AS243" s="289"/>
      <c r="AT243" s="289"/>
      <c r="AU243" s="289"/>
      <c r="AV243" s="289"/>
      <c r="AW243" s="289"/>
      <c r="AX243" s="289"/>
      <c r="AY243" s="289"/>
      <c r="AZ243" s="289"/>
      <c r="BA243" s="289"/>
      <c r="BB243" s="289"/>
      <c r="BC243" s="289"/>
      <c r="BD243" s="289"/>
      <c r="BE243" s="289"/>
      <c r="BF243" s="289"/>
      <c r="BG243" s="289"/>
      <c r="BH243" s="289"/>
      <c r="BI243" s="289"/>
      <c r="BJ243" s="289"/>
      <c r="BK243" s="289"/>
    </row>
    <row r="244" spans="1:63" s="288" customFormat="1" ht="9.6" customHeight="1">
      <c r="B244" s="677"/>
      <c r="C244" s="619"/>
      <c r="D244" s="620"/>
      <c r="E244" s="620"/>
      <c r="F244" s="620"/>
      <c r="G244" s="620"/>
      <c r="H244" s="620"/>
      <c r="I244" s="620"/>
      <c r="J244" s="620"/>
      <c r="K244" s="620"/>
      <c r="L244" s="620"/>
      <c r="M244" s="620"/>
      <c r="N244" s="620"/>
      <c r="O244" s="620"/>
      <c r="P244" s="620"/>
      <c r="Q244" s="620"/>
      <c r="R244" s="620"/>
      <c r="S244" s="620"/>
      <c r="T244" s="620"/>
      <c r="U244" s="620"/>
      <c r="V244" s="620"/>
      <c r="W244" s="620"/>
      <c r="X244" s="621"/>
      <c r="Y244" s="642"/>
      <c r="Z244" s="643"/>
      <c r="AA244" s="644"/>
      <c r="AC244" s="289"/>
      <c r="AD244" s="289"/>
      <c r="AE244" s="289"/>
      <c r="AF244" s="289"/>
      <c r="AG244" s="289"/>
      <c r="AH244" s="289"/>
      <c r="AI244" s="289"/>
      <c r="AJ244" s="289"/>
      <c r="AK244" s="289"/>
      <c r="AL244" s="289"/>
      <c r="AM244" s="289"/>
      <c r="AN244" s="289"/>
      <c r="AO244" s="289"/>
      <c r="AP244" s="289"/>
      <c r="AQ244" s="289"/>
      <c r="AR244" s="289"/>
      <c r="AS244" s="289"/>
      <c r="AT244" s="289"/>
      <c r="AU244" s="289"/>
      <c r="AV244" s="289"/>
      <c r="AW244" s="289"/>
      <c r="AX244" s="289"/>
      <c r="AY244" s="289"/>
      <c r="AZ244" s="289"/>
      <c r="BA244" s="289"/>
      <c r="BB244" s="289"/>
      <c r="BC244" s="289"/>
      <c r="BD244" s="289"/>
      <c r="BE244" s="289"/>
      <c r="BF244" s="289"/>
      <c r="BG244" s="289"/>
      <c r="BH244" s="289"/>
      <c r="BI244" s="289"/>
      <c r="BJ244" s="289"/>
      <c r="BK244" s="289"/>
    </row>
    <row r="245" spans="1:63" s="288" customFormat="1" ht="12.95" customHeight="1">
      <c r="B245" s="598" t="s">
        <v>387</v>
      </c>
      <c r="C245" s="635" t="s">
        <v>954</v>
      </c>
      <c r="D245" s="614"/>
      <c r="E245" s="614"/>
      <c r="F245" s="614"/>
      <c r="G245" s="614"/>
      <c r="H245" s="614"/>
      <c r="I245" s="614"/>
      <c r="J245" s="614"/>
      <c r="K245" s="614"/>
      <c r="L245" s="614"/>
      <c r="M245" s="614"/>
      <c r="N245" s="614"/>
      <c r="O245" s="614"/>
      <c r="P245" s="614"/>
      <c r="Q245" s="614"/>
      <c r="R245" s="614"/>
      <c r="S245" s="614"/>
      <c r="T245" s="614"/>
      <c r="U245" s="614"/>
      <c r="V245" s="614"/>
      <c r="W245" s="614"/>
      <c r="X245" s="615"/>
      <c r="Y245" s="636"/>
      <c r="Z245" s="637"/>
      <c r="AA245" s="638"/>
      <c r="AC245" s="289"/>
      <c r="AD245" s="289"/>
      <c r="AE245" s="289"/>
      <c r="AF245" s="289"/>
      <c r="AG245" s="289"/>
      <c r="AH245" s="289"/>
      <c r="AI245" s="289"/>
      <c r="AJ245" s="289"/>
      <c r="AK245" s="289"/>
      <c r="AL245" s="289"/>
      <c r="AM245" s="289"/>
      <c r="AN245" s="289"/>
      <c r="AO245" s="289"/>
      <c r="AP245" s="289"/>
      <c r="AQ245" s="289"/>
      <c r="AR245" s="289"/>
      <c r="AS245" s="289"/>
      <c r="AT245" s="289"/>
      <c r="AU245" s="289"/>
      <c r="AV245" s="289"/>
      <c r="AW245" s="289"/>
      <c r="AX245" s="289"/>
      <c r="AY245" s="289"/>
      <c r="AZ245" s="289"/>
      <c r="BA245" s="289"/>
      <c r="BB245" s="289"/>
      <c r="BC245" s="289"/>
      <c r="BD245" s="289"/>
      <c r="BE245" s="289"/>
      <c r="BF245" s="289"/>
      <c r="BG245" s="289"/>
      <c r="BH245" s="289"/>
      <c r="BI245" s="289"/>
      <c r="BJ245" s="289"/>
      <c r="BK245" s="289"/>
    </row>
    <row r="246" spans="1:63" s="288" customFormat="1" ht="12.95" customHeight="1">
      <c r="B246" s="613"/>
      <c r="C246" s="678"/>
      <c r="D246" s="617"/>
      <c r="E246" s="617"/>
      <c r="F246" s="617"/>
      <c r="G246" s="617"/>
      <c r="H246" s="617"/>
      <c r="I246" s="617"/>
      <c r="J246" s="617"/>
      <c r="K246" s="617"/>
      <c r="L246" s="617"/>
      <c r="M246" s="617"/>
      <c r="N246" s="617"/>
      <c r="O246" s="617"/>
      <c r="P246" s="617"/>
      <c r="Q246" s="617"/>
      <c r="R246" s="617"/>
      <c r="S246" s="617"/>
      <c r="T246" s="617"/>
      <c r="U246" s="617"/>
      <c r="V246" s="617"/>
      <c r="W246" s="617"/>
      <c r="X246" s="618"/>
      <c r="Y246" s="639"/>
      <c r="Z246" s="640"/>
      <c r="AA246" s="641"/>
      <c r="AC246" s="289"/>
      <c r="AD246" s="289"/>
      <c r="AE246" s="289"/>
      <c r="AF246" s="289"/>
      <c r="AG246" s="289"/>
      <c r="AH246" s="289"/>
      <c r="AI246" s="289"/>
      <c r="AJ246" s="289"/>
      <c r="AK246" s="289"/>
      <c r="AL246" s="289"/>
      <c r="AM246" s="289"/>
      <c r="AN246" s="289"/>
      <c r="AO246" s="289"/>
      <c r="AP246" s="289"/>
      <c r="AQ246" s="289"/>
      <c r="AR246" s="289"/>
      <c r="AS246" s="289"/>
      <c r="AT246" s="289"/>
      <c r="AU246" s="289"/>
      <c r="AV246" s="289"/>
      <c r="AW246" s="289"/>
      <c r="AX246" s="289"/>
      <c r="AY246" s="289"/>
      <c r="AZ246" s="289"/>
      <c r="BA246" s="289"/>
      <c r="BB246" s="289"/>
      <c r="BC246" s="289"/>
      <c r="BD246" s="289"/>
      <c r="BE246" s="289"/>
      <c r="BF246" s="289"/>
      <c r="BG246" s="289"/>
      <c r="BH246" s="289"/>
      <c r="BI246" s="289"/>
      <c r="BJ246" s="289"/>
      <c r="BK246" s="289"/>
    </row>
    <row r="247" spans="1:63" s="288" customFormat="1" ht="5.45" customHeight="1">
      <c r="B247" s="677"/>
      <c r="C247" s="619"/>
      <c r="D247" s="620"/>
      <c r="E247" s="620"/>
      <c r="F247" s="620"/>
      <c r="G247" s="620"/>
      <c r="H247" s="620"/>
      <c r="I247" s="620"/>
      <c r="J247" s="620"/>
      <c r="K247" s="620"/>
      <c r="L247" s="620"/>
      <c r="M247" s="620"/>
      <c r="N247" s="620"/>
      <c r="O247" s="620"/>
      <c r="P247" s="620"/>
      <c r="Q247" s="620"/>
      <c r="R247" s="620"/>
      <c r="S247" s="620"/>
      <c r="T247" s="620"/>
      <c r="U247" s="620"/>
      <c r="V247" s="620"/>
      <c r="W247" s="620"/>
      <c r="X247" s="621"/>
      <c r="Y247" s="642"/>
      <c r="Z247" s="643"/>
      <c r="AA247" s="644"/>
      <c r="AC247" s="289"/>
      <c r="AD247" s="289"/>
      <c r="AE247" s="289"/>
      <c r="AF247" s="289"/>
      <c r="AG247" s="289"/>
      <c r="AH247" s="289"/>
      <c r="AI247" s="289"/>
      <c r="AJ247" s="289"/>
      <c r="AK247" s="289"/>
      <c r="AL247" s="289"/>
      <c r="AM247" s="289"/>
      <c r="AN247" s="289"/>
      <c r="AO247" s="289"/>
      <c r="AP247" s="289"/>
      <c r="AQ247" s="289"/>
      <c r="AR247" s="289"/>
      <c r="AS247" s="289"/>
      <c r="AT247" s="289"/>
      <c r="AU247" s="289"/>
      <c r="AV247" s="289"/>
      <c r="AW247" s="289"/>
      <c r="AX247" s="289"/>
      <c r="AY247" s="289"/>
      <c r="AZ247" s="289"/>
      <c r="BA247" s="289"/>
      <c r="BB247" s="289"/>
      <c r="BC247" s="289"/>
      <c r="BD247" s="289"/>
      <c r="BE247" s="289"/>
      <c r="BF247" s="289"/>
      <c r="BG247" s="289"/>
      <c r="BH247" s="289"/>
      <c r="BI247" s="289"/>
      <c r="BJ247" s="289"/>
      <c r="BK247" s="289"/>
    </row>
    <row r="248" spans="1:63" s="288" customFormat="1" ht="12.95" customHeight="1">
      <c r="B248" s="598" t="s">
        <v>878</v>
      </c>
      <c r="C248" s="668" t="s">
        <v>884</v>
      </c>
      <c r="D248" s="669"/>
      <c r="E248" s="669"/>
      <c r="F248" s="669"/>
      <c r="G248" s="669"/>
      <c r="H248" s="669"/>
      <c r="I248" s="669"/>
      <c r="J248" s="669"/>
      <c r="K248" s="669"/>
      <c r="L248" s="669"/>
      <c r="M248" s="669"/>
      <c r="N248" s="669"/>
      <c r="O248" s="669"/>
      <c r="P248" s="669"/>
      <c r="Q248" s="669"/>
      <c r="R248" s="669"/>
      <c r="S248" s="669"/>
      <c r="T248" s="669"/>
      <c r="U248" s="669"/>
      <c r="V248" s="669"/>
      <c r="W248" s="669"/>
      <c r="X248" s="670"/>
      <c r="Y248" s="636"/>
      <c r="Z248" s="637"/>
      <c r="AA248" s="638"/>
      <c r="AC248" s="289"/>
      <c r="AD248" s="289"/>
      <c r="AE248" s="289"/>
      <c r="AF248" s="289"/>
      <c r="AG248" s="289"/>
      <c r="AH248" s="289"/>
      <c r="AI248" s="289"/>
      <c r="AJ248" s="289"/>
      <c r="AK248" s="289"/>
      <c r="AL248" s="289"/>
      <c r="AM248" s="289"/>
      <c r="AN248" s="289"/>
      <c r="AO248" s="289"/>
      <c r="AP248" s="289"/>
      <c r="AQ248" s="289"/>
      <c r="AR248" s="289"/>
      <c r="AS248" s="289"/>
      <c r="AT248" s="289"/>
      <c r="AU248" s="289"/>
      <c r="AV248" s="289"/>
      <c r="AW248" s="289"/>
      <c r="AX248" s="289"/>
      <c r="AY248" s="289"/>
      <c r="AZ248" s="289"/>
      <c r="BA248" s="289"/>
      <c r="BB248" s="289"/>
      <c r="BC248" s="289"/>
      <c r="BD248" s="289"/>
      <c r="BE248" s="289"/>
      <c r="BF248" s="289"/>
      <c r="BG248" s="289"/>
      <c r="BH248" s="289"/>
      <c r="BI248" s="289"/>
      <c r="BJ248" s="289"/>
      <c r="BK248" s="289"/>
    </row>
    <row r="249" spans="1:63" s="288" customFormat="1" ht="7.7" customHeight="1">
      <c r="B249" s="677"/>
      <c r="C249" s="674"/>
      <c r="D249" s="675"/>
      <c r="E249" s="675"/>
      <c r="F249" s="675"/>
      <c r="G249" s="675"/>
      <c r="H249" s="675"/>
      <c r="I249" s="675"/>
      <c r="J249" s="675"/>
      <c r="K249" s="675"/>
      <c r="L249" s="675"/>
      <c r="M249" s="675"/>
      <c r="N249" s="675"/>
      <c r="O249" s="675"/>
      <c r="P249" s="675"/>
      <c r="Q249" s="675"/>
      <c r="R249" s="675"/>
      <c r="S249" s="675"/>
      <c r="T249" s="675"/>
      <c r="U249" s="675"/>
      <c r="V249" s="675"/>
      <c r="W249" s="675"/>
      <c r="X249" s="676"/>
      <c r="Y249" s="642"/>
      <c r="Z249" s="643"/>
      <c r="AA249" s="644"/>
      <c r="AC249" s="289"/>
      <c r="AD249" s="289"/>
      <c r="AE249" s="289"/>
      <c r="AF249" s="289"/>
      <c r="AG249" s="289"/>
      <c r="AH249" s="289"/>
      <c r="AI249" s="289"/>
      <c r="AJ249" s="289"/>
      <c r="AK249" s="289"/>
      <c r="AL249" s="289"/>
      <c r="AM249" s="289"/>
      <c r="AN249" s="289"/>
      <c r="AO249" s="289"/>
      <c r="AP249" s="289"/>
      <c r="AQ249" s="289"/>
      <c r="AR249" s="289"/>
      <c r="AS249" s="289"/>
      <c r="AT249" s="289"/>
      <c r="AU249" s="289"/>
      <c r="AV249" s="289"/>
      <c r="AW249" s="289"/>
      <c r="AX249" s="289"/>
      <c r="AY249" s="289"/>
      <c r="AZ249" s="289"/>
      <c r="BA249" s="289"/>
      <c r="BB249" s="289"/>
      <c r="BC249" s="289"/>
      <c r="BD249" s="289"/>
      <c r="BE249" s="289"/>
      <c r="BF249" s="289"/>
      <c r="BG249" s="289"/>
      <c r="BH249" s="289"/>
      <c r="BI249" s="289"/>
      <c r="BJ249" s="289"/>
      <c r="BK249" s="289"/>
    </row>
    <row r="250" spans="1:63" s="288" customFormat="1" ht="12.95" customHeight="1">
      <c r="B250" s="598" t="s">
        <v>391</v>
      </c>
      <c r="C250" s="668" t="s">
        <v>432</v>
      </c>
      <c r="D250" s="669"/>
      <c r="E250" s="669"/>
      <c r="F250" s="669"/>
      <c r="G250" s="669"/>
      <c r="H250" s="669"/>
      <c r="I250" s="669"/>
      <c r="J250" s="669"/>
      <c r="K250" s="669"/>
      <c r="L250" s="669"/>
      <c r="M250" s="669"/>
      <c r="N250" s="669"/>
      <c r="O250" s="669"/>
      <c r="P250" s="669"/>
      <c r="Q250" s="669"/>
      <c r="R250" s="669"/>
      <c r="S250" s="669"/>
      <c r="T250" s="669"/>
      <c r="U250" s="669"/>
      <c r="V250" s="669"/>
      <c r="W250" s="669"/>
      <c r="X250" s="670"/>
      <c r="Y250" s="636"/>
      <c r="Z250" s="637"/>
      <c r="AA250" s="638"/>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89"/>
      <c r="AY250" s="289"/>
      <c r="AZ250" s="289"/>
      <c r="BA250" s="289"/>
      <c r="BB250" s="289"/>
      <c r="BC250" s="289"/>
      <c r="BD250" s="289"/>
      <c r="BE250" s="289"/>
      <c r="BF250" s="289"/>
      <c r="BG250" s="289"/>
      <c r="BH250" s="289"/>
      <c r="BI250" s="289"/>
      <c r="BJ250" s="289"/>
      <c r="BK250" s="289"/>
    </row>
    <row r="251" spans="1:63" s="288" customFormat="1" ht="7.7" customHeight="1">
      <c r="B251" s="677"/>
      <c r="C251" s="674"/>
      <c r="D251" s="675"/>
      <c r="E251" s="675"/>
      <c r="F251" s="675"/>
      <c r="G251" s="675"/>
      <c r="H251" s="675"/>
      <c r="I251" s="675"/>
      <c r="J251" s="675"/>
      <c r="K251" s="675"/>
      <c r="L251" s="675"/>
      <c r="M251" s="675"/>
      <c r="N251" s="675"/>
      <c r="O251" s="675"/>
      <c r="P251" s="675"/>
      <c r="Q251" s="675"/>
      <c r="R251" s="675"/>
      <c r="S251" s="675"/>
      <c r="T251" s="675"/>
      <c r="U251" s="675"/>
      <c r="V251" s="675"/>
      <c r="W251" s="675"/>
      <c r="X251" s="676"/>
      <c r="Y251" s="642"/>
      <c r="Z251" s="643"/>
      <c r="AA251" s="644"/>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89"/>
      <c r="AY251" s="289"/>
      <c r="AZ251" s="289"/>
      <c r="BA251" s="289"/>
      <c r="BB251" s="289"/>
      <c r="BC251" s="289"/>
      <c r="BD251" s="289"/>
      <c r="BE251" s="289"/>
      <c r="BF251" s="289"/>
      <c r="BG251" s="289"/>
      <c r="BH251" s="289"/>
      <c r="BI251" s="289"/>
      <c r="BJ251" s="289"/>
      <c r="BK251" s="289"/>
    </row>
    <row r="252" spans="1:63" s="288" customFormat="1" ht="4.3499999999999996" customHeight="1">
      <c r="Y252" s="283"/>
      <c r="Z252" s="283"/>
      <c r="AA252" s="283"/>
      <c r="AC252" s="289"/>
      <c r="AD252" s="289"/>
      <c r="AE252" s="289"/>
      <c r="AF252" s="289"/>
      <c r="AG252" s="289"/>
      <c r="AH252" s="289"/>
      <c r="AI252" s="289"/>
      <c r="AJ252" s="289"/>
      <c r="AK252" s="289"/>
      <c r="AL252" s="289"/>
      <c r="AM252" s="289"/>
      <c r="AN252" s="289"/>
      <c r="AO252" s="289"/>
      <c r="AP252" s="289"/>
      <c r="AQ252" s="289"/>
      <c r="AR252" s="289"/>
      <c r="AS252" s="289"/>
      <c r="AT252" s="289"/>
      <c r="AU252" s="289"/>
      <c r="AV252" s="289"/>
      <c r="AW252" s="289"/>
      <c r="AX252" s="289"/>
      <c r="AY252" s="289"/>
      <c r="AZ252" s="289"/>
      <c r="BA252" s="289"/>
      <c r="BB252" s="289"/>
      <c r="BC252" s="289"/>
      <c r="BD252" s="289"/>
      <c r="BE252" s="289"/>
      <c r="BF252" s="289"/>
      <c r="BG252" s="289"/>
      <c r="BH252" s="289"/>
      <c r="BI252" s="289"/>
      <c r="BJ252" s="289"/>
      <c r="BK252" s="289"/>
    </row>
    <row r="253" spans="1:63" s="285" customFormat="1" ht="15.6" customHeight="1">
      <c r="A253" s="263" t="s">
        <v>433</v>
      </c>
      <c r="B253" s="279"/>
      <c r="C253" s="280"/>
      <c r="D253" s="280"/>
      <c r="E253" s="280"/>
      <c r="F253" s="280"/>
      <c r="G253" s="280"/>
      <c r="H253" s="280"/>
      <c r="I253" s="280"/>
      <c r="J253" s="284"/>
      <c r="K253" s="284"/>
      <c r="L253" s="284"/>
      <c r="M253" s="284"/>
      <c r="N253" s="284"/>
      <c r="O253" s="284"/>
      <c r="P253" s="284"/>
      <c r="Q253" s="284"/>
      <c r="R253" s="284"/>
      <c r="Y253" s="283"/>
      <c r="Z253" s="283"/>
      <c r="AA253" s="283"/>
      <c r="AC253" s="286"/>
      <c r="AD253" s="286"/>
      <c r="AE253" s="286"/>
      <c r="AF253" s="286"/>
      <c r="AG253" s="286"/>
      <c r="AH253" s="286"/>
      <c r="AI253" s="286"/>
      <c r="AJ253" s="286"/>
      <c r="AK253" s="286"/>
      <c r="AL253" s="286"/>
      <c r="AM253" s="286"/>
      <c r="AN253" s="286"/>
      <c r="AO253" s="286"/>
      <c r="AP253" s="286"/>
      <c r="AQ253" s="286"/>
      <c r="AR253" s="286"/>
      <c r="AS253" s="286"/>
      <c r="AT253" s="286"/>
      <c r="AU253" s="286"/>
      <c r="AV253" s="286"/>
      <c r="AW253" s="286"/>
      <c r="AX253" s="286"/>
      <c r="AY253" s="286"/>
      <c r="AZ253" s="286"/>
      <c r="BA253" s="286"/>
      <c r="BB253" s="286"/>
      <c r="BC253" s="286"/>
      <c r="BD253" s="286"/>
      <c r="BE253" s="286"/>
      <c r="BF253" s="286"/>
      <c r="BG253" s="286"/>
      <c r="BH253" s="286"/>
      <c r="BI253" s="286"/>
      <c r="BJ253" s="286"/>
      <c r="BK253" s="286"/>
    </row>
    <row r="254" spans="1:63" s="288" customFormat="1" ht="12.95" customHeight="1">
      <c r="B254" s="598" t="s">
        <v>354</v>
      </c>
      <c r="C254" s="635" t="s">
        <v>955</v>
      </c>
      <c r="D254" s="614"/>
      <c r="E254" s="614"/>
      <c r="F254" s="614"/>
      <c r="G254" s="614"/>
      <c r="H254" s="614"/>
      <c r="I254" s="614"/>
      <c r="J254" s="614"/>
      <c r="K254" s="614"/>
      <c r="L254" s="614"/>
      <c r="M254" s="614"/>
      <c r="N254" s="614"/>
      <c r="O254" s="614"/>
      <c r="P254" s="614"/>
      <c r="Q254" s="614"/>
      <c r="R254" s="614"/>
      <c r="S254" s="614"/>
      <c r="T254" s="614"/>
      <c r="U254" s="614"/>
      <c r="V254" s="614"/>
      <c r="W254" s="614"/>
      <c r="X254" s="615"/>
      <c r="Y254" s="636"/>
      <c r="Z254" s="637"/>
      <c r="AA254" s="638"/>
      <c r="AC254" s="289"/>
      <c r="AD254" s="289"/>
      <c r="AE254" s="289"/>
      <c r="AF254" s="289"/>
      <c r="AG254" s="289"/>
      <c r="AH254" s="289"/>
      <c r="AI254" s="289"/>
      <c r="AJ254" s="289"/>
      <c r="AK254" s="289"/>
      <c r="AL254" s="289"/>
      <c r="AM254" s="289"/>
      <c r="AN254" s="289"/>
      <c r="AO254" s="289"/>
      <c r="AP254" s="289"/>
      <c r="AQ254" s="289"/>
      <c r="AR254" s="289"/>
      <c r="AS254" s="289"/>
      <c r="AT254" s="289"/>
      <c r="AU254" s="289"/>
      <c r="AV254" s="289"/>
      <c r="AW254" s="289"/>
      <c r="AX254" s="289"/>
      <c r="AY254" s="289"/>
      <c r="AZ254" s="289"/>
      <c r="BA254" s="289"/>
      <c r="BB254" s="289"/>
      <c r="BC254" s="289"/>
      <c r="BD254" s="289"/>
      <c r="BE254" s="289"/>
      <c r="BF254" s="289"/>
      <c r="BG254" s="289"/>
      <c r="BH254" s="289"/>
      <c r="BI254" s="289"/>
      <c r="BJ254" s="289"/>
      <c r="BK254" s="289"/>
    </row>
    <row r="255" spans="1:63" s="288" customFormat="1" ht="12.95" customHeight="1">
      <c r="B255" s="613"/>
      <c r="C255" s="678"/>
      <c r="D255" s="617"/>
      <c r="E255" s="617"/>
      <c r="F255" s="617"/>
      <c r="G255" s="617"/>
      <c r="H255" s="617"/>
      <c r="I255" s="617"/>
      <c r="J255" s="617"/>
      <c r="K255" s="617"/>
      <c r="L255" s="617"/>
      <c r="M255" s="617"/>
      <c r="N255" s="617"/>
      <c r="O255" s="617"/>
      <c r="P255" s="617"/>
      <c r="Q255" s="617"/>
      <c r="R255" s="617"/>
      <c r="S255" s="617"/>
      <c r="T255" s="617"/>
      <c r="U255" s="617"/>
      <c r="V255" s="617"/>
      <c r="W255" s="617"/>
      <c r="X255" s="618"/>
      <c r="Y255" s="639"/>
      <c r="Z255" s="640"/>
      <c r="AA255" s="641"/>
      <c r="AC255" s="289"/>
      <c r="AD255" s="289"/>
      <c r="AE255" s="289"/>
      <c r="AF255" s="289"/>
      <c r="AG255" s="289"/>
      <c r="AH255" s="289"/>
      <c r="AI255" s="289"/>
      <c r="AJ255" s="289"/>
      <c r="AK255" s="289"/>
      <c r="AL255" s="289"/>
      <c r="AM255" s="289"/>
      <c r="AN255" s="289"/>
      <c r="AO255" s="289"/>
      <c r="AP255" s="289"/>
      <c r="AQ255" s="289"/>
      <c r="AR255" s="289"/>
      <c r="AS255" s="289"/>
      <c r="AT255" s="289"/>
      <c r="AU255" s="289"/>
      <c r="AV255" s="289"/>
      <c r="AW255" s="289"/>
      <c r="AX255" s="289"/>
      <c r="AY255" s="289"/>
      <c r="AZ255" s="289"/>
      <c r="BA255" s="289"/>
      <c r="BB255" s="289"/>
      <c r="BC255" s="289"/>
      <c r="BD255" s="289"/>
      <c r="BE255" s="289"/>
      <c r="BF255" s="289"/>
      <c r="BG255" s="289"/>
      <c r="BH255" s="289"/>
      <c r="BI255" s="289"/>
      <c r="BJ255" s="289"/>
      <c r="BK255" s="289"/>
    </row>
    <row r="256" spans="1:63" s="288" customFormat="1" ht="12.95" customHeight="1">
      <c r="B256" s="677"/>
      <c r="C256" s="619"/>
      <c r="D256" s="620"/>
      <c r="E256" s="620"/>
      <c r="F256" s="620"/>
      <c r="G256" s="620"/>
      <c r="H256" s="620"/>
      <c r="I256" s="620"/>
      <c r="J256" s="620"/>
      <c r="K256" s="620"/>
      <c r="L256" s="620"/>
      <c r="M256" s="620"/>
      <c r="N256" s="620"/>
      <c r="O256" s="620"/>
      <c r="P256" s="620"/>
      <c r="Q256" s="620"/>
      <c r="R256" s="620"/>
      <c r="S256" s="620"/>
      <c r="T256" s="620"/>
      <c r="U256" s="620"/>
      <c r="V256" s="620"/>
      <c r="W256" s="620"/>
      <c r="X256" s="621"/>
      <c r="Y256" s="642"/>
      <c r="Z256" s="643"/>
      <c r="AA256" s="644"/>
      <c r="AC256" s="289"/>
      <c r="AD256" s="289"/>
      <c r="AE256" s="289"/>
      <c r="AF256" s="289"/>
      <c r="AG256" s="289"/>
      <c r="AH256" s="289"/>
      <c r="AI256" s="289"/>
      <c r="AJ256" s="289"/>
      <c r="AK256" s="289"/>
      <c r="AL256" s="289"/>
      <c r="AM256" s="289"/>
      <c r="AN256" s="289"/>
      <c r="AO256" s="289"/>
      <c r="AP256" s="289"/>
      <c r="AQ256" s="289"/>
      <c r="AR256" s="289"/>
      <c r="AS256" s="289"/>
      <c r="AT256" s="289"/>
      <c r="AU256" s="289"/>
      <c r="AV256" s="289"/>
      <c r="AW256" s="289"/>
      <c r="AX256" s="289"/>
      <c r="AY256" s="289"/>
      <c r="AZ256" s="289"/>
      <c r="BA256" s="289"/>
      <c r="BB256" s="289"/>
      <c r="BC256" s="289"/>
      <c r="BD256" s="289"/>
      <c r="BE256" s="289"/>
      <c r="BF256" s="289"/>
      <c r="BG256" s="289"/>
      <c r="BH256" s="289"/>
      <c r="BI256" s="289"/>
      <c r="BJ256" s="289"/>
      <c r="BK256" s="289"/>
    </row>
    <row r="257" spans="1:63" s="288" customFormat="1" ht="6.6" customHeight="1">
      <c r="Y257" s="283"/>
      <c r="Z257" s="283"/>
      <c r="AA257" s="283"/>
      <c r="AC257" s="289"/>
      <c r="AD257" s="289"/>
      <c r="AE257" s="289"/>
      <c r="AF257" s="289"/>
      <c r="AG257" s="289"/>
      <c r="AH257" s="289"/>
      <c r="AI257" s="289"/>
      <c r="AJ257" s="289"/>
      <c r="AK257" s="289"/>
      <c r="AL257" s="289"/>
      <c r="AM257" s="289"/>
      <c r="AN257" s="289"/>
      <c r="AO257" s="289"/>
      <c r="AP257" s="289"/>
      <c r="AQ257" s="289"/>
      <c r="AR257" s="289"/>
      <c r="AS257" s="289"/>
      <c r="AT257" s="289"/>
      <c r="AU257" s="289"/>
      <c r="AV257" s="289"/>
      <c r="AW257" s="289"/>
      <c r="AX257" s="289"/>
      <c r="AY257" s="289"/>
      <c r="AZ257" s="289"/>
      <c r="BA257" s="289"/>
      <c r="BB257" s="289"/>
      <c r="BC257" s="289"/>
      <c r="BD257" s="289"/>
      <c r="BE257" s="289"/>
      <c r="BF257" s="289"/>
      <c r="BG257" s="289"/>
      <c r="BH257" s="289"/>
      <c r="BI257" s="289"/>
      <c r="BJ257" s="289"/>
      <c r="BK257" s="289"/>
    </row>
    <row r="258" spans="1:63" s="285" customFormat="1" ht="18.95" customHeight="1">
      <c r="A258" s="263" t="s">
        <v>976</v>
      </c>
      <c r="B258" s="279"/>
      <c r="C258" s="280"/>
      <c r="D258" s="280"/>
      <c r="E258" s="280"/>
      <c r="F258" s="280"/>
      <c r="G258" s="280"/>
      <c r="H258" s="280"/>
      <c r="I258" s="280"/>
      <c r="J258" s="284"/>
      <c r="K258" s="284"/>
      <c r="L258" s="284"/>
      <c r="M258" s="284"/>
      <c r="N258" s="284"/>
      <c r="O258" s="284"/>
      <c r="P258" s="284"/>
      <c r="Q258" s="284"/>
      <c r="R258" s="284"/>
      <c r="Y258" s="283"/>
      <c r="Z258" s="283"/>
      <c r="AA258" s="283"/>
      <c r="AC258" s="286"/>
      <c r="AD258" s="286"/>
      <c r="AE258" s="286"/>
      <c r="AF258" s="286"/>
      <c r="AG258" s="286"/>
      <c r="AH258" s="286"/>
      <c r="AI258" s="286"/>
      <c r="AJ258" s="286"/>
      <c r="AK258" s="286"/>
      <c r="AL258" s="286"/>
      <c r="AM258" s="286"/>
      <c r="AN258" s="286"/>
      <c r="AO258" s="286"/>
      <c r="AP258" s="286"/>
      <c r="AQ258" s="286"/>
      <c r="AR258" s="286"/>
      <c r="AS258" s="286"/>
      <c r="AT258" s="286"/>
      <c r="AU258" s="286"/>
      <c r="AV258" s="286"/>
      <c r="AW258" s="286"/>
      <c r="AX258" s="286"/>
      <c r="AY258" s="286"/>
      <c r="AZ258" s="286"/>
      <c r="BA258" s="286"/>
      <c r="BB258" s="286"/>
      <c r="BC258" s="286"/>
      <c r="BD258" s="286"/>
      <c r="BE258" s="286"/>
      <c r="BF258" s="286"/>
      <c r="BG258" s="286"/>
      <c r="BH258" s="286"/>
      <c r="BI258" s="286"/>
      <c r="BJ258" s="286"/>
      <c r="BK258" s="286"/>
    </row>
    <row r="259" spans="1:63" s="288" customFormat="1" ht="12.95" customHeight="1">
      <c r="B259" s="598" t="s">
        <v>354</v>
      </c>
      <c r="C259" s="635" t="s">
        <v>434</v>
      </c>
      <c r="D259" s="614"/>
      <c r="E259" s="614"/>
      <c r="F259" s="614"/>
      <c r="G259" s="614"/>
      <c r="H259" s="614"/>
      <c r="I259" s="614"/>
      <c r="J259" s="614"/>
      <c r="K259" s="614"/>
      <c r="L259" s="614"/>
      <c r="M259" s="614"/>
      <c r="N259" s="614"/>
      <c r="O259" s="614"/>
      <c r="P259" s="614"/>
      <c r="Q259" s="614"/>
      <c r="R259" s="614"/>
      <c r="S259" s="614"/>
      <c r="T259" s="614"/>
      <c r="U259" s="614"/>
      <c r="V259" s="614"/>
      <c r="W259" s="614"/>
      <c r="X259" s="615"/>
      <c r="Y259" s="636"/>
      <c r="Z259" s="637"/>
      <c r="AA259" s="638"/>
      <c r="AC259" s="289"/>
      <c r="AD259" s="289"/>
      <c r="AE259" s="289"/>
      <c r="AF259" s="289"/>
      <c r="AG259" s="289"/>
      <c r="AH259" s="289"/>
      <c r="AI259" s="289"/>
      <c r="AJ259" s="289"/>
      <c r="AK259" s="289"/>
      <c r="AL259" s="289"/>
      <c r="AM259" s="289"/>
      <c r="AN259" s="289"/>
      <c r="AO259" s="289"/>
      <c r="AP259" s="289"/>
      <c r="AQ259" s="289"/>
      <c r="AR259" s="289"/>
      <c r="AS259" s="289"/>
      <c r="AT259" s="289"/>
      <c r="AU259" s="289"/>
      <c r="AV259" s="289"/>
      <c r="AW259" s="289"/>
      <c r="AX259" s="289"/>
      <c r="AY259" s="289"/>
      <c r="AZ259" s="289"/>
      <c r="BA259" s="289"/>
      <c r="BB259" s="289"/>
      <c r="BC259" s="289"/>
      <c r="BD259" s="289"/>
      <c r="BE259" s="289"/>
      <c r="BF259" s="289"/>
      <c r="BG259" s="289"/>
      <c r="BH259" s="289"/>
      <c r="BI259" s="289"/>
      <c r="BJ259" s="289"/>
      <c r="BK259" s="289"/>
    </row>
    <row r="260" spans="1:63" s="288" customFormat="1" ht="12.95" customHeight="1">
      <c r="B260" s="613"/>
      <c r="C260" s="678"/>
      <c r="D260" s="617"/>
      <c r="E260" s="617"/>
      <c r="F260" s="617"/>
      <c r="G260" s="617"/>
      <c r="H260" s="617"/>
      <c r="I260" s="617"/>
      <c r="J260" s="617"/>
      <c r="K260" s="617"/>
      <c r="L260" s="617"/>
      <c r="M260" s="617"/>
      <c r="N260" s="617"/>
      <c r="O260" s="617"/>
      <c r="P260" s="617"/>
      <c r="Q260" s="617"/>
      <c r="R260" s="617"/>
      <c r="S260" s="617"/>
      <c r="T260" s="617"/>
      <c r="U260" s="617"/>
      <c r="V260" s="617"/>
      <c r="W260" s="617"/>
      <c r="X260" s="618"/>
      <c r="Y260" s="639"/>
      <c r="Z260" s="640"/>
      <c r="AA260" s="641"/>
      <c r="AC260" s="289"/>
      <c r="AD260" s="289"/>
      <c r="AE260" s="289"/>
      <c r="AF260" s="289"/>
      <c r="AG260" s="289"/>
      <c r="AH260" s="289"/>
      <c r="AI260" s="289"/>
      <c r="AJ260" s="289"/>
      <c r="AK260" s="289"/>
      <c r="AL260" s="289"/>
      <c r="AM260" s="289"/>
      <c r="AN260" s="289"/>
      <c r="AO260" s="289"/>
      <c r="AP260" s="289"/>
      <c r="AQ260" s="289"/>
      <c r="AR260" s="289"/>
      <c r="AS260" s="289"/>
      <c r="AT260" s="289"/>
      <c r="AU260" s="289"/>
      <c r="AV260" s="289"/>
      <c r="AW260" s="289"/>
      <c r="AX260" s="289"/>
      <c r="AY260" s="289"/>
      <c r="AZ260" s="289"/>
      <c r="BA260" s="289"/>
      <c r="BB260" s="289"/>
      <c r="BC260" s="289"/>
      <c r="BD260" s="289"/>
      <c r="BE260" s="289"/>
      <c r="BF260" s="289"/>
      <c r="BG260" s="289"/>
      <c r="BH260" s="289"/>
      <c r="BI260" s="289"/>
      <c r="BJ260" s="289"/>
      <c r="BK260" s="289"/>
    </row>
    <row r="261" spans="1:63" s="288" customFormat="1" ht="16.5" customHeight="1">
      <c r="B261" s="677"/>
      <c r="C261" s="619"/>
      <c r="D261" s="620"/>
      <c r="E261" s="620"/>
      <c r="F261" s="620"/>
      <c r="G261" s="620"/>
      <c r="H261" s="620"/>
      <c r="I261" s="620"/>
      <c r="J261" s="620"/>
      <c r="K261" s="620"/>
      <c r="L261" s="620"/>
      <c r="M261" s="620"/>
      <c r="N261" s="620"/>
      <c r="O261" s="620"/>
      <c r="P261" s="620"/>
      <c r="Q261" s="620"/>
      <c r="R261" s="620"/>
      <c r="S261" s="620"/>
      <c r="T261" s="620"/>
      <c r="U261" s="620"/>
      <c r="V261" s="620"/>
      <c r="W261" s="620"/>
      <c r="X261" s="621"/>
      <c r="Y261" s="642"/>
      <c r="Z261" s="643"/>
      <c r="AA261" s="644"/>
      <c r="AC261" s="289"/>
      <c r="AD261" s="289"/>
      <c r="AE261" s="289"/>
      <c r="AF261" s="289"/>
      <c r="AG261" s="289"/>
      <c r="AH261" s="289"/>
      <c r="AI261" s="289"/>
      <c r="AJ261" s="289"/>
      <c r="AK261" s="289"/>
      <c r="AL261" s="289"/>
      <c r="AM261" s="289"/>
      <c r="AN261" s="289"/>
      <c r="AO261" s="289"/>
      <c r="AP261" s="289"/>
      <c r="AQ261" s="289"/>
      <c r="AR261" s="289"/>
      <c r="AS261" s="289"/>
      <c r="AT261" s="289"/>
      <c r="AU261" s="289"/>
      <c r="AV261" s="289"/>
      <c r="AW261" s="289"/>
      <c r="AX261" s="289"/>
      <c r="AY261" s="289"/>
      <c r="AZ261" s="289"/>
      <c r="BA261" s="289"/>
      <c r="BB261" s="289"/>
      <c r="BC261" s="289"/>
      <c r="BD261" s="289"/>
      <c r="BE261" s="289"/>
      <c r="BF261" s="289"/>
      <c r="BG261" s="289"/>
      <c r="BH261" s="289"/>
      <c r="BI261" s="289"/>
      <c r="BJ261" s="289"/>
      <c r="BK261" s="289"/>
    </row>
    <row r="262" spans="1:63" s="288" customFormat="1" ht="24" customHeight="1">
      <c r="Y262" s="283"/>
      <c r="Z262" s="283"/>
      <c r="AA262" s="283"/>
      <c r="AC262" s="289"/>
      <c r="AD262" s="289"/>
      <c r="AE262" s="289"/>
      <c r="AF262" s="289"/>
      <c r="AG262" s="289"/>
      <c r="AH262" s="289"/>
      <c r="AI262" s="289"/>
      <c r="AJ262" s="289"/>
      <c r="AK262" s="289"/>
      <c r="AL262" s="289"/>
      <c r="AM262" s="289"/>
      <c r="AN262" s="289"/>
      <c r="AO262" s="289"/>
      <c r="AP262" s="289"/>
      <c r="AQ262" s="289"/>
      <c r="AR262" s="289"/>
      <c r="AS262" s="289"/>
      <c r="AT262" s="289"/>
      <c r="AU262" s="289"/>
      <c r="AV262" s="289"/>
      <c r="AW262" s="289"/>
      <c r="AX262" s="289"/>
      <c r="AY262" s="289"/>
      <c r="AZ262" s="289"/>
      <c r="BA262" s="289"/>
      <c r="BB262" s="289"/>
      <c r="BC262" s="289"/>
      <c r="BD262" s="289"/>
      <c r="BE262" s="289"/>
      <c r="BF262" s="289"/>
      <c r="BG262" s="289"/>
      <c r="BH262" s="289"/>
      <c r="BI262" s="289"/>
      <c r="BJ262" s="289"/>
      <c r="BK262" s="289"/>
    </row>
    <row r="263" spans="1:63" s="285" customFormat="1" ht="25.5" customHeight="1">
      <c r="A263" s="263" t="s">
        <v>979</v>
      </c>
      <c r="B263" s="279"/>
      <c r="C263" s="280"/>
      <c r="D263" s="280"/>
      <c r="E263" s="280"/>
      <c r="F263" s="280"/>
      <c r="G263" s="280"/>
      <c r="H263" s="280"/>
      <c r="I263" s="280"/>
      <c r="J263" s="284"/>
      <c r="K263" s="284"/>
      <c r="L263" s="284"/>
      <c r="M263" s="284"/>
      <c r="N263" s="284"/>
      <c r="O263" s="284"/>
      <c r="P263" s="284"/>
      <c r="Q263" s="284"/>
      <c r="R263" s="284"/>
      <c r="Y263" s="283"/>
      <c r="Z263" s="283"/>
      <c r="AA263" s="283"/>
      <c r="AC263" s="286"/>
      <c r="AD263" s="286"/>
      <c r="AE263" s="286"/>
      <c r="AF263" s="286"/>
      <c r="AG263" s="286"/>
      <c r="AH263" s="286"/>
      <c r="AI263" s="286"/>
      <c r="AJ263" s="286"/>
      <c r="AK263" s="286"/>
      <c r="AL263" s="286"/>
      <c r="AM263" s="286"/>
      <c r="AN263" s="286"/>
      <c r="AO263" s="286"/>
      <c r="AP263" s="286"/>
      <c r="AQ263" s="286"/>
      <c r="AR263" s="286"/>
      <c r="AS263" s="286"/>
      <c r="AT263" s="286"/>
      <c r="AU263" s="286"/>
      <c r="AV263" s="286"/>
      <c r="AW263" s="286"/>
      <c r="AX263" s="286"/>
      <c r="AY263" s="286"/>
      <c r="AZ263" s="286"/>
      <c r="BA263" s="286"/>
      <c r="BB263" s="286"/>
      <c r="BC263" s="286"/>
      <c r="BD263" s="286"/>
      <c r="BE263" s="286"/>
      <c r="BF263" s="286"/>
      <c r="BG263" s="286"/>
      <c r="BH263" s="286"/>
      <c r="BI263" s="286"/>
      <c r="BJ263" s="286"/>
      <c r="BK263" s="286"/>
    </row>
    <row r="264" spans="1:63" s="288" customFormat="1" ht="12.95" customHeight="1">
      <c r="B264" s="598" t="s">
        <v>354</v>
      </c>
      <c r="C264" s="635" t="s">
        <v>435</v>
      </c>
      <c r="D264" s="614"/>
      <c r="E264" s="614"/>
      <c r="F264" s="614"/>
      <c r="G264" s="614"/>
      <c r="H264" s="614"/>
      <c r="I264" s="614"/>
      <c r="J264" s="614"/>
      <c r="K264" s="614"/>
      <c r="L264" s="614"/>
      <c r="M264" s="614"/>
      <c r="N264" s="614"/>
      <c r="O264" s="614"/>
      <c r="P264" s="614"/>
      <c r="Q264" s="614"/>
      <c r="R264" s="614"/>
      <c r="S264" s="614"/>
      <c r="T264" s="614"/>
      <c r="U264" s="614"/>
      <c r="V264" s="614"/>
      <c r="W264" s="614"/>
      <c r="X264" s="615"/>
      <c r="Y264" s="636"/>
      <c r="Z264" s="637"/>
      <c r="AA264" s="638"/>
      <c r="AC264" s="289"/>
      <c r="AD264" s="289"/>
      <c r="AE264" s="289"/>
      <c r="AF264" s="289"/>
      <c r="AG264" s="289"/>
      <c r="AH264" s="289"/>
      <c r="AI264" s="289"/>
      <c r="AJ264" s="289"/>
      <c r="AK264" s="289"/>
      <c r="AL264" s="289"/>
      <c r="AM264" s="289"/>
      <c r="AN264" s="289"/>
      <c r="AO264" s="289"/>
      <c r="AP264" s="289"/>
      <c r="AQ264" s="289"/>
      <c r="AR264" s="289"/>
      <c r="AS264" s="289"/>
      <c r="AT264" s="289"/>
      <c r="AU264" s="289"/>
      <c r="AV264" s="289"/>
      <c r="AW264" s="289"/>
      <c r="AX264" s="289"/>
      <c r="AY264" s="289"/>
      <c r="AZ264" s="289"/>
      <c r="BA264" s="289"/>
      <c r="BB264" s="289"/>
      <c r="BC264" s="289"/>
      <c r="BD264" s="289"/>
      <c r="BE264" s="289"/>
      <c r="BF264" s="289"/>
      <c r="BG264" s="289"/>
      <c r="BH264" s="289"/>
      <c r="BI264" s="289"/>
      <c r="BJ264" s="289"/>
      <c r="BK264" s="289"/>
    </row>
    <row r="265" spans="1:63" s="288" customFormat="1" ht="12.95" customHeight="1">
      <c r="B265" s="613"/>
      <c r="C265" s="678"/>
      <c r="D265" s="617"/>
      <c r="E265" s="617"/>
      <c r="F265" s="617"/>
      <c r="G265" s="617"/>
      <c r="H265" s="617"/>
      <c r="I265" s="617"/>
      <c r="J265" s="617"/>
      <c r="K265" s="617"/>
      <c r="L265" s="617"/>
      <c r="M265" s="617"/>
      <c r="N265" s="617"/>
      <c r="O265" s="617"/>
      <c r="P265" s="617"/>
      <c r="Q265" s="617"/>
      <c r="R265" s="617"/>
      <c r="S265" s="617"/>
      <c r="T265" s="617"/>
      <c r="U265" s="617"/>
      <c r="V265" s="617"/>
      <c r="W265" s="617"/>
      <c r="X265" s="618"/>
      <c r="Y265" s="639"/>
      <c r="Z265" s="640"/>
      <c r="AA265" s="641"/>
      <c r="AC265" s="289"/>
      <c r="AD265" s="289"/>
      <c r="AE265" s="289"/>
      <c r="AF265" s="289"/>
      <c r="AG265" s="289"/>
      <c r="AH265" s="289"/>
      <c r="AI265" s="289"/>
      <c r="AJ265" s="289"/>
      <c r="AK265" s="289"/>
      <c r="AL265" s="289"/>
      <c r="AM265" s="289"/>
      <c r="AN265" s="289"/>
      <c r="AO265" s="289"/>
      <c r="AP265" s="289"/>
      <c r="AQ265" s="289"/>
      <c r="AR265" s="289"/>
      <c r="AS265" s="289"/>
      <c r="AT265" s="289"/>
      <c r="AU265" s="289"/>
      <c r="AV265" s="289"/>
      <c r="AW265" s="289"/>
      <c r="AX265" s="289"/>
      <c r="AY265" s="289"/>
      <c r="AZ265" s="289"/>
      <c r="BA265" s="289"/>
      <c r="BB265" s="289"/>
      <c r="BC265" s="289"/>
      <c r="BD265" s="289"/>
      <c r="BE265" s="289"/>
      <c r="BF265" s="289"/>
      <c r="BG265" s="289"/>
      <c r="BH265" s="289"/>
      <c r="BI265" s="289"/>
      <c r="BJ265" s="289"/>
      <c r="BK265" s="289"/>
    </row>
    <row r="266" spans="1:63" s="288" customFormat="1" ht="12.95" customHeight="1">
      <c r="B266" s="677"/>
      <c r="C266" s="619"/>
      <c r="D266" s="620"/>
      <c r="E266" s="620"/>
      <c r="F266" s="620"/>
      <c r="G266" s="620"/>
      <c r="H266" s="620"/>
      <c r="I266" s="620"/>
      <c r="J266" s="620"/>
      <c r="K266" s="620"/>
      <c r="L266" s="620"/>
      <c r="M266" s="620"/>
      <c r="N266" s="620"/>
      <c r="O266" s="620"/>
      <c r="P266" s="620"/>
      <c r="Q266" s="620"/>
      <c r="R266" s="620"/>
      <c r="S266" s="620"/>
      <c r="T266" s="620"/>
      <c r="U266" s="620"/>
      <c r="V266" s="620"/>
      <c r="W266" s="620"/>
      <c r="X266" s="621"/>
      <c r="Y266" s="642"/>
      <c r="Z266" s="643"/>
      <c r="AA266" s="644"/>
      <c r="AC266" s="289"/>
      <c r="AD266" s="289"/>
      <c r="AE266" s="289"/>
      <c r="AF266" s="289"/>
      <c r="AG266" s="289"/>
      <c r="AH266" s="289"/>
      <c r="AI266" s="289"/>
      <c r="AJ266" s="289"/>
      <c r="AK266" s="289"/>
      <c r="AL266" s="289"/>
      <c r="AM266" s="289"/>
      <c r="AN266" s="289"/>
      <c r="AO266" s="289"/>
      <c r="AP266" s="289"/>
      <c r="AQ266" s="289"/>
      <c r="AR266" s="289"/>
      <c r="AS266" s="289"/>
      <c r="AT266" s="289"/>
      <c r="AU266" s="289"/>
      <c r="AV266" s="289"/>
      <c r="AW266" s="289"/>
      <c r="AX266" s="289"/>
      <c r="AY266" s="289"/>
      <c r="AZ266" s="289"/>
      <c r="BA266" s="289"/>
      <c r="BB266" s="289"/>
      <c r="BC266" s="289"/>
      <c r="BD266" s="289"/>
      <c r="BE266" s="289"/>
      <c r="BF266" s="289"/>
      <c r="BG266" s="289"/>
      <c r="BH266" s="289"/>
      <c r="BI266" s="289"/>
      <c r="BJ266" s="289"/>
      <c r="BK266" s="289"/>
    </row>
    <row r="267" spans="1:63" s="288" customFormat="1" ht="4.7" customHeight="1">
      <c r="Y267" s="283"/>
      <c r="Z267" s="283"/>
      <c r="AA267" s="283"/>
      <c r="AC267" s="289"/>
      <c r="AD267" s="289"/>
      <c r="AE267" s="289"/>
      <c r="AF267" s="289"/>
      <c r="AG267" s="289"/>
      <c r="AH267" s="289"/>
      <c r="AI267" s="289"/>
      <c r="AJ267" s="289"/>
      <c r="AK267" s="289"/>
      <c r="AL267" s="289"/>
      <c r="AM267" s="289"/>
      <c r="AN267" s="289"/>
      <c r="AO267" s="289"/>
      <c r="AP267" s="289"/>
      <c r="AQ267" s="289"/>
      <c r="AR267" s="289"/>
      <c r="AS267" s="289"/>
      <c r="AT267" s="289"/>
      <c r="AU267" s="289"/>
      <c r="AV267" s="289"/>
      <c r="AW267" s="289"/>
      <c r="AX267" s="289"/>
      <c r="AY267" s="289"/>
      <c r="AZ267" s="289"/>
      <c r="BA267" s="289"/>
      <c r="BB267" s="289"/>
      <c r="BC267" s="289"/>
      <c r="BD267" s="289"/>
      <c r="BE267" s="289"/>
      <c r="BF267" s="289"/>
      <c r="BG267" s="289"/>
      <c r="BH267" s="289"/>
      <c r="BI267" s="289"/>
      <c r="BJ267" s="289"/>
      <c r="BK267" s="289"/>
    </row>
    <row r="268" spans="1:63" s="285" customFormat="1" ht="18.95" customHeight="1">
      <c r="A268" s="263" t="s">
        <v>436</v>
      </c>
      <c r="B268" s="279"/>
      <c r="C268" s="280"/>
      <c r="D268" s="280"/>
      <c r="E268" s="280"/>
      <c r="F268" s="280"/>
      <c r="G268" s="280"/>
      <c r="H268" s="280"/>
      <c r="I268" s="280"/>
      <c r="J268" s="284"/>
      <c r="K268" s="284"/>
      <c r="L268" s="284"/>
      <c r="M268" s="284"/>
      <c r="N268" s="284"/>
      <c r="O268" s="284"/>
      <c r="P268" s="284"/>
      <c r="Q268" s="284"/>
      <c r="R268" s="284"/>
      <c r="Y268" s="283"/>
      <c r="Z268" s="283"/>
      <c r="AA268" s="283"/>
      <c r="AC268" s="286"/>
      <c r="AD268" s="286"/>
      <c r="AE268" s="286"/>
      <c r="AF268" s="286"/>
      <c r="AG268" s="286"/>
      <c r="AH268" s="286"/>
      <c r="AI268" s="286"/>
      <c r="AJ268" s="286"/>
      <c r="AK268" s="286"/>
      <c r="AL268" s="286"/>
      <c r="AM268" s="286"/>
      <c r="AN268" s="286"/>
      <c r="AO268" s="286"/>
      <c r="AP268" s="286"/>
      <c r="AQ268" s="286"/>
      <c r="AR268" s="286"/>
      <c r="AS268" s="286"/>
      <c r="AT268" s="286"/>
      <c r="AU268" s="286"/>
      <c r="AV268" s="286"/>
      <c r="AW268" s="286"/>
      <c r="AX268" s="286"/>
      <c r="AY268" s="286"/>
      <c r="AZ268" s="286"/>
      <c r="BA268" s="286"/>
      <c r="BB268" s="286"/>
      <c r="BC268" s="286"/>
      <c r="BD268" s="286"/>
      <c r="BE268" s="286"/>
      <c r="BF268" s="286"/>
      <c r="BG268" s="286"/>
      <c r="BH268" s="286"/>
      <c r="BI268" s="286"/>
      <c r="BJ268" s="286"/>
      <c r="BK268" s="286"/>
    </row>
    <row r="269" spans="1:63" s="288" customFormat="1" ht="12.95" customHeight="1">
      <c r="B269" s="598" t="s">
        <v>354</v>
      </c>
      <c r="C269" s="635" t="s">
        <v>437</v>
      </c>
      <c r="D269" s="614"/>
      <c r="E269" s="614"/>
      <c r="F269" s="614"/>
      <c r="G269" s="614"/>
      <c r="H269" s="614"/>
      <c r="I269" s="614"/>
      <c r="J269" s="614"/>
      <c r="K269" s="614"/>
      <c r="L269" s="614"/>
      <c r="M269" s="614"/>
      <c r="N269" s="614"/>
      <c r="O269" s="614"/>
      <c r="P269" s="614"/>
      <c r="Q269" s="614"/>
      <c r="R269" s="614"/>
      <c r="S269" s="614"/>
      <c r="T269" s="614"/>
      <c r="U269" s="614"/>
      <c r="V269" s="614"/>
      <c r="W269" s="614"/>
      <c r="X269" s="615"/>
      <c r="Y269" s="636"/>
      <c r="Z269" s="637"/>
      <c r="AA269" s="638"/>
      <c r="AC269" s="289"/>
      <c r="AD269" s="289"/>
      <c r="AE269" s="289"/>
      <c r="AF269" s="289"/>
      <c r="AG269" s="289"/>
      <c r="AH269" s="289"/>
      <c r="AI269" s="289"/>
      <c r="AJ269" s="289"/>
      <c r="AK269" s="289"/>
      <c r="AL269" s="289"/>
      <c r="AM269" s="289"/>
      <c r="AN269" s="289"/>
      <c r="AO269" s="289"/>
      <c r="AP269" s="289"/>
      <c r="AQ269" s="289"/>
      <c r="AR269" s="289"/>
      <c r="AS269" s="289"/>
      <c r="AT269" s="289"/>
      <c r="AU269" s="289"/>
      <c r="AV269" s="289"/>
      <c r="AW269" s="289"/>
      <c r="AX269" s="289"/>
      <c r="AY269" s="289"/>
      <c r="AZ269" s="289"/>
      <c r="BA269" s="289"/>
      <c r="BB269" s="289"/>
      <c r="BC269" s="289"/>
      <c r="BD269" s="289"/>
      <c r="BE269" s="289"/>
      <c r="BF269" s="289"/>
      <c r="BG269" s="289"/>
      <c r="BH269" s="289"/>
      <c r="BI269" s="289"/>
      <c r="BJ269" s="289"/>
      <c r="BK269" s="289"/>
    </row>
    <row r="270" spans="1:63" s="288" customFormat="1" ht="12.95" customHeight="1">
      <c r="B270" s="613"/>
      <c r="C270" s="678"/>
      <c r="D270" s="617"/>
      <c r="E270" s="617"/>
      <c r="F270" s="617"/>
      <c r="G270" s="617"/>
      <c r="H270" s="617"/>
      <c r="I270" s="617"/>
      <c r="J270" s="617"/>
      <c r="K270" s="617"/>
      <c r="L270" s="617"/>
      <c r="M270" s="617"/>
      <c r="N270" s="617"/>
      <c r="O270" s="617"/>
      <c r="P270" s="617"/>
      <c r="Q270" s="617"/>
      <c r="R270" s="617"/>
      <c r="S270" s="617"/>
      <c r="T270" s="617"/>
      <c r="U270" s="617"/>
      <c r="V270" s="617"/>
      <c r="W270" s="617"/>
      <c r="X270" s="618"/>
      <c r="Y270" s="639"/>
      <c r="Z270" s="640"/>
      <c r="AA270" s="641"/>
      <c r="AC270" s="289"/>
      <c r="AD270" s="289"/>
      <c r="AE270" s="289"/>
      <c r="AF270" s="289"/>
      <c r="AG270" s="289"/>
      <c r="AH270" s="289"/>
      <c r="AI270" s="289"/>
      <c r="AJ270" s="289"/>
      <c r="AK270" s="289"/>
      <c r="AL270" s="289"/>
      <c r="AM270" s="289"/>
      <c r="AN270" s="289"/>
      <c r="AO270" s="289"/>
      <c r="AP270" s="289"/>
      <c r="AQ270" s="289"/>
      <c r="AR270" s="289"/>
      <c r="AS270" s="289"/>
      <c r="AT270" s="289"/>
      <c r="AU270" s="289"/>
      <c r="AV270" s="289"/>
      <c r="AW270" s="289"/>
      <c r="AX270" s="289"/>
      <c r="AY270" s="289"/>
      <c r="AZ270" s="289"/>
      <c r="BA270" s="289"/>
      <c r="BB270" s="289"/>
      <c r="BC270" s="289"/>
      <c r="BD270" s="289"/>
      <c r="BE270" s="289"/>
      <c r="BF270" s="289"/>
      <c r="BG270" s="289"/>
      <c r="BH270" s="289"/>
      <c r="BI270" s="289"/>
      <c r="BJ270" s="289"/>
      <c r="BK270" s="289"/>
    </row>
    <row r="271" spans="1:63" s="288" customFormat="1" ht="12.95" customHeight="1">
      <c r="B271" s="677"/>
      <c r="C271" s="619"/>
      <c r="D271" s="620"/>
      <c r="E271" s="620"/>
      <c r="F271" s="620"/>
      <c r="G271" s="620"/>
      <c r="H271" s="620"/>
      <c r="I271" s="620"/>
      <c r="J271" s="620"/>
      <c r="K271" s="620"/>
      <c r="L271" s="620"/>
      <c r="M271" s="620"/>
      <c r="N271" s="620"/>
      <c r="O271" s="620"/>
      <c r="P271" s="620"/>
      <c r="Q271" s="620"/>
      <c r="R271" s="620"/>
      <c r="S271" s="620"/>
      <c r="T271" s="620"/>
      <c r="U271" s="620"/>
      <c r="V271" s="620"/>
      <c r="W271" s="620"/>
      <c r="X271" s="621"/>
      <c r="Y271" s="642"/>
      <c r="Z271" s="643"/>
      <c r="AA271" s="644"/>
      <c r="AC271" s="289"/>
      <c r="AD271" s="289"/>
      <c r="AE271" s="289"/>
      <c r="AF271" s="289"/>
      <c r="AG271" s="289"/>
      <c r="AH271" s="289"/>
      <c r="AI271" s="289"/>
      <c r="AJ271" s="289"/>
      <c r="AK271" s="289"/>
      <c r="AL271" s="289"/>
      <c r="AM271" s="289"/>
      <c r="AN271" s="289"/>
      <c r="AO271" s="289"/>
      <c r="AP271" s="289"/>
      <c r="AQ271" s="289"/>
      <c r="AR271" s="289"/>
      <c r="AS271" s="289"/>
      <c r="AT271" s="289"/>
      <c r="AU271" s="289"/>
      <c r="AV271" s="289"/>
      <c r="AW271" s="289"/>
      <c r="AX271" s="289"/>
      <c r="AY271" s="289"/>
      <c r="AZ271" s="289"/>
      <c r="BA271" s="289"/>
      <c r="BB271" s="289"/>
      <c r="BC271" s="289"/>
      <c r="BD271" s="289"/>
      <c r="BE271" s="289"/>
      <c r="BF271" s="289"/>
      <c r="BG271" s="289"/>
      <c r="BH271" s="289"/>
      <c r="BI271" s="289"/>
      <c r="BJ271" s="289"/>
      <c r="BK271" s="289"/>
    </row>
    <row r="272" spans="1:63" s="288" customFormat="1" ht="12.95" customHeight="1">
      <c r="Y272" s="283"/>
      <c r="Z272" s="283"/>
      <c r="AA272" s="283"/>
      <c r="AC272" s="289"/>
      <c r="AD272" s="289"/>
      <c r="AE272" s="289"/>
      <c r="AF272" s="289"/>
      <c r="AG272" s="289"/>
      <c r="AH272" s="289"/>
      <c r="AI272" s="289"/>
      <c r="AJ272" s="289"/>
      <c r="AK272" s="289"/>
      <c r="AL272" s="289"/>
      <c r="AM272" s="289"/>
      <c r="AN272" s="289"/>
      <c r="AO272" s="289"/>
      <c r="AP272" s="289"/>
      <c r="AQ272" s="289"/>
      <c r="AR272" s="289"/>
      <c r="AS272" s="289"/>
      <c r="AT272" s="289"/>
      <c r="AU272" s="289"/>
      <c r="AV272" s="289"/>
      <c r="AW272" s="289"/>
      <c r="AX272" s="289"/>
      <c r="AY272" s="289"/>
      <c r="AZ272" s="289"/>
      <c r="BA272" s="289"/>
      <c r="BB272" s="289"/>
      <c r="BC272" s="289"/>
      <c r="BD272" s="289"/>
      <c r="BE272" s="289"/>
      <c r="BF272" s="289"/>
      <c r="BG272" s="289"/>
      <c r="BH272" s="289"/>
      <c r="BI272" s="289"/>
      <c r="BJ272" s="289"/>
      <c r="BK272" s="289"/>
    </row>
    <row r="273" spans="1:63" s="285" customFormat="1" ht="19.5" customHeight="1">
      <c r="A273" s="263" t="s">
        <v>438</v>
      </c>
      <c r="B273" s="279"/>
      <c r="C273" s="280"/>
      <c r="D273" s="280"/>
      <c r="E273" s="280"/>
      <c r="F273" s="280"/>
      <c r="G273" s="280"/>
      <c r="H273" s="280"/>
      <c r="I273" s="280"/>
      <c r="J273" s="284"/>
      <c r="K273" s="284"/>
      <c r="L273" s="284"/>
      <c r="M273" s="284"/>
      <c r="N273" s="284"/>
      <c r="O273" s="284"/>
      <c r="P273" s="284"/>
      <c r="Q273" s="284"/>
      <c r="R273" s="284"/>
      <c r="Y273" s="283"/>
      <c r="Z273" s="283"/>
      <c r="AA273" s="283"/>
      <c r="AC273" s="286"/>
      <c r="AD273" s="286"/>
      <c r="AE273" s="286"/>
      <c r="AF273" s="286"/>
      <c r="AG273" s="286"/>
      <c r="AH273" s="286"/>
      <c r="AI273" s="286"/>
      <c r="AJ273" s="286"/>
      <c r="AK273" s="286"/>
      <c r="AL273" s="286"/>
      <c r="AM273" s="286"/>
      <c r="AN273" s="286"/>
      <c r="AO273" s="286"/>
      <c r="AP273" s="286"/>
      <c r="AQ273" s="286"/>
      <c r="AR273" s="286"/>
      <c r="AS273" s="286"/>
      <c r="AT273" s="286"/>
      <c r="AU273" s="286"/>
      <c r="AV273" s="286"/>
      <c r="AW273" s="286"/>
      <c r="AX273" s="286"/>
      <c r="AY273" s="286"/>
      <c r="AZ273" s="286"/>
      <c r="BA273" s="286"/>
      <c r="BB273" s="286"/>
      <c r="BC273" s="286"/>
      <c r="BD273" s="286"/>
      <c r="BE273" s="286"/>
      <c r="BF273" s="286"/>
      <c r="BG273" s="286"/>
      <c r="BH273" s="286"/>
      <c r="BI273" s="286"/>
      <c r="BJ273" s="286"/>
      <c r="BK273" s="286"/>
    </row>
    <row r="274" spans="1:63" s="285" customFormat="1" ht="5.45" customHeight="1">
      <c r="A274" s="422"/>
      <c r="B274" s="598" t="s">
        <v>354</v>
      </c>
      <c r="C274" s="635" t="s">
        <v>956</v>
      </c>
      <c r="D274" s="614"/>
      <c r="E274" s="614"/>
      <c r="F274" s="614"/>
      <c r="G274" s="614"/>
      <c r="H274" s="614"/>
      <c r="I274" s="614"/>
      <c r="J274" s="614"/>
      <c r="K274" s="614"/>
      <c r="L274" s="614"/>
      <c r="M274" s="614"/>
      <c r="N274" s="614"/>
      <c r="O274" s="614"/>
      <c r="P274" s="614"/>
      <c r="Q274" s="614"/>
      <c r="R274" s="614"/>
      <c r="S274" s="614"/>
      <c r="T274" s="614"/>
      <c r="U274" s="614"/>
      <c r="V274" s="614"/>
      <c r="W274" s="614"/>
      <c r="X274" s="615"/>
      <c r="Y274" s="636"/>
      <c r="Z274" s="637"/>
      <c r="AA274" s="638"/>
      <c r="AC274" s="286"/>
      <c r="AD274" s="286"/>
      <c r="AE274" s="286"/>
      <c r="AF274" s="286"/>
      <c r="AG274" s="286"/>
      <c r="AH274" s="286"/>
      <c r="AI274" s="286"/>
      <c r="AJ274" s="286"/>
      <c r="AK274" s="286"/>
      <c r="AL274" s="286"/>
      <c r="AM274" s="286"/>
      <c r="AN274" s="286"/>
      <c r="AO274" s="286"/>
      <c r="AP274" s="286"/>
      <c r="AQ274" s="286"/>
      <c r="AR274" s="286"/>
      <c r="AS274" s="286"/>
      <c r="AT274" s="286"/>
      <c r="AU274" s="286"/>
      <c r="AV274" s="286"/>
      <c r="AW274" s="286"/>
      <c r="AX274" s="286"/>
      <c r="AY274" s="286"/>
      <c r="AZ274" s="286"/>
      <c r="BA274" s="286"/>
      <c r="BB274" s="286"/>
      <c r="BC274" s="286"/>
      <c r="BD274" s="286"/>
      <c r="BE274" s="286"/>
      <c r="BF274" s="286"/>
      <c r="BG274" s="286"/>
      <c r="BH274" s="286"/>
      <c r="BI274" s="286"/>
      <c r="BJ274" s="286"/>
      <c r="BK274" s="286"/>
    </row>
    <row r="275" spans="1:63" s="288" customFormat="1" ht="12.95" customHeight="1">
      <c r="B275" s="613"/>
      <c r="C275" s="678"/>
      <c r="D275" s="617"/>
      <c r="E275" s="617"/>
      <c r="F275" s="617"/>
      <c r="G275" s="617"/>
      <c r="H275" s="617"/>
      <c r="I275" s="617"/>
      <c r="J275" s="617"/>
      <c r="K275" s="617"/>
      <c r="L275" s="617"/>
      <c r="M275" s="617"/>
      <c r="N275" s="617"/>
      <c r="O275" s="617"/>
      <c r="P275" s="617"/>
      <c r="Q275" s="617"/>
      <c r="R275" s="617"/>
      <c r="S275" s="617"/>
      <c r="T275" s="617"/>
      <c r="U275" s="617"/>
      <c r="V275" s="617"/>
      <c r="W275" s="617"/>
      <c r="X275" s="618"/>
      <c r="Y275" s="639"/>
      <c r="Z275" s="640"/>
      <c r="AA275" s="641"/>
      <c r="AC275" s="289"/>
      <c r="AD275" s="289"/>
      <c r="AE275" s="289"/>
      <c r="AF275" s="289"/>
      <c r="AG275" s="289"/>
      <c r="AH275" s="289"/>
      <c r="AI275" s="289"/>
      <c r="AJ275" s="289"/>
      <c r="AK275" s="289"/>
      <c r="AL275" s="289"/>
      <c r="AM275" s="289"/>
      <c r="AN275" s="289"/>
      <c r="AO275" s="289"/>
      <c r="AP275" s="289"/>
      <c r="AQ275" s="289"/>
      <c r="AR275" s="289"/>
      <c r="AS275" s="289"/>
      <c r="AT275" s="289"/>
      <c r="AU275" s="289"/>
      <c r="AV275" s="289"/>
      <c r="AW275" s="289"/>
      <c r="AX275" s="289"/>
      <c r="AY275" s="289"/>
      <c r="AZ275" s="289"/>
      <c r="BA275" s="289"/>
      <c r="BB275" s="289"/>
      <c r="BC275" s="289"/>
      <c r="BD275" s="289"/>
      <c r="BE275" s="289"/>
      <c r="BF275" s="289"/>
      <c r="BG275" s="289"/>
      <c r="BH275" s="289"/>
      <c r="BI275" s="289"/>
      <c r="BJ275" s="289"/>
      <c r="BK275" s="289"/>
    </row>
    <row r="276" spans="1:63" s="288" customFormat="1" ht="12.95" customHeight="1">
      <c r="B276" s="613"/>
      <c r="C276" s="678"/>
      <c r="D276" s="617"/>
      <c r="E276" s="617"/>
      <c r="F276" s="617"/>
      <c r="G276" s="617"/>
      <c r="H276" s="617"/>
      <c r="I276" s="617"/>
      <c r="J276" s="617"/>
      <c r="K276" s="617"/>
      <c r="L276" s="617"/>
      <c r="M276" s="617"/>
      <c r="N276" s="617"/>
      <c r="O276" s="617"/>
      <c r="P276" s="617"/>
      <c r="Q276" s="617"/>
      <c r="R276" s="617"/>
      <c r="S276" s="617"/>
      <c r="T276" s="617"/>
      <c r="U276" s="617"/>
      <c r="V276" s="617"/>
      <c r="W276" s="617"/>
      <c r="X276" s="618"/>
      <c r="Y276" s="639"/>
      <c r="Z276" s="640"/>
      <c r="AA276" s="641"/>
      <c r="AC276" s="289"/>
      <c r="AD276" s="289"/>
      <c r="AE276" s="289"/>
      <c r="AF276" s="289"/>
      <c r="AG276" s="289"/>
      <c r="AH276" s="289"/>
      <c r="AI276" s="289"/>
      <c r="AJ276" s="289"/>
      <c r="AK276" s="289"/>
      <c r="AL276" s="289"/>
      <c r="AM276" s="289"/>
      <c r="AN276" s="289"/>
      <c r="AO276" s="289"/>
      <c r="AP276" s="289"/>
      <c r="AQ276" s="289"/>
      <c r="AR276" s="289"/>
      <c r="AS276" s="289"/>
      <c r="AT276" s="289"/>
      <c r="AU276" s="289"/>
      <c r="AV276" s="289"/>
      <c r="AW276" s="289"/>
      <c r="AX276" s="289"/>
      <c r="AY276" s="289"/>
      <c r="AZ276" s="289"/>
      <c r="BA276" s="289"/>
      <c r="BB276" s="289"/>
      <c r="BC276" s="289"/>
      <c r="BD276" s="289"/>
      <c r="BE276" s="289"/>
      <c r="BF276" s="289"/>
      <c r="BG276" s="289"/>
      <c r="BH276" s="289"/>
      <c r="BI276" s="289"/>
      <c r="BJ276" s="289"/>
      <c r="BK276" s="289"/>
    </row>
    <row r="277" spans="1:63" s="288" customFormat="1" ht="12.95" customHeight="1">
      <c r="B277" s="613"/>
      <c r="C277" s="678"/>
      <c r="D277" s="617"/>
      <c r="E277" s="617"/>
      <c r="F277" s="617"/>
      <c r="G277" s="617"/>
      <c r="H277" s="617"/>
      <c r="I277" s="617"/>
      <c r="J277" s="617"/>
      <c r="K277" s="617"/>
      <c r="L277" s="617"/>
      <c r="M277" s="617"/>
      <c r="N277" s="617"/>
      <c r="O277" s="617"/>
      <c r="P277" s="617"/>
      <c r="Q277" s="617"/>
      <c r="R277" s="617"/>
      <c r="S277" s="617"/>
      <c r="T277" s="617"/>
      <c r="U277" s="617"/>
      <c r="V277" s="617"/>
      <c r="W277" s="617"/>
      <c r="X277" s="618"/>
      <c r="Y277" s="639"/>
      <c r="Z277" s="640"/>
      <c r="AA277" s="641"/>
      <c r="AC277" s="289"/>
      <c r="AD277" s="289"/>
      <c r="AE277" s="289"/>
      <c r="AF277" s="289"/>
      <c r="AG277" s="289"/>
      <c r="AH277" s="289"/>
      <c r="AI277" s="289"/>
      <c r="AJ277" s="289"/>
      <c r="AK277" s="289"/>
      <c r="AL277" s="289"/>
      <c r="AM277" s="289"/>
      <c r="AN277" s="289"/>
      <c r="AO277" s="289"/>
      <c r="AP277" s="289"/>
      <c r="AQ277" s="289"/>
      <c r="AR277" s="289"/>
      <c r="AS277" s="289"/>
      <c r="AT277" s="289"/>
      <c r="AU277" s="289"/>
      <c r="AV277" s="289"/>
      <c r="AW277" s="289"/>
      <c r="AX277" s="289"/>
      <c r="AY277" s="289"/>
      <c r="AZ277" s="289"/>
      <c r="BA277" s="289"/>
      <c r="BB277" s="289"/>
      <c r="BC277" s="289"/>
      <c r="BD277" s="289"/>
      <c r="BE277" s="289"/>
      <c r="BF277" s="289"/>
      <c r="BG277" s="289"/>
      <c r="BH277" s="289"/>
      <c r="BI277" s="289"/>
      <c r="BJ277" s="289"/>
      <c r="BK277" s="289"/>
    </row>
    <row r="278" spans="1:63" s="288" customFormat="1" ht="9" customHeight="1">
      <c r="B278" s="613"/>
      <c r="C278" s="678"/>
      <c r="D278" s="617"/>
      <c r="E278" s="617"/>
      <c r="F278" s="617"/>
      <c r="G278" s="617"/>
      <c r="H278" s="617"/>
      <c r="I278" s="617"/>
      <c r="J278" s="617"/>
      <c r="K278" s="617"/>
      <c r="L278" s="617"/>
      <c r="M278" s="617"/>
      <c r="N278" s="617"/>
      <c r="O278" s="617"/>
      <c r="P278" s="617"/>
      <c r="Q278" s="617"/>
      <c r="R278" s="617"/>
      <c r="S278" s="617"/>
      <c r="T278" s="617"/>
      <c r="U278" s="617"/>
      <c r="V278" s="617"/>
      <c r="W278" s="617"/>
      <c r="X278" s="618"/>
      <c r="Y278" s="639"/>
      <c r="Z278" s="640"/>
      <c r="AA278" s="641"/>
      <c r="AC278" s="289"/>
      <c r="AD278" s="289"/>
      <c r="AE278" s="289"/>
      <c r="AF278" s="289"/>
      <c r="AG278" s="289"/>
      <c r="AH278" s="289"/>
      <c r="AI278" s="289"/>
      <c r="AJ278" s="289"/>
      <c r="AK278" s="289"/>
      <c r="AL278" s="289"/>
      <c r="AM278" s="289"/>
      <c r="AN278" s="289"/>
      <c r="AO278" s="289"/>
      <c r="AP278" s="289"/>
      <c r="AQ278" s="289"/>
      <c r="AR278" s="289"/>
      <c r="AS278" s="289"/>
      <c r="AT278" s="289"/>
      <c r="AU278" s="289"/>
      <c r="AV278" s="289"/>
      <c r="AW278" s="289"/>
      <c r="AX278" s="289"/>
      <c r="AY278" s="289"/>
      <c r="AZ278" s="289"/>
      <c r="BA278" s="289"/>
      <c r="BB278" s="289"/>
      <c r="BC278" s="289"/>
      <c r="BD278" s="289"/>
      <c r="BE278" s="289"/>
      <c r="BF278" s="289"/>
      <c r="BG278" s="289"/>
      <c r="BH278" s="289"/>
      <c r="BI278" s="289"/>
      <c r="BJ278" s="289"/>
      <c r="BK278" s="289"/>
    </row>
    <row r="279" spans="1:63" s="288" customFormat="1" ht="7.5" customHeight="1">
      <c r="B279" s="677"/>
      <c r="C279" s="619"/>
      <c r="D279" s="620"/>
      <c r="E279" s="620"/>
      <c r="F279" s="620"/>
      <c r="G279" s="620"/>
      <c r="H279" s="620"/>
      <c r="I279" s="620"/>
      <c r="J279" s="620"/>
      <c r="K279" s="620"/>
      <c r="L279" s="620"/>
      <c r="M279" s="620"/>
      <c r="N279" s="620"/>
      <c r="O279" s="620"/>
      <c r="P279" s="620"/>
      <c r="Q279" s="620"/>
      <c r="R279" s="620"/>
      <c r="S279" s="620"/>
      <c r="T279" s="620"/>
      <c r="U279" s="620"/>
      <c r="V279" s="620"/>
      <c r="W279" s="620"/>
      <c r="X279" s="621"/>
      <c r="Y279" s="642"/>
      <c r="Z279" s="643"/>
      <c r="AA279" s="644"/>
      <c r="AC279" s="289"/>
      <c r="AD279" s="289"/>
      <c r="AE279" s="289"/>
      <c r="AF279" s="289"/>
      <c r="AG279" s="289"/>
      <c r="AH279" s="289"/>
      <c r="AI279" s="289"/>
      <c r="AJ279" s="289"/>
      <c r="AK279" s="289"/>
      <c r="AL279" s="289"/>
      <c r="AM279" s="289"/>
      <c r="AN279" s="289"/>
      <c r="AO279" s="289"/>
      <c r="AP279" s="289"/>
      <c r="AQ279" s="289"/>
      <c r="AR279" s="289"/>
      <c r="AS279" s="289"/>
      <c r="AT279" s="289"/>
      <c r="AU279" s="289"/>
      <c r="AV279" s="289"/>
      <c r="AW279" s="289"/>
      <c r="AX279" s="289"/>
      <c r="AY279" s="289"/>
      <c r="AZ279" s="289"/>
      <c r="BA279" s="289"/>
      <c r="BB279" s="289"/>
      <c r="BC279" s="289"/>
      <c r="BD279" s="289"/>
      <c r="BE279" s="289"/>
      <c r="BF279" s="289"/>
      <c r="BG279" s="289"/>
      <c r="BH279" s="289"/>
      <c r="BI279" s="289"/>
      <c r="BJ279" s="289"/>
      <c r="BK279" s="289"/>
    </row>
    <row r="280" spans="1:63" s="288" customFormat="1" ht="10.5" customHeight="1">
      <c r="Y280" s="283"/>
      <c r="Z280" s="283"/>
      <c r="AA280" s="283"/>
      <c r="AC280" s="289"/>
      <c r="AD280" s="289"/>
      <c r="AE280" s="289"/>
      <c r="AF280" s="289"/>
      <c r="AG280" s="289"/>
      <c r="AH280" s="289"/>
      <c r="AI280" s="289"/>
      <c r="AJ280" s="289"/>
      <c r="AK280" s="289"/>
      <c r="AL280" s="289"/>
      <c r="AM280" s="289"/>
      <c r="AN280" s="289"/>
      <c r="AO280" s="289"/>
      <c r="AP280" s="289"/>
      <c r="AQ280" s="289"/>
      <c r="AR280" s="289"/>
      <c r="AS280" s="289"/>
      <c r="AT280" s="289"/>
      <c r="AU280" s="289"/>
      <c r="AV280" s="289"/>
      <c r="AW280" s="289"/>
      <c r="AX280" s="289"/>
      <c r="AY280" s="289"/>
      <c r="AZ280" s="289"/>
      <c r="BA280" s="289"/>
      <c r="BB280" s="289"/>
      <c r="BC280" s="289"/>
      <c r="BD280" s="289"/>
      <c r="BE280" s="289"/>
      <c r="BF280" s="289"/>
      <c r="BG280" s="289"/>
      <c r="BH280" s="289"/>
      <c r="BI280" s="289"/>
      <c r="BJ280" s="289"/>
      <c r="BK280" s="289"/>
    </row>
    <row r="281" spans="1:63" s="285" customFormat="1" ht="18.95" customHeight="1">
      <c r="A281" s="263" t="s">
        <v>439</v>
      </c>
      <c r="B281" s="279"/>
      <c r="C281" s="280"/>
      <c r="D281" s="280"/>
      <c r="E281" s="280"/>
      <c r="F281" s="280"/>
      <c r="G281" s="280"/>
      <c r="H281" s="280"/>
      <c r="I281" s="280"/>
      <c r="J281" s="281"/>
      <c r="K281" s="281"/>
      <c r="L281" s="281"/>
      <c r="M281" s="281"/>
      <c r="N281" s="281"/>
      <c r="O281" s="281"/>
      <c r="P281" s="281"/>
      <c r="Q281" s="281"/>
      <c r="R281" s="281"/>
      <c r="S281" s="282"/>
      <c r="T281" s="282"/>
      <c r="U281" s="282"/>
      <c r="V281" s="282"/>
      <c r="W281" s="282"/>
      <c r="X281" s="282"/>
      <c r="Y281" s="283"/>
      <c r="Z281" s="283"/>
      <c r="AA281" s="283"/>
      <c r="AC281" s="286"/>
      <c r="AD281" s="286"/>
      <c r="AE281" s="286"/>
      <c r="AF281" s="286"/>
      <c r="AG281" s="286"/>
      <c r="AH281" s="286"/>
      <c r="AI281" s="286"/>
      <c r="AJ281" s="286"/>
      <c r="AK281" s="286"/>
      <c r="AL281" s="286"/>
      <c r="AM281" s="286"/>
      <c r="AN281" s="286"/>
      <c r="AO281" s="286"/>
      <c r="AP281" s="286"/>
      <c r="AQ281" s="286"/>
      <c r="AR281" s="286"/>
      <c r="AS281" s="286"/>
      <c r="AT281" s="286"/>
      <c r="AU281" s="286"/>
      <c r="AV281" s="286"/>
      <c r="AW281" s="286"/>
      <c r="AX281" s="286"/>
      <c r="AY281" s="286"/>
      <c r="AZ281" s="286"/>
      <c r="BA281" s="286"/>
      <c r="BB281" s="286"/>
      <c r="BC281" s="286"/>
      <c r="BD281" s="286"/>
      <c r="BE281" s="286"/>
      <c r="BF281" s="286"/>
      <c r="BG281" s="286"/>
      <c r="BH281" s="286"/>
      <c r="BI281" s="286"/>
      <c r="BJ281" s="286"/>
      <c r="BK281" s="286"/>
    </row>
    <row r="282" spans="1:63" s="288" customFormat="1" ht="12.95" customHeight="1">
      <c r="A282" s="290"/>
      <c r="B282" s="598" t="s">
        <v>354</v>
      </c>
      <c r="C282" s="635" t="s">
        <v>957</v>
      </c>
      <c r="D282" s="720"/>
      <c r="E282" s="720"/>
      <c r="F282" s="720"/>
      <c r="G282" s="720"/>
      <c r="H282" s="720"/>
      <c r="I282" s="720"/>
      <c r="J282" s="720"/>
      <c r="K282" s="720"/>
      <c r="L282" s="720"/>
      <c r="M282" s="720"/>
      <c r="N282" s="720"/>
      <c r="O282" s="720"/>
      <c r="P282" s="720"/>
      <c r="Q282" s="720"/>
      <c r="R282" s="720"/>
      <c r="S282" s="720"/>
      <c r="T282" s="720"/>
      <c r="U282" s="720"/>
      <c r="V282" s="720"/>
      <c r="W282" s="720"/>
      <c r="X282" s="721"/>
      <c r="Y282" s="636"/>
      <c r="Z282" s="637"/>
      <c r="AA282" s="638"/>
      <c r="AC282" s="289"/>
      <c r="AD282" s="289"/>
      <c r="AE282" s="289"/>
      <c r="AF282" s="289"/>
      <c r="AG282" s="289"/>
      <c r="AH282" s="289"/>
      <c r="AI282" s="289"/>
      <c r="AJ282" s="289"/>
      <c r="AK282" s="289"/>
      <c r="AL282" s="289"/>
      <c r="AM282" s="289"/>
      <c r="AN282" s="289"/>
      <c r="AO282" s="289"/>
      <c r="AP282" s="289"/>
      <c r="AQ282" s="289"/>
      <c r="AR282" s="289"/>
      <c r="AS282" s="289"/>
      <c r="AT282" s="289"/>
      <c r="AU282" s="289"/>
      <c r="AV282" s="289"/>
      <c r="AW282" s="289"/>
      <c r="AX282" s="289"/>
      <c r="AY282" s="289"/>
      <c r="AZ282" s="289"/>
      <c r="BA282" s="289"/>
      <c r="BB282" s="289"/>
      <c r="BC282" s="289"/>
      <c r="BD282" s="289"/>
      <c r="BE282" s="289"/>
      <c r="BF282" s="289"/>
      <c r="BG282" s="289"/>
      <c r="BH282" s="289"/>
      <c r="BI282" s="289"/>
      <c r="BJ282" s="289"/>
      <c r="BK282" s="289"/>
    </row>
    <row r="283" spans="1:63" s="288" customFormat="1" ht="27.6" customHeight="1">
      <c r="A283" s="290"/>
      <c r="B283" s="677"/>
      <c r="C283" s="722"/>
      <c r="D283" s="723"/>
      <c r="E283" s="723"/>
      <c r="F283" s="723"/>
      <c r="G283" s="723"/>
      <c r="H283" s="723"/>
      <c r="I283" s="723"/>
      <c r="J283" s="723"/>
      <c r="K283" s="723"/>
      <c r="L283" s="723"/>
      <c r="M283" s="723"/>
      <c r="N283" s="723"/>
      <c r="O283" s="723"/>
      <c r="P283" s="723"/>
      <c r="Q283" s="723"/>
      <c r="R283" s="723"/>
      <c r="S283" s="723"/>
      <c r="T283" s="723"/>
      <c r="U283" s="723"/>
      <c r="V283" s="723"/>
      <c r="W283" s="723"/>
      <c r="X283" s="724"/>
      <c r="Y283" s="642"/>
      <c r="Z283" s="643"/>
      <c r="AA283" s="644"/>
      <c r="AC283" s="289"/>
      <c r="AD283" s="289"/>
      <c r="AE283" s="289"/>
      <c r="AF283" s="289"/>
      <c r="AG283" s="289"/>
      <c r="AH283" s="289"/>
      <c r="AI283" s="289"/>
      <c r="AJ283" s="289"/>
      <c r="AK283" s="289"/>
      <c r="AL283" s="289"/>
      <c r="AM283" s="289"/>
      <c r="AN283" s="289"/>
      <c r="AO283" s="289"/>
      <c r="AP283" s="289"/>
      <c r="AQ283" s="289"/>
      <c r="AR283" s="289"/>
      <c r="AS283" s="289"/>
      <c r="AT283" s="289"/>
      <c r="AU283" s="289"/>
      <c r="AV283" s="289"/>
      <c r="AW283" s="289"/>
      <c r="AX283" s="289"/>
      <c r="AY283" s="289"/>
      <c r="AZ283" s="289"/>
      <c r="BA283" s="289"/>
      <c r="BB283" s="289"/>
      <c r="BC283" s="289"/>
      <c r="BD283" s="289"/>
      <c r="BE283" s="289"/>
      <c r="BF283" s="289"/>
      <c r="BG283" s="289"/>
      <c r="BH283" s="289"/>
      <c r="BI283" s="289"/>
      <c r="BJ283" s="289"/>
      <c r="BK283" s="289"/>
    </row>
    <row r="284" spans="1:63" s="288" customFormat="1" ht="12.95" customHeight="1">
      <c r="A284" s="290"/>
      <c r="B284" s="598" t="s">
        <v>356</v>
      </c>
      <c r="C284" s="635" t="s">
        <v>885</v>
      </c>
      <c r="D284" s="720"/>
      <c r="E284" s="720"/>
      <c r="F284" s="720"/>
      <c r="G284" s="720"/>
      <c r="H284" s="720"/>
      <c r="I284" s="720"/>
      <c r="J284" s="720"/>
      <c r="K284" s="720"/>
      <c r="L284" s="720"/>
      <c r="M284" s="720"/>
      <c r="N284" s="720"/>
      <c r="O284" s="720"/>
      <c r="P284" s="720"/>
      <c r="Q284" s="720"/>
      <c r="R284" s="720"/>
      <c r="S284" s="720"/>
      <c r="T284" s="720"/>
      <c r="U284" s="720"/>
      <c r="V284" s="720"/>
      <c r="W284" s="720"/>
      <c r="X284" s="721"/>
      <c r="Y284" s="636"/>
      <c r="Z284" s="637"/>
      <c r="AA284" s="638"/>
      <c r="AC284" s="289"/>
      <c r="AD284" s="289"/>
      <c r="AE284" s="289"/>
      <c r="AF284" s="289"/>
      <c r="AG284" s="289"/>
      <c r="AH284" s="289"/>
      <c r="AI284" s="289"/>
      <c r="AJ284" s="289"/>
      <c r="AK284" s="289"/>
      <c r="AL284" s="289"/>
      <c r="AM284" s="289"/>
      <c r="AN284" s="289"/>
      <c r="AO284" s="289"/>
      <c r="AP284" s="289"/>
      <c r="AQ284" s="289"/>
      <c r="AR284" s="289"/>
      <c r="AS284" s="289"/>
      <c r="AT284" s="289"/>
      <c r="AU284" s="289"/>
      <c r="AV284" s="289"/>
      <c r="AW284" s="289"/>
      <c r="AX284" s="289"/>
      <c r="AY284" s="289"/>
      <c r="AZ284" s="289"/>
      <c r="BA284" s="289"/>
      <c r="BB284" s="289"/>
      <c r="BC284" s="289"/>
      <c r="BD284" s="289"/>
      <c r="BE284" s="289"/>
      <c r="BF284" s="289"/>
      <c r="BG284" s="289"/>
      <c r="BH284" s="289"/>
      <c r="BI284" s="289"/>
      <c r="BJ284" s="289"/>
      <c r="BK284" s="289"/>
    </row>
    <row r="285" spans="1:63" s="288" customFormat="1" ht="22.7" customHeight="1">
      <c r="A285" s="290"/>
      <c r="B285" s="677"/>
      <c r="C285" s="722"/>
      <c r="D285" s="723"/>
      <c r="E285" s="723"/>
      <c r="F285" s="723"/>
      <c r="G285" s="723"/>
      <c r="H285" s="723"/>
      <c r="I285" s="723"/>
      <c r="J285" s="723"/>
      <c r="K285" s="723"/>
      <c r="L285" s="723"/>
      <c r="M285" s="723"/>
      <c r="N285" s="723"/>
      <c r="O285" s="723"/>
      <c r="P285" s="723"/>
      <c r="Q285" s="723"/>
      <c r="R285" s="723"/>
      <c r="S285" s="723"/>
      <c r="T285" s="723"/>
      <c r="U285" s="723"/>
      <c r="V285" s="723"/>
      <c r="W285" s="723"/>
      <c r="X285" s="724"/>
      <c r="Y285" s="642"/>
      <c r="Z285" s="643"/>
      <c r="AA285" s="644"/>
      <c r="AC285" s="289"/>
      <c r="AD285" s="289"/>
      <c r="AE285" s="289"/>
      <c r="AF285" s="289"/>
      <c r="AG285" s="289"/>
      <c r="AH285" s="289"/>
      <c r="AI285" s="289"/>
      <c r="AJ285" s="289"/>
      <c r="AK285" s="289"/>
      <c r="AL285" s="289"/>
      <c r="AM285" s="289"/>
      <c r="AN285" s="289"/>
      <c r="AO285" s="289"/>
      <c r="AP285" s="289"/>
      <c r="AQ285" s="289"/>
      <c r="AR285" s="289"/>
      <c r="AS285" s="289"/>
      <c r="AT285" s="289"/>
      <c r="AU285" s="289"/>
      <c r="AV285" s="289"/>
      <c r="AW285" s="289"/>
      <c r="AX285" s="289"/>
      <c r="AY285" s="289"/>
      <c r="AZ285" s="289"/>
      <c r="BA285" s="289"/>
      <c r="BB285" s="289"/>
      <c r="BC285" s="289"/>
      <c r="BD285" s="289"/>
      <c r="BE285" s="289"/>
      <c r="BF285" s="289"/>
      <c r="BG285" s="289"/>
      <c r="BH285" s="289"/>
      <c r="BI285" s="289"/>
      <c r="BJ285" s="289"/>
      <c r="BK285" s="289"/>
    </row>
    <row r="286" spans="1:63" s="288" customFormat="1" ht="3.6" customHeight="1">
      <c r="A286" s="290"/>
      <c r="B286" s="490"/>
      <c r="C286" s="461"/>
      <c r="D286" s="461"/>
      <c r="E286" s="461"/>
      <c r="F286" s="461"/>
      <c r="G286" s="461"/>
      <c r="H286" s="461"/>
      <c r="I286" s="461"/>
      <c r="J286" s="461"/>
      <c r="K286" s="461"/>
      <c r="L286" s="461"/>
      <c r="M286" s="461"/>
      <c r="N286" s="461"/>
      <c r="O286" s="461"/>
      <c r="P286" s="461"/>
      <c r="Q286" s="461"/>
      <c r="R286" s="461"/>
      <c r="S286" s="461"/>
      <c r="T286" s="461"/>
      <c r="U286" s="461"/>
      <c r="V286" s="461"/>
      <c r="W286" s="461"/>
      <c r="X286" s="461"/>
      <c r="Y286" s="428"/>
      <c r="Z286" s="428"/>
      <c r="AA286" s="428"/>
      <c r="AC286" s="289"/>
      <c r="AD286" s="289"/>
      <c r="AE286" s="289"/>
      <c r="AF286" s="289"/>
      <c r="AG286" s="289"/>
      <c r="AH286" s="289"/>
      <c r="AI286" s="289"/>
      <c r="AJ286" s="289"/>
      <c r="AK286" s="289"/>
      <c r="AL286" s="289"/>
      <c r="AM286" s="289"/>
      <c r="AN286" s="289"/>
      <c r="AO286" s="289"/>
      <c r="AP286" s="289"/>
      <c r="AQ286" s="289"/>
      <c r="AR286" s="289"/>
      <c r="AS286" s="289"/>
      <c r="AT286" s="289"/>
      <c r="AU286" s="289"/>
      <c r="AV286" s="289"/>
      <c r="AW286" s="289"/>
      <c r="AX286" s="289"/>
      <c r="AY286" s="289"/>
      <c r="AZ286" s="289"/>
      <c r="BA286" s="289"/>
      <c r="BB286" s="289"/>
      <c r="BC286" s="289"/>
      <c r="BD286" s="289"/>
      <c r="BE286" s="289"/>
      <c r="BF286" s="289"/>
      <c r="BG286" s="289"/>
      <c r="BH286" s="289"/>
      <c r="BI286" s="289"/>
      <c r="BJ286" s="289"/>
      <c r="BK286" s="289"/>
    </row>
    <row r="287" spans="1:63" s="288" customFormat="1" ht="18.95" customHeight="1">
      <c r="A287" s="263" t="s">
        <v>440</v>
      </c>
      <c r="B287" s="279"/>
      <c r="C287" s="280"/>
      <c r="D287" s="280"/>
      <c r="E287" s="280"/>
      <c r="F287" s="280"/>
      <c r="G287" s="280"/>
      <c r="H287" s="280"/>
      <c r="I287" s="280"/>
      <c r="J287" s="281"/>
      <c r="K287" s="281"/>
      <c r="L287" s="281"/>
      <c r="M287" s="281"/>
      <c r="N287" s="281"/>
      <c r="O287" s="281"/>
      <c r="P287" s="281"/>
      <c r="Q287" s="281"/>
      <c r="R287" s="281"/>
      <c r="S287" s="282"/>
      <c r="T287" s="282"/>
      <c r="U287" s="282"/>
      <c r="V287" s="282"/>
      <c r="W287" s="282"/>
      <c r="X287" s="282"/>
      <c r="Y287" s="283"/>
      <c r="Z287" s="283"/>
      <c r="AA287" s="283"/>
      <c r="AC287" s="289"/>
      <c r="AD287" s="289"/>
      <c r="AE287" s="289"/>
      <c r="AF287" s="289"/>
      <c r="AG287" s="289"/>
      <c r="AH287" s="289"/>
      <c r="AI287" s="289"/>
      <c r="AJ287" s="289"/>
      <c r="AK287" s="289"/>
      <c r="AL287" s="289"/>
      <c r="AM287" s="289"/>
      <c r="AN287" s="289"/>
      <c r="AO287" s="289"/>
      <c r="AP287" s="289"/>
      <c r="AQ287" s="289"/>
      <c r="AR287" s="289"/>
      <c r="AS287" s="289"/>
      <c r="AT287" s="289"/>
      <c r="AU287" s="289"/>
      <c r="AV287" s="289"/>
      <c r="AW287" s="289"/>
      <c r="AX287" s="289"/>
      <c r="AY287" s="289"/>
      <c r="AZ287" s="289"/>
      <c r="BA287" s="289"/>
      <c r="BB287" s="289"/>
      <c r="BC287" s="289"/>
      <c r="BD287" s="289"/>
      <c r="BE287" s="289"/>
      <c r="BF287" s="289"/>
      <c r="BG287" s="289"/>
      <c r="BH287" s="289"/>
      <c r="BI287" s="289"/>
      <c r="BJ287" s="289"/>
      <c r="BK287" s="289"/>
    </row>
    <row r="288" spans="1:63" s="288" customFormat="1" ht="12.95" customHeight="1">
      <c r="A288" s="290"/>
      <c r="B288" s="598" t="s">
        <v>354</v>
      </c>
      <c r="C288" s="668" t="s">
        <v>441</v>
      </c>
      <c r="D288" s="715"/>
      <c r="E288" s="715"/>
      <c r="F288" s="715"/>
      <c r="G288" s="715"/>
      <c r="H288" s="715"/>
      <c r="I288" s="715"/>
      <c r="J288" s="715"/>
      <c r="K288" s="715"/>
      <c r="L288" s="715"/>
      <c r="M288" s="715"/>
      <c r="N288" s="715"/>
      <c r="O288" s="715"/>
      <c r="P288" s="715"/>
      <c r="Q288" s="715"/>
      <c r="R288" s="715"/>
      <c r="S288" s="715"/>
      <c r="T288" s="715"/>
      <c r="U288" s="715"/>
      <c r="V288" s="715"/>
      <c r="W288" s="715"/>
      <c r="X288" s="716"/>
      <c r="Y288" s="636"/>
      <c r="Z288" s="637"/>
      <c r="AA288" s="638"/>
      <c r="AC288" s="289"/>
      <c r="AD288" s="289"/>
      <c r="AE288" s="289"/>
      <c r="AF288" s="289"/>
      <c r="AG288" s="289"/>
      <c r="AH288" s="289"/>
      <c r="AI288" s="289"/>
      <c r="AJ288" s="289"/>
      <c r="AK288" s="289"/>
      <c r="AL288" s="289"/>
      <c r="AM288" s="289"/>
      <c r="AN288" s="289"/>
      <c r="AO288" s="289"/>
      <c r="AP288" s="289"/>
      <c r="AQ288" s="289"/>
      <c r="AR288" s="289"/>
      <c r="AS288" s="289"/>
      <c r="AT288" s="289"/>
      <c r="AU288" s="289"/>
      <c r="AV288" s="289"/>
      <c r="AW288" s="289"/>
      <c r="AX288" s="289"/>
      <c r="AY288" s="289"/>
      <c r="AZ288" s="289"/>
      <c r="BA288" s="289"/>
      <c r="BB288" s="289"/>
      <c r="BC288" s="289"/>
      <c r="BD288" s="289"/>
      <c r="BE288" s="289"/>
      <c r="BF288" s="289"/>
      <c r="BG288" s="289"/>
      <c r="BH288" s="289"/>
      <c r="BI288" s="289"/>
      <c r="BJ288" s="289"/>
      <c r="BK288" s="289"/>
    </row>
    <row r="289" spans="1:63" s="288" customFormat="1" ht="12.95" customHeight="1">
      <c r="A289" s="290"/>
      <c r="B289" s="600"/>
      <c r="C289" s="717"/>
      <c r="D289" s="718"/>
      <c r="E289" s="718"/>
      <c r="F289" s="718"/>
      <c r="G289" s="718"/>
      <c r="H289" s="718"/>
      <c r="I289" s="718"/>
      <c r="J289" s="718"/>
      <c r="K289" s="718"/>
      <c r="L289" s="718"/>
      <c r="M289" s="718"/>
      <c r="N289" s="718"/>
      <c r="O289" s="718"/>
      <c r="P289" s="718"/>
      <c r="Q289" s="718"/>
      <c r="R289" s="718"/>
      <c r="S289" s="718"/>
      <c r="T289" s="718"/>
      <c r="U289" s="718"/>
      <c r="V289" s="718"/>
      <c r="W289" s="718"/>
      <c r="X289" s="719"/>
      <c r="Y289" s="642"/>
      <c r="Z289" s="643"/>
      <c r="AA289" s="644"/>
      <c r="AC289" s="289"/>
      <c r="AD289" s="289"/>
      <c r="AE289" s="289"/>
      <c r="AF289" s="289"/>
      <c r="AG289" s="289"/>
      <c r="AH289" s="289"/>
      <c r="AI289" s="289"/>
      <c r="AJ289" s="289"/>
      <c r="AK289" s="289"/>
      <c r="AL289" s="289"/>
      <c r="AM289" s="289"/>
      <c r="AN289" s="289"/>
      <c r="AO289" s="289"/>
      <c r="AP289" s="289"/>
      <c r="AQ289" s="289"/>
      <c r="AR289" s="289"/>
      <c r="AS289" s="289"/>
      <c r="AT289" s="289"/>
      <c r="AU289" s="289"/>
      <c r="AV289" s="289"/>
      <c r="AW289" s="289"/>
      <c r="AX289" s="289"/>
      <c r="AY289" s="289"/>
      <c r="AZ289" s="289"/>
      <c r="BA289" s="289"/>
      <c r="BB289" s="289"/>
      <c r="BC289" s="289"/>
      <c r="BD289" s="289"/>
      <c r="BE289" s="289"/>
      <c r="BF289" s="289"/>
      <c r="BG289" s="289"/>
      <c r="BH289" s="289"/>
      <c r="BI289" s="289"/>
      <c r="BJ289" s="289"/>
      <c r="BK289" s="289"/>
    </row>
    <row r="290" spans="1:63" s="288" customFormat="1" ht="12.75" customHeight="1">
      <c r="A290" s="290"/>
      <c r="B290" s="598" t="s">
        <v>356</v>
      </c>
      <c r="C290" s="714" t="s">
        <v>442</v>
      </c>
      <c r="D290" s="715"/>
      <c r="E290" s="715"/>
      <c r="F290" s="715"/>
      <c r="G290" s="715"/>
      <c r="H290" s="715"/>
      <c r="I290" s="715"/>
      <c r="J290" s="715"/>
      <c r="K290" s="715"/>
      <c r="L290" s="715"/>
      <c r="M290" s="715"/>
      <c r="N290" s="715"/>
      <c r="O290" s="715"/>
      <c r="P290" s="715"/>
      <c r="Q290" s="715"/>
      <c r="R290" s="715"/>
      <c r="S290" s="715"/>
      <c r="T290" s="715"/>
      <c r="U290" s="715"/>
      <c r="V290" s="715"/>
      <c r="W290" s="715"/>
      <c r="X290" s="716"/>
      <c r="Y290" s="636"/>
      <c r="Z290" s="637"/>
      <c r="AA290" s="638"/>
      <c r="AC290" s="289"/>
      <c r="AD290" s="289"/>
      <c r="AE290" s="289"/>
      <c r="AF290" s="289"/>
      <c r="AG290" s="289"/>
      <c r="AH290" s="289"/>
      <c r="AI290" s="289"/>
      <c r="AJ290" s="289"/>
      <c r="AK290" s="289"/>
      <c r="AL290" s="289"/>
      <c r="AM290" s="289"/>
      <c r="AN290" s="289"/>
      <c r="AO290" s="289"/>
      <c r="AP290" s="289"/>
      <c r="AQ290" s="289"/>
      <c r="AR290" s="289"/>
      <c r="AS290" s="289"/>
      <c r="AT290" s="289"/>
      <c r="AU290" s="289"/>
      <c r="AV290" s="289"/>
      <c r="AW290" s="289"/>
      <c r="AX290" s="289"/>
      <c r="AY290" s="289"/>
      <c r="AZ290" s="289"/>
      <c r="BA290" s="289"/>
      <c r="BB290" s="289"/>
      <c r="BC290" s="289"/>
      <c r="BD290" s="289"/>
      <c r="BE290" s="289"/>
      <c r="BF290" s="289"/>
      <c r="BG290" s="289"/>
      <c r="BH290" s="289"/>
      <c r="BI290" s="289"/>
      <c r="BJ290" s="289"/>
      <c r="BK290" s="289"/>
    </row>
    <row r="291" spans="1:63" s="285" customFormat="1" ht="12.75" customHeight="1">
      <c r="A291" s="290"/>
      <c r="B291" s="600"/>
      <c r="C291" s="717"/>
      <c r="D291" s="718"/>
      <c r="E291" s="718"/>
      <c r="F291" s="718"/>
      <c r="G291" s="718"/>
      <c r="H291" s="718"/>
      <c r="I291" s="718"/>
      <c r="J291" s="718"/>
      <c r="K291" s="718"/>
      <c r="L291" s="718"/>
      <c r="M291" s="718"/>
      <c r="N291" s="718"/>
      <c r="O291" s="718"/>
      <c r="P291" s="718"/>
      <c r="Q291" s="718"/>
      <c r="R291" s="718"/>
      <c r="S291" s="718"/>
      <c r="T291" s="718"/>
      <c r="U291" s="718"/>
      <c r="V291" s="718"/>
      <c r="W291" s="718"/>
      <c r="X291" s="719"/>
      <c r="Y291" s="642"/>
      <c r="Z291" s="643"/>
      <c r="AA291" s="644"/>
      <c r="AC291" s="286"/>
      <c r="AD291" s="286"/>
      <c r="AE291" s="286"/>
      <c r="AF291" s="286"/>
      <c r="AG291" s="286"/>
      <c r="AH291" s="286"/>
      <c r="AI291" s="286"/>
      <c r="AJ291" s="286"/>
      <c r="AK291" s="286"/>
      <c r="AL291" s="286"/>
      <c r="AM291" s="286"/>
      <c r="AN291" s="286"/>
      <c r="AO291" s="286"/>
      <c r="AP291" s="286"/>
      <c r="AQ291" s="286"/>
      <c r="AR291" s="286"/>
      <c r="AS291" s="286"/>
      <c r="AT291" s="286"/>
      <c r="AU291" s="286"/>
      <c r="AV291" s="286"/>
      <c r="AW291" s="286"/>
      <c r="AX291" s="286"/>
      <c r="AY291" s="286"/>
      <c r="AZ291" s="286"/>
      <c r="BA291" s="286"/>
      <c r="BB291" s="286"/>
      <c r="BC291" s="286"/>
      <c r="BD291" s="286"/>
      <c r="BE291" s="286"/>
      <c r="BF291" s="286"/>
      <c r="BG291" s="286"/>
      <c r="BH291" s="286"/>
      <c r="BI291" s="286"/>
      <c r="BJ291" s="286"/>
      <c r="BK291" s="286"/>
    </row>
    <row r="292" spans="1:63" s="288" customFormat="1" ht="12.75" customHeight="1">
      <c r="A292" s="290"/>
      <c r="B292" s="598" t="s">
        <v>387</v>
      </c>
      <c r="C292" s="714" t="s">
        <v>443</v>
      </c>
      <c r="D292" s="715"/>
      <c r="E292" s="715"/>
      <c r="F292" s="715"/>
      <c r="G292" s="715"/>
      <c r="H292" s="715"/>
      <c r="I292" s="715"/>
      <c r="J292" s="715"/>
      <c r="K292" s="715"/>
      <c r="L292" s="715"/>
      <c r="M292" s="715"/>
      <c r="N292" s="715"/>
      <c r="O292" s="715"/>
      <c r="P292" s="715"/>
      <c r="Q292" s="715"/>
      <c r="R292" s="715"/>
      <c r="S292" s="715"/>
      <c r="T292" s="715"/>
      <c r="U292" s="715"/>
      <c r="V292" s="715"/>
      <c r="W292" s="715"/>
      <c r="X292" s="716"/>
      <c r="Y292" s="636"/>
      <c r="Z292" s="637"/>
      <c r="AA292" s="638"/>
      <c r="AC292" s="289"/>
      <c r="AD292" s="289"/>
      <c r="AE292" s="289"/>
      <c r="AF292" s="289"/>
      <c r="AG292" s="289"/>
      <c r="AH292" s="289"/>
      <c r="AI292" s="289"/>
      <c r="AJ292" s="289"/>
      <c r="AK292" s="289"/>
      <c r="AL292" s="289"/>
      <c r="AM292" s="289"/>
      <c r="AN292" s="289"/>
      <c r="AO292" s="289"/>
      <c r="AP292" s="289"/>
      <c r="AQ292" s="289"/>
      <c r="AR292" s="289"/>
      <c r="AS292" s="289"/>
      <c r="AT292" s="289"/>
      <c r="AU292" s="289"/>
      <c r="AV292" s="289"/>
      <c r="AW292" s="289"/>
      <c r="AX292" s="289"/>
      <c r="AY292" s="289"/>
      <c r="AZ292" s="289"/>
      <c r="BA292" s="289"/>
      <c r="BB292" s="289"/>
      <c r="BC292" s="289"/>
      <c r="BD292" s="289"/>
      <c r="BE292" s="289"/>
      <c r="BF292" s="289"/>
      <c r="BG292" s="289"/>
      <c r="BH292" s="289"/>
      <c r="BI292" s="289"/>
      <c r="BJ292" s="289"/>
      <c r="BK292" s="289"/>
    </row>
    <row r="293" spans="1:63" s="288" customFormat="1" ht="12.75" customHeight="1">
      <c r="A293" s="290"/>
      <c r="B293" s="600"/>
      <c r="C293" s="717"/>
      <c r="D293" s="718"/>
      <c r="E293" s="718"/>
      <c r="F293" s="718"/>
      <c r="G293" s="718"/>
      <c r="H293" s="718"/>
      <c r="I293" s="718"/>
      <c r="J293" s="718"/>
      <c r="K293" s="718"/>
      <c r="L293" s="718"/>
      <c r="M293" s="718"/>
      <c r="N293" s="718"/>
      <c r="O293" s="718"/>
      <c r="P293" s="718"/>
      <c r="Q293" s="718"/>
      <c r="R293" s="718"/>
      <c r="S293" s="718"/>
      <c r="T293" s="718"/>
      <c r="U293" s="718"/>
      <c r="V293" s="718"/>
      <c r="W293" s="718"/>
      <c r="X293" s="719"/>
      <c r="Y293" s="642"/>
      <c r="Z293" s="643"/>
      <c r="AA293" s="644"/>
      <c r="AC293" s="289"/>
      <c r="AD293" s="289"/>
      <c r="AE293" s="289"/>
      <c r="AF293" s="289"/>
      <c r="AG293" s="289"/>
      <c r="AH293" s="289"/>
      <c r="AI293" s="289"/>
      <c r="AJ293" s="289"/>
      <c r="AK293" s="289"/>
      <c r="AL293" s="289"/>
      <c r="AM293" s="289"/>
      <c r="AN293" s="289"/>
      <c r="AO293" s="289"/>
      <c r="AP293" s="289"/>
      <c r="AQ293" s="289"/>
      <c r="AR293" s="289"/>
      <c r="AS293" s="289"/>
      <c r="AT293" s="289"/>
      <c r="AU293" s="289"/>
      <c r="AV293" s="289"/>
      <c r="AW293" s="289"/>
      <c r="AX293" s="289"/>
      <c r="AY293" s="289"/>
      <c r="AZ293" s="289"/>
      <c r="BA293" s="289"/>
      <c r="BB293" s="289"/>
      <c r="BC293" s="289"/>
      <c r="BD293" s="289"/>
      <c r="BE293" s="289"/>
      <c r="BF293" s="289"/>
      <c r="BG293" s="289"/>
      <c r="BH293" s="289"/>
      <c r="BI293" s="289"/>
      <c r="BJ293" s="289"/>
      <c r="BK293" s="289"/>
    </row>
    <row r="294" spans="1:63" s="288" customFormat="1" ht="6" customHeight="1">
      <c r="A294" s="290"/>
      <c r="B294" s="491"/>
      <c r="C294" s="291"/>
      <c r="D294" s="291"/>
      <c r="E294" s="291"/>
      <c r="F294" s="291"/>
      <c r="G294" s="291"/>
      <c r="H294" s="291"/>
      <c r="I294" s="291"/>
      <c r="J294" s="291"/>
      <c r="K294" s="291"/>
      <c r="L294" s="291"/>
      <c r="M294" s="291"/>
      <c r="N294" s="291"/>
      <c r="O294" s="291"/>
      <c r="P294" s="291"/>
      <c r="Q294" s="291"/>
      <c r="R294" s="291"/>
      <c r="S294" s="291"/>
      <c r="T294" s="291"/>
      <c r="U294" s="291"/>
      <c r="V294" s="291"/>
      <c r="W294" s="291"/>
      <c r="X294" s="291"/>
      <c r="Y294" s="431"/>
      <c r="Z294" s="431"/>
      <c r="AA294" s="431"/>
      <c r="AC294" s="289"/>
      <c r="AD294" s="289"/>
      <c r="AE294" s="289"/>
      <c r="AF294" s="289"/>
      <c r="AG294" s="289"/>
      <c r="AH294" s="289"/>
      <c r="AI294" s="289"/>
      <c r="AJ294" s="289"/>
      <c r="AK294" s="289"/>
      <c r="AL294" s="289"/>
      <c r="AM294" s="289"/>
      <c r="AN294" s="289"/>
      <c r="AO294" s="289"/>
      <c r="AP294" s="289"/>
      <c r="AQ294" s="289"/>
      <c r="AR294" s="289"/>
      <c r="AS294" s="289"/>
      <c r="AT294" s="289"/>
      <c r="AU294" s="289"/>
      <c r="AV294" s="289"/>
      <c r="AW294" s="289"/>
      <c r="AX294" s="289"/>
      <c r="AY294" s="289"/>
      <c r="AZ294" s="289"/>
      <c r="BA294" s="289"/>
      <c r="BB294" s="289"/>
      <c r="BC294" s="289"/>
      <c r="BD294" s="289"/>
      <c r="BE294" s="289"/>
      <c r="BF294" s="289"/>
      <c r="BG294" s="289"/>
      <c r="BH294" s="289"/>
      <c r="BI294" s="289"/>
      <c r="BJ294" s="289"/>
      <c r="BK294" s="289"/>
    </row>
    <row r="295" spans="1:63" s="288" customFormat="1" ht="18.95" customHeight="1">
      <c r="A295" s="263" t="s">
        <v>444</v>
      </c>
      <c r="B295" s="279"/>
      <c r="C295" s="280"/>
      <c r="D295" s="280"/>
      <c r="E295" s="280"/>
      <c r="F295" s="280"/>
      <c r="G295" s="280"/>
      <c r="H295" s="280"/>
      <c r="I295" s="280"/>
      <c r="J295" s="281"/>
      <c r="K295" s="281"/>
      <c r="L295" s="281"/>
      <c r="M295" s="281"/>
      <c r="N295" s="281"/>
      <c r="O295" s="281"/>
      <c r="P295" s="281"/>
      <c r="Q295" s="281"/>
      <c r="R295" s="281"/>
      <c r="S295" s="282"/>
      <c r="T295" s="282"/>
      <c r="U295" s="282"/>
      <c r="V295" s="282"/>
      <c r="W295" s="282"/>
      <c r="X295" s="282"/>
      <c r="Y295" s="283"/>
      <c r="Z295" s="283"/>
      <c r="AA295" s="283"/>
      <c r="AC295" s="289"/>
      <c r="AD295" s="289"/>
      <c r="AE295" s="289"/>
      <c r="AF295" s="289"/>
      <c r="AG295" s="289"/>
      <c r="AH295" s="289"/>
      <c r="AI295" s="289"/>
      <c r="AJ295" s="289"/>
      <c r="AK295" s="289"/>
      <c r="AL295" s="289"/>
      <c r="AM295" s="289"/>
      <c r="AN295" s="289"/>
      <c r="AO295" s="289"/>
      <c r="AP295" s="289"/>
      <c r="AQ295" s="289"/>
      <c r="AR295" s="289"/>
      <c r="AS295" s="289"/>
      <c r="AT295" s="289"/>
      <c r="AU295" s="289"/>
      <c r="AV295" s="289"/>
      <c r="AW295" s="289"/>
      <c r="AX295" s="289"/>
      <c r="AY295" s="289"/>
      <c r="AZ295" s="289"/>
      <c r="BA295" s="289"/>
      <c r="BB295" s="289"/>
      <c r="BC295" s="289"/>
      <c r="BD295" s="289"/>
      <c r="BE295" s="289"/>
      <c r="BF295" s="289"/>
      <c r="BG295" s="289"/>
      <c r="BH295" s="289"/>
      <c r="BI295" s="289"/>
      <c r="BJ295" s="289"/>
      <c r="BK295" s="289"/>
    </row>
    <row r="296" spans="1:63" s="288" customFormat="1" ht="12.95" customHeight="1">
      <c r="A296" s="290"/>
      <c r="B296" s="598" t="s">
        <v>354</v>
      </c>
      <c r="C296" s="659" t="s">
        <v>445</v>
      </c>
      <c r="D296" s="614"/>
      <c r="E296" s="614"/>
      <c r="F296" s="614"/>
      <c r="G296" s="614"/>
      <c r="H296" s="614"/>
      <c r="I296" s="614"/>
      <c r="J296" s="614"/>
      <c r="K296" s="614"/>
      <c r="L296" s="614"/>
      <c r="M296" s="614"/>
      <c r="N296" s="614"/>
      <c r="O296" s="614"/>
      <c r="P296" s="614"/>
      <c r="Q296" s="614"/>
      <c r="R296" s="614"/>
      <c r="S296" s="614"/>
      <c r="T296" s="614"/>
      <c r="U296" s="614"/>
      <c r="V296" s="614"/>
      <c r="W296" s="614"/>
      <c r="X296" s="615"/>
      <c r="Y296" s="636"/>
      <c r="Z296" s="637"/>
      <c r="AA296" s="638"/>
      <c r="AC296" s="289"/>
      <c r="AD296" s="289"/>
      <c r="AE296" s="289"/>
      <c r="AF296" s="289"/>
      <c r="AG296" s="289"/>
      <c r="AH296" s="289"/>
      <c r="AI296" s="289"/>
      <c r="AJ296" s="289"/>
      <c r="AK296" s="289"/>
      <c r="AL296" s="289"/>
      <c r="AM296" s="289"/>
      <c r="AN296" s="289"/>
      <c r="AO296" s="289"/>
      <c r="AP296" s="289"/>
      <c r="AQ296" s="289"/>
      <c r="AR296" s="289"/>
      <c r="AS296" s="289"/>
      <c r="AT296" s="289"/>
      <c r="AU296" s="289"/>
      <c r="AV296" s="289"/>
      <c r="AW296" s="289"/>
      <c r="AX296" s="289"/>
      <c r="AY296" s="289"/>
      <c r="AZ296" s="289"/>
      <c r="BA296" s="289"/>
      <c r="BB296" s="289"/>
      <c r="BC296" s="289"/>
      <c r="BD296" s="289"/>
      <c r="BE296" s="289"/>
      <c r="BF296" s="289"/>
      <c r="BG296" s="289"/>
      <c r="BH296" s="289"/>
      <c r="BI296" s="289"/>
      <c r="BJ296" s="289"/>
      <c r="BK296" s="289"/>
    </row>
    <row r="297" spans="1:63" s="288" customFormat="1" ht="9.6" customHeight="1">
      <c r="A297" s="290"/>
      <c r="B297" s="600"/>
      <c r="C297" s="619"/>
      <c r="D297" s="620"/>
      <c r="E297" s="620"/>
      <c r="F297" s="620"/>
      <c r="G297" s="620"/>
      <c r="H297" s="620"/>
      <c r="I297" s="620"/>
      <c r="J297" s="620"/>
      <c r="K297" s="620"/>
      <c r="L297" s="620"/>
      <c r="M297" s="620"/>
      <c r="N297" s="620"/>
      <c r="O297" s="620"/>
      <c r="P297" s="620"/>
      <c r="Q297" s="620"/>
      <c r="R297" s="620"/>
      <c r="S297" s="620"/>
      <c r="T297" s="620"/>
      <c r="U297" s="620"/>
      <c r="V297" s="620"/>
      <c r="W297" s="620"/>
      <c r="X297" s="621"/>
      <c r="Y297" s="642"/>
      <c r="Z297" s="643"/>
      <c r="AA297" s="644"/>
      <c r="AC297" s="289"/>
      <c r="AD297" s="289"/>
      <c r="AE297" s="289"/>
      <c r="AF297" s="289"/>
      <c r="AG297" s="289"/>
      <c r="AH297" s="289"/>
      <c r="AI297" s="289"/>
      <c r="AJ297" s="289"/>
      <c r="AK297" s="289"/>
      <c r="AL297" s="289"/>
      <c r="AM297" s="289"/>
      <c r="AN297" s="289"/>
      <c r="AO297" s="289"/>
      <c r="AP297" s="289"/>
      <c r="AQ297" s="289"/>
      <c r="AR297" s="289"/>
      <c r="AS297" s="289"/>
      <c r="AT297" s="289"/>
      <c r="AU297" s="289"/>
      <c r="AV297" s="289"/>
      <c r="AW297" s="289"/>
      <c r="AX297" s="289"/>
      <c r="AY297" s="289"/>
      <c r="AZ297" s="289"/>
      <c r="BA297" s="289"/>
      <c r="BB297" s="289"/>
      <c r="BC297" s="289"/>
      <c r="BD297" s="289"/>
      <c r="BE297" s="289"/>
      <c r="BF297" s="289"/>
      <c r="BG297" s="289"/>
      <c r="BH297" s="289"/>
      <c r="BI297" s="289"/>
      <c r="BJ297" s="289"/>
      <c r="BK297" s="289"/>
    </row>
    <row r="298" spans="1:63" s="288" customFormat="1" ht="6.6" customHeight="1">
      <c r="A298" s="290"/>
      <c r="B298" s="598" t="s">
        <v>356</v>
      </c>
      <c r="C298" s="661" t="s">
        <v>446</v>
      </c>
      <c r="D298" s="614"/>
      <c r="E298" s="614"/>
      <c r="F298" s="614"/>
      <c r="G298" s="614"/>
      <c r="H298" s="614"/>
      <c r="I298" s="614"/>
      <c r="J298" s="614"/>
      <c r="K298" s="614"/>
      <c r="L298" s="614"/>
      <c r="M298" s="614"/>
      <c r="N298" s="614"/>
      <c r="O298" s="614"/>
      <c r="P298" s="614"/>
      <c r="Q298" s="614"/>
      <c r="R298" s="614"/>
      <c r="S298" s="614"/>
      <c r="T298" s="614"/>
      <c r="U298" s="614"/>
      <c r="V298" s="614"/>
      <c r="W298" s="614"/>
      <c r="X298" s="615"/>
      <c r="Y298" s="636"/>
      <c r="Z298" s="637"/>
      <c r="AA298" s="638"/>
      <c r="AC298" s="289"/>
      <c r="AD298" s="289"/>
      <c r="AE298" s="289"/>
      <c r="AF298" s="289"/>
      <c r="AG298" s="289"/>
      <c r="AH298" s="289"/>
      <c r="AI298" s="289"/>
      <c r="AJ298" s="289"/>
      <c r="AK298" s="289"/>
      <c r="AL298" s="289"/>
      <c r="AM298" s="289"/>
      <c r="AN298" s="289"/>
      <c r="AO298" s="289"/>
      <c r="AP298" s="289"/>
      <c r="AQ298" s="289"/>
      <c r="AR298" s="289"/>
      <c r="AS298" s="289"/>
      <c r="AT298" s="289"/>
      <c r="AU298" s="289"/>
      <c r="AV298" s="289"/>
      <c r="AW298" s="289"/>
      <c r="AX298" s="289"/>
      <c r="AY298" s="289"/>
      <c r="AZ298" s="289"/>
      <c r="BA298" s="289"/>
      <c r="BB298" s="289"/>
      <c r="BC298" s="289"/>
      <c r="BD298" s="289"/>
      <c r="BE298" s="289"/>
      <c r="BF298" s="289"/>
      <c r="BG298" s="289"/>
      <c r="BH298" s="289"/>
      <c r="BI298" s="289"/>
      <c r="BJ298" s="289"/>
      <c r="BK298" s="289"/>
    </row>
    <row r="299" spans="1:63" s="288" customFormat="1" ht="7.7" customHeight="1">
      <c r="A299" s="290"/>
      <c r="B299" s="613"/>
      <c r="C299" s="661"/>
      <c r="D299" s="617"/>
      <c r="E299" s="617"/>
      <c r="F299" s="617"/>
      <c r="G299" s="617"/>
      <c r="H299" s="617"/>
      <c r="I299" s="617"/>
      <c r="J299" s="617"/>
      <c r="K299" s="617"/>
      <c r="L299" s="617"/>
      <c r="M299" s="617"/>
      <c r="N299" s="617"/>
      <c r="O299" s="617"/>
      <c r="P299" s="617"/>
      <c r="Q299" s="617"/>
      <c r="R299" s="617"/>
      <c r="S299" s="617"/>
      <c r="T299" s="617"/>
      <c r="U299" s="617"/>
      <c r="V299" s="617"/>
      <c r="W299" s="617"/>
      <c r="X299" s="618"/>
      <c r="Y299" s="639"/>
      <c r="Z299" s="640"/>
      <c r="AA299" s="641"/>
      <c r="AC299" s="289"/>
      <c r="AD299" s="289"/>
      <c r="AE299" s="289"/>
      <c r="AF299" s="289"/>
      <c r="AG299" s="289"/>
      <c r="AH299" s="289"/>
      <c r="AI299" s="289"/>
      <c r="AJ299" s="289"/>
      <c r="AK299" s="289"/>
      <c r="AL299" s="289"/>
      <c r="AM299" s="289"/>
      <c r="AN299" s="289"/>
      <c r="AO299" s="289"/>
      <c r="AP299" s="289"/>
      <c r="AQ299" s="289"/>
      <c r="AR299" s="289"/>
      <c r="AS299" s="289"/>
      <c r="AT299" s="289"/>
      <c r="AU299" s="289"/>
      <c r="AV299" s="289"/>
      <c r="AW299" s="289"/>
      <c r="AX299" s="289"/>
      <c r="AY299" s="289"/>
      <c r="AZ299" s="289"/>
      <c r="BA299" s="289"/>
      <c r="BB299" s="289"/>
      <c r="BC299" s="289"/>
      <c r="BD299" s="289"/>
      <c r="BE299" s="289"/>
      <c r="BF299" s="289"/>
      <c r="BG299" s="289"/>
      <c r="BH299" s="289"/>
      <c r="BI299" s="289"/>
      <c r="BJ299" s="289"/>
      <c r="BK299" s="289"/>
    </row>
    <row r="300" spans="1:63" s="288" customFormat="1" ht="12.75" customHeight="1">
      <c r="A300" s="290"/>
      <c r="B300" s="613"/>
      <c r="C300" s="661"/>
      <c r="D300" s="617"/>
      <c r="E300" s="617"/>
      <c r="F300" s="617"/>
      <c r="G300" s="617"/>
      <c r="H300" s="617"/>
      <c r="I300" s="617"/>
      <c r="J300" s="617"/>
      <c r="K300" s="617"/>
      <c r="L300" s="617"/>
      <c r="M300" s="617"/>
      <c r="N300" s="617"/>
      <c r="O300" s="617"/>
      <c r="P300" s="617"/>
      <c r="Q300" s="617"/>
      <c r="R300" s="617"/>
      <c r="S300" s="617"/>
      <c r="T300" s="617"/>
      <c r="U300" s="617"/>
      <c r="V300" s="617"/>
      <c r="W300" s="617"/>
      <c r="X300" s="618"/>
      <c r="Y300" s="639"/>
      <c r="Z300" s="640"/>
      <c r="AA300" s="641"/>
      <c r="AC300" s="289"/>
      <c r="AD300" s="289"/>
      <c r="AE300" s="289"/>
      <c r="AF300" s="289"/>
      <c r="AG300" s="289"/>
      <c r="AH300" s="289"/>
      <c r="AI300" s="289"/>
      <c r="AJ300" s="289"/>
      <c r="AK300" s="289"/>
      <c r="AL300" s="289"/>
      <c r="AM300" s="289"/>
      <c r="AN300" s="289"/>
      <c r="AO300" s="289"/>
      <c r="AP300" s="289"/>
      <c r="AQ300" s="289"/>
      <c r="AR300" s="289"/>
      <c r="AS300" s="289"/>
      <c r="AT300" s="289"/>
      <c r="AU300" s="289"/>
      <c r="AV300" s="289"/>
      <c r="AW300" s="289"/>
      <c r="AX300" s="289"/>
      <c r="AY300" s="289"/>
      <c r="AZ300" s="289"/>
      <c r="BA300" s="289"/>
      <c r="BB300" s="289"/>
      <c r="BC300" s="289"/>
      <c r="BD300" s="289"/>
      <c r="BE300" s="289"/>
      <c r="BF300" s="289"/>
      <c r="BG300" s="289"/>
      <c r="BH300" s="289"/>
      <c r="BI300" s="289"/>
      <c r="BJ300" s="289"/>
      <c r="BK300" s="289"/>
    </row>
    <row r="301" spans="1:63" s="285" customFormat="1" ht="6.6" customHeight="1">
      <c r="A301" s="290"/>
      <c r="B301" s="600"/>
      <c r="C301" s="619"/>
      <c r="D301" s="620"/>
      <c r="E301" s="620"/>
      <c r="F301" s="620"/>
      <c r="G301" s="620"/>
      <c r="H301" s="620"/>
      <c r="I301" s="620"/>
      <c r="J301" s="620"/>
      <c r="K301" s="620"/>
      <c r="L301" s="620"/>
      <c r="M301" s="620"/>
      <c r="N301" s="620"/>
      <c r="O301" s="620"/>
      <c r="P301" s="620"/>
      <c r="Q301" s="620"/>
      <c r="R301" s="620"/>
      <c r="S301" s="620"/>
      <c r="T301" s="620"/>
      <c r="U301" s="620"/>
      <c r="V301" s="620"/>
      <c r="W301" s="620"/>
      <c r="X301" s="621"/>
      <c r="Y301" s="642"/>
      <c r="Z301" s="643"/>
      <c r="AA301" s="644"/>
      <c r="AC301" s="286"/>
      <c r="AD301" s="286"/>
      <c r="AE301" s="286"/>
      <c r="AF301" s="286"/>
      <c r="AG301" s="286"/>
      <c r="AH301" s="286"/>
      <c r="AI301" s="286"/>
      <c r="AJ301" s="286"/>
      <c r="AK301" s="286"/>
      <c r="AL301" s="286"/>
      <c r="AM301" s="286"/>
      <c r="AN301" s="286"/>
      <c r="AO301" s="286"/>
      <c r="AP301" s="286"/>
      <c r="AQ301" s="286"/>
      <c r="AR301" s="286"/>
      <c r="AS301" s="286"/>
      <c r="AT301" s="286"/>
      <c r="AU301" s="286"/>
      <c r="AV301" s="286"/>
      <c r="AW301" s="286"/>
      <c r="AX301" s="286"/>
      <c r="AY301" s="286"/>
      <c r="AZ301" s="286"/>
      <c r="BA301" s="286"/>
      <c r="BB301" s="286"/>
      <c r="BC301" s="286"/>
      <c r="BD301" s="286"/>
      <c r="BE301" s="286"/>
      <c r="BF301" s="286"/>
      <c r="BG301" s="286"/>
      <c r="BH301" s="286"/>
      <c r="BI301" s="286"/>
      <c r="BJ301" s="286"/>
      <c r="BK301" s="286"/>
    </row>
    <row r="302" spans="1:63" s="288" customFormat="1" ht="3.6" customHeight="1">
      <c r="A302" s="290"/>
      <c r="B302" s="598" t="s">
        <v>387</v>
      </c>
      <c r="C302" s="659" t="s">
        <v>447</v>
      </c>
      <c r="D302" s="944"/>
      <c r="E302" s="944"/>
      <c r="F302" s="944"/>
      <c r="G302" s="944"/>
      <c r="H302" s="944"/>
      <c r="I302" s="944"/>
      <c r="J302" s="944"/>
      <c r="K302" s="944"/>
      <c r="L302" s="944"/>
      <c r="M302" s="944"/>
      <c r="N302" s="944"/>
      <c r="O302" s="944"/>
      <c r="P302" s="944"/>
      <c r="Q302" s="944"/>
      <c r="R302" s="944"/>
      <c r="S302" s="944"/>
      <c r="T302" s="944"/>
      <c r="U302" s="944"/>
      <c r="V302" s="944"/>
      <c r="W302" s="944"/>
      <c r="X302" s="945"/>
      <c r="Y302" s="636"/>
      <c r="Z302" s="637"/>
      <c r="AA302" s="638"/>
      <c r="AC302" s="289"/>
      <c r="AD302" s="289"/>
      <c r="AE302" s="289"/>
      <c r="AF302" s="289"/>
      <c r="AG302" s="289"/>
      <c r="AH302" s="289"/>
      <c r="AI302" s="289"/>
      <c r="AJ302" s="289"/>
      <c r="AK302" s="289"/>
      <c r="AL302" s="289"/>
      <c r="AM302" s="289"/>
      <c r="AN302" s="289"/>
      <c r="AO302" s="289"/>
      <c r="AP302" s="289"/>
      <c r="AQ302" s="289"/>
      <c r="AR302" s="289"/>
      <c r="AS302" s="289"/>
      <c r="AT302" s="289"/>
      <c r="AU302" s="289"/>
      <c r="AV302" s="289"/>
      <c r="AW302" s="289"/>
      <c r="AX302" s="289"/>
      <c r="AY302" s="289"/>
      <c r="AZ302" s="289"/>
      <c r="BA302" s="289"/>
      <c r="BB302" s="289"/>
      <c r="BC302" s="289"/>
      <c r="BD302" s="289"/>
      <c r="BE302" s="289"/>
      <c r="BF302" s="289"/>
      <c r="BG302" s="289"/>
      <c r="BH302" s="289"/>
      <c r="BI302" s="289"/>
      <c r="BJ302" s="289"/>
      <c r="BK302" s="289"/>
    </row>
    <row r="303" spans="1:63" s="288" customFormat="1" ht="12.75" customHeight="1">
      <c r="A303" s="290"/>
      <c r="B303" s="613"/>
      <c r="C303" s="660"/>
      <c r="D303" s="661"/>
      <c r="E303" s="661"/>
      <c r="F303" s="661"/>
      <c r="G303" s="661"/>
      <c r="H303" s="661"/>
      <c r="I303" s="661"/>
      <c r="J303" s="661"/>
      <c r="K303" s="661"/>
      <c r="L303" s="661"/>
      <c r="M303" s="661"/>
      <c r="N303" s="661"/>
      <c r="O303" s="661"/>
      <c r="P303" s="661"/>
      <c r="Q303" s="661"/>
      <c r="R303" s="661"/>
      <c r="S303" s="661"/>
      <c r="T303" s="661"/>
      <c r="U303" s="661"/>
      <c r="V303" s="661"/>
      <c r="W303" s="661"/>
      <c r="X303" s="946"/>
      <c r="Y303" s="639"/>
      <c r="Z303" s="640"/>
      <c r="AA303" s="641"/>
      <c r="AC303" s="289"/>
      <c r="AD303" s="289"/>
      <c r="AE303" s="289"/>
      <c r="AF303" s="289"/>
      <c r="AG303" s="289"/>
      <c r="AH303" s="289"/>
      <c r="AI303" s="289"/>
      <c r="AJ303" s="289"/>
      <c r="AK303" s="289"/>
      <c r="AL303" s="289"/>
      <c r="AM303" s="289"/>
      <c r="AN303" s="289"/>
      <c r="AO303" s="289"/>
      <c r="AP303" s="289"/>
      <c r="AQ303" s="289"/>
      <c r="AR303" s="289"/>
      <c r="AS303" s="289"/>
      <c r="AT303" s="289"/>
      <c r="AU303" s="289"/>
      <c r="AV303" s="289"/>
      <c r="AW303" s="289"/>
      <c r="AX303" s="289"/>
      <c r="AY303" s="289"/>
      <c r="AZ303" s="289"/>
      <c r="BA303" s="289"/>
      <c r="BB303" s="289"/>
      <c r="BC303" s="289"/>
      <c r="BD303" s="289"/>
      <c r="BE303" s="289"/>
      <c r="BF303" s="289"/>
      <c r="BG303" s="289"/>
      <c r="BH303" s="289"/>
      <c r="BI303" s="289"/>
      <c r="BJ303" s="289"/>
      <c r="BK303" s="289"/>
    </row>
    <row r="304" spans="1:63" s="288" customFormat="1" ht="6.6" customHeight="1">
      <c r="A304" s="290"/>
      <c r="B304" s="677"/>
      <c r="C304" s="947"/>
      <c r="D304" s="948"/>
      <c r="E304" s="948"/>
      <c r="F304" s="948"/>
      <c r="G304" s="948"/>
      <c r="H304" s="948"/>
      <c r="I304" s="948"/>
      <c r="J304" s="948"/>
      <c r="K304" s="948"/>
      <c r="L304" s="948"/>
      <c r="M304" s="948"/>
      <c r="N304" s="948"/>
      <c r="O304" s="948"/>
      <c r="P304" s="948"/>
      <c r="Q304" s="948"/>
      <c r="R304" s="948"/>
      <c r="S304" s="948"/>
      <c r="T304" s="948"/>
      <c r="U304" s="948"/>
      <c r="V304" s="948"/>
      <c r="W304" s="948"/>
      <c r="X304" s="949"/>
      <c r="Y304" s="642"/>
      <c r="Z304" s="643"/>
      <c r="AA304" s="644"/>
      <c r="AC304" s="289"/>
      <c r="AD304" s="289"/>
      <c r="AE304" s="289"/>
      <c r="AF304" s="289"/>
      <c r="AG304" s="289"/>
      <c r="AH304" s="289"/>
      <c r="AI304" s="289"/>
      <c r="AJ304" s="289"/>
      <c r="AK304" s="289"/>
      <c r="AL304" s="289"/>
      <c r="AM304" s="289"/>
      <c r="AN304" s="289"/>
      <c r="AO304" s="289"/>
      <c r="AP304" s="289"/>
      <c r="AQ304" s="289"/>
      <c r="AR304" s="289"/>
      <c r="AS304" s="289"/>
      <c r="AT304" s="289"/>
      <c r="AU304" s="289"/>
      <c r="AV304" s="289"/>
      <c r="AW304" s="289"/>
      <c r="AX304" s="289"/>
      <c r="AY304" s="289"/>
      <c r="AZ304" s="289"/>
      <c r="BA304" s="289"/>
      <c r="BB304" s="289"/>
      <c r="BC304" s="289"/>
      <c r="BD304" s="289"/>
      <c r="BE304" s="289"/>
      <c r="BF304" s="289"/>
      <c r="BG304" s="289"/>
      <c r="BH304" s="289"/>
      <c r="BI304" s="289"/>
      <c r="BJ304" s="289"/>
      <c r="BK304" s="289"/>
    </row>
    <row r="305" spans="1:63" s="288" customFormat="1" ht="4.7" customHeight="1">
      <c r="A305" s="290"/>
      <c r="B305" s="598" t="s">
        <v>389</v>
      </c>
      <c r="C305" s="661" t="s">
        <v>981</v>
      </c>
      <c r="D305" s="614"/>
      <c r="E305" s="614"/>
      <c r="F305" s="614"/>
      <c r="G305" s="614"/>
      <c r="H305" s="614"/>
      <c r="I305" s="614"/>
      <c r="J305" s="614"/>
      <c r="K305" s="614"/>
      <c r="L305" s="614"/>
      <c r="M305" s="614"/>
      <c r="N305" s="614"/>
      <c r="O305" s="614"/>
      <c r="P305" s="614"/>
      <c r="Q305" s="614"/>
      <c r="R305" s="614"/>
      <c r="S305" s="614"/>
      <c r="T305" s="614"/>
      <c r="U305" s="614"/>
      <c r="V305" s="614"/>
      <c r="W305" s="614"/>
      <c r="X305" s="615"/>
      <c r="Y305" s="636"/>
      <c r="Z305" s="637"/>
      <c r="AA305" s="638"/>
      <c r="AC305" s="289"/>
      <c r="AD305" s="289"/>
      <c r="AE305" s="289"/>
      <c r="AF305" s="289"/>
      <c r="AG305" s="289"/>
      <c r="AH305" s="289"/>
      <c r="AI305" s="289"/>
      <c r="AJ305" s="289"/>
      <c r="AK305" s="289"/>
      <c r="AL305" s="289"/>
      <c r="AM305" s="289"/>
      <c r="AN305" s="289"/>
      <c r="AO305" s="289"/>
      <c r="AP305" s="289"/>
      <c r="AQ305" s="289"/>
      <c r="AR305" s="289"/>
      <c r="AS305" s="289"/>
      <c r="AT305" s="289"/>
      <c r="AU305" s="289"/>
      <c r="AV305" s="289"/>
      <c r="AW305" s="289"/>
      <c r="AX305" s="289"/>
      <c r="AY305" s="289"/>
      <c r="AZ305" s="289"/>
      <c r="BA305" s="289"/>
      <c r="BB305" s="289"/>
      <c r="BC305" s="289"/>
      <c r="BD305" s="289"/>
      <c r="BE305" s="289"/>
      <c r="BF305" s="289"/>
      <c r="BG305" s="289"/>
      <c r="BH305" s="289"/>
      <c r="BI305" s="289"/>
      <c r="BJ305" s="289"/>
      <c r="BK305" s="289"/>
    </row>
    <row r="306" spans="1:63" s="288" customFormat="1" ht="12.75" customHeight="1">
      <c r="A306" s="290"/>
      <c r="B306" s="613"/>
      <c r="C306" s="661"/>
      <c r="D306" s="617"/>
      <c r="E306" s="617"/>
      <c r="F306" s="617"/>
      <c r="G306" s="617"/>
      <c r="H306" s="617"/>
      <c r="I306" s="617"/>
      <c r="J306" s="617"/>
      <c r="K306" s="617"/>
      <c r="L306" s="617"/>
      <c r="M306" s="617"/>
      <c r="N306" s="617"/>
      <c r="O306" s="617"/>
      <c r="P306" s="617"/>
      <c r="Q306" s="617"/>
      <c r="R306" s="617"/>
      <c r="S306" s="617"/>
      <c r="T306" s="617"/>
      <c r="U306" s="617"/>
      <c r="V306" s="617"/>
      <c r="W306" s="617"/>
      <c r="X306" s="618"/>
      <c r="Y306" s="639"/>
      <c r="Z306" s="640"/>
      <c r="AA306" s="641"/>
      <c r="AC306" s="289"/>
      <c r="AD306" s="289"/>
      <c r="AE306" s="289"/>
      <c r="AF306" s="289"/>
      <c r="AG306" s="289"/>
      <c r="AH306" s="289"/>
      <c r="AI306" s="289"/>
      <c r="AJ306" s="289"/>
      <c r="AK306" s="289"/>
      <c r="AL306" s="289"/>
      <c r="AM306" s="289"/>
      <c r="AN306" s="289"/>
      <c r="AO306" s="289"/>
      <c r="AP306" s="289"/>
      <c r="AQ306" s="289"/>
      <c r="AR306" s="289"/>
      <c r="AS306" s="289"/>
      <c r="AT306" s="289"/>
      <c r="AU306" s="289"/>
      <c r="AV306" s="289"/>
      <c r="AW306" s="289"/>
      <c r="AX306" s="289"/>
      <c r="AY306" s="289"/>
      <c r="AZ306" s="289"/>
      <c r="BA306" s="289"/>
      <c r="BB306" s="289"/>
      <c r="BC306" s="289"/>
      <c r="BD306" s="289"/>
      <c r="BE306" s="289"/>
      <c r="BF306" s="289"/>
      <c r="BG306" s="289"/>
      <c r="BH306" s="289"/>
      <c r="BI306" s="289"/>
      <c r="BJ306" s="289"/>
      <c r="BK306" s="289"/>
    </row>
    <row r="307" spans="1:63" s="288" customFormat="1" ht="12.75" customHeight="1">
      <c r="A307" s="290"/>
      <c r="B307" s="613"/>
      <c r="C307" s="661"/>
      <c r="D307" s="617"/>
      <c r="E307" s="617"/>
      <c r="F307" s="617"/>
      <c r="G307" s="617"/>
      <c r="H307" s="617"/>
      <c r="I307" s="617"/>
      <c r="J307" s="617"/>
      <c r="K307" s="617"/>
      <c r="L307" s="617"/>
      <c r="M307" s="617"/>
      <c r="N307" s="617"/>
      <c r="O307" s="617"/>
      <c r="P307" s="617"/>
      <c r="Q307" s="617"/>
      <c r="R307" s="617"/>
      <c r="S307" s="617"/>
      <c r="T307" s="617"/>
      <c r="U307" s="617"/>
      <c r="V307" s="617"/>
      <c r="W307" s="617"/>
      <c r="X307" s="618"/>
      <c r="Y307" s="639"/>
      <c r="Z307" s="640"/>
      <c r="AA307" s="641"/>
      <c r="AC307" s="289"/>
      <c r="AD307" s="289"/>
      <c r="AE307" s="289"/>
      <c r="AF307" s="289"/>
      <c r="AG307" s="289"/>
      <c r="AH307" s="289"/>
      <c r="AI307" s="289"/>
      <c r="AJ307" s="289"/>
      <c r="AK307" s="289"/>
      <c r="AL307" s="289"/>
      <c r="AM307" s="289"/>
      <c r="AN307" s="289"/>
      <c r="AO307" s="289"/>
      <c r="AP307" s="289"/>
      <c r="AQ307" s="289"/>
      <c r="AR307" s="289"/>
      <c r="AS307" s="289"/>
      <c r="AT307" s="289"/>
      <c r="AU307" s="289"/>
      <c r="AV307" s="289"/>
      <c r="AW307" s="289"/>
      <c r="AX307" s="289"/>
      <c r="AY307" s="289"/>
      <c r="AZ307" s="289"/>
      <c r="BA307" s="289"/>
      <c r="BB307" s="289"/>
      <c r="BC307" s="289"/>
      <c r="BD307" s="289"/>
      <c r="BE307" s="289"/>
      <c r="BF307" s="289"/>
      <c r="BG307" s="289"/>
      <c r="BH307" s="289"/>
      <c r="BI307" s="289"/>
      <c r="BJ307" s="289"/>
      <c r="BK307" s="289"/>
    </row>
    <row r="308" spans="1:63" s="288" customFormat="1" ht="12.75" customHeight="1">
      <c r="A308" s="290"/>
      <c r="B308" s="600"/>
      <c r="C308" s="619"/>
      <c r="D308" s="620"/>
      <c r="E308" s="620"/>
      <c r="F308" s="620"/>
      <c r="G308" s="620"/>
      <c r="H308" s="620"/>
      <c r="I308" s="620"/>
      <c r="J308" s="620"/>
      <c r="K308" s="620"/>
      <c r="L308" s="620"/>
      <c r="M308" s="620"/>
      <c r="N308" s="620"/>
      <c r="O308" s="620"/>
      <c r="P308" s="620"/>
      <c r="Q308" s="620"/>
      <c r="R308" s="620"/>
      <c r="S308" s="620"/>
      <c r="T308" s="620"/>
      <c r="U308" s="620"/>
      <c r="V308" s="620"/>
      <c r="W308" s="620"/>
      <c r="X308" s="621"/>
      <c r="Y308" s="642"/>
      <c r="Z308" s="643"/>
      <c r="AA308" s="644"/>
      <c r="AC308" s="289"/>
      <c r="AD308" s="289"/>
      <c r="AE308" s="289"/>
      <c r="AF308" s="289"/>
      <c r="AG308" s="289"/>
      <c r="AH308" s="289"/>
      <c r="AI308" s="289"/>
      <c r="AJ308" s="289"/>
      <c r="AK308" s="289"/>
      <c r="AL308" s="289"/>
      <c r="AM308" s="289"/>
      <c r="AN308" s="289"/>
      <c r="AO308" s="289"/>
      <c r="AP308" s="289"/>
      <c r="AQ308" s="289"/>
      <c r="AR308" s="289"/>
      <c r="AS308" s="289"/>
      <c r="AT308" s="289"/>
      <c r="AU308" s="289"/>
      <c r="AV308" s="289"/>
      <c r="AW308" s="289"/>
      <c r="AX308" s="289"/>
      <c r="AY308" s="289"/>
      <c r="AZ308" s="289"/>
      <c r="BA308" s="289"/>
      <c r="BB308" s="289"/>
      <c r="BC308" s="289"/>
      <c r="BD308" s="289"/>
      <c r="BE308" s="289"/>
      <c r="BF308" s="289"/>
      <c r="BG308" s="289"/>
      <c r="BH308" s="289"/>
      <c r="BI308" s="289"/>
      <c r="BJ308" s="289"/>
      <c r="BK308" s="289"/>
    </row>
    <row r="309" spans="1:63" s="288" customFormat="1" ht="4.3499999999999996" customHeight="1">
      <c r="A309" s="290"/>
      <c r="B309" s="598" t="s">
        <v>391</v>
      </c>
      <c r="C309" s="661" t="s">
        <v>448</v>
      </c>
      <c r="D309" s="614"/>
      <c r="E309" s="614"/>
      <c r="F309" s="614"/>
      <c r="G309" s="614"/>
      <c r="H309" s="614"/>
      <c r="I309" s="614"/>
      <c r="J309" s="614"/>
      <c r="K309" s="614"/>
      <c r="L309" s="614"/>
      <c r="M309" s="614"/>
      <c r="N309" s="614"/>
      <c r="O309" s="614"/>
      <c r="P309" s="614"/>
      <c r="Q309" s="614"/>
      <c r="R309" s="614"/>
      <c r="S309" s="614"/>
      <c r="T309" s="614"/>
      <c r="U309" s="614"/>
      <c r="V309" s="614"/>
      <c r="W309" s="614"/>
      <c r="X309" s="615"/>
      <c r="Y309" s="636"/>
      <c r="Z309" s="637"/>
      <c r="AA309" s="638"/>
      <c r="AC309" s="289"/>
      <c r="AD309" s="289"/>
      <c r="AE309" s="289"/>
      <c r="AF309" s="289"/>
      <c r="AG309" s="289"/>
      <c r="AH309" s="289"/>
      <c r="AI309" s="289"/>
      <c r="AJ309" s="289"/>
      <c r="AK309" s="289"/>
      <c r="AL309" s="289"/>
      <c r="AM309" s="289"/>
      <c r="AN309" s="289"/>
      <c r="AO309" s="289"/>
      <c r="AP309" s="289"/>
      <c r="AQ309" s="289"/>
      <c r="AR309" s="289"/>
      <c r="AS309" s="289"/>
      <c r="AT309" s="289"/>
      <c r="AU309" s="289"/>
      <c r="AV309" s="289"/>
      <c r="AW309" s="289"/>
      <c r="AX309" s="289"/>
      <c r="AY309" s="289"/>
      <c r="AZ309" s="289"/>
      <c r="BA309" s="289"/>
      <c r="BB309" s="289"/>
      <c r="BC309" s="289"/>
      <c r="BD309" s="289"/>
      <c r="BE309" s="289"/>
      <c r="BF309" s="289"/>
      <c r="BG309" s="289"/>
      <c r="BH309" s="289"/>
      <c r="BI309" s="289"/>
      <c r="BJ309" s="289"/>
      <c r="BK309" s="289"/>
    </row>
    <row r="310" spans="1:63" s="288" customFormat="1" ht="12.75" customHeight="1">
      <c r="A310" s="290"/>
      <c r="B310" s="613"/>
      <c r="C310" s="661"/>
      <c r="D310" s="617"/>
      <c r="E310" s="617"/>
      <c r="F310" s="617"/>
      <c r="G310" s="617"/>
      <c r="H310" s="617"/>
      <c r="I310" s="617"/>
      <c r="J310" s="617"/>
      <c r="K310" s="617"/>
      <c r="L310" s="617"/>
      <c r="M310" s="617"/>
      <c r="N310" s="617"/>
      <c r="O310" s="617"/>
      <c r="P310" s="617"/>
      <c r="Q310" s="617"/>
      <c r="R310" s="617"/>
      <c r="S310" s="617"/>
      <c r="T310" s="617"/>
      <c r="U310" s="617"/>
      <c r="V310" s="617"/>
      <c r="W310" s="617"/>
      <c r="X310" s="618"/>
      <c r="Y310" s="639"/>
      <c r="Z310" s="640"/>
      <c r="AA310" s="641"/>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89"/>
      <c r="AY310" s="289"/>
      <c r="AZ310" s="289"/>
      <c r="BA310" s="289"/>
      <c r="BB310" s="289"/>
      <c r="BC310" s="289"/>
      <c r="BD310" s="289"/>
      <c r="BE310" s="289"/>
      <c r="BF310" s="289"/>
      <c r="BG310" s="289"/>
      <c r="BH310" s="289"/>
      <c r="BI310" s="289"/>
      <c r="BJ310" s="289"/>
      <c r="BK310" s="289"/>
    </row>
    <row r="311" spans="1:63" s="288" customFormat="1" ht="12.75" customHeight="1">
      <c r="A311" s="290"/>
      <c r="B311" s="613"/>
      <c r="C311" s="661"/>
      <c r="D311" s="617"/>
      <c r="E311" s="617"/>
      <c r="F311" s="617"/>
      <c r="G311" s="617"/>
      <c r="H311" s="617"/>
      <c r="I311" s="617"/>
      <c r="J311" s="617"/>
      <c r="K311" s="617"/>
      <c r="L311" s="617"/>
      <c r="M311" s="617"/>
      <c r="N311" s="617"/>
      <c r="O311" s="617"/>
      <c r="P311" s="617"/>
      <c r="Q311" s="617"/>
      <c r="R311" s="617"/>
      <c r="S311" s="617"/>
      <c r="T311" s="617"/>
      <c r="U311" s="617"/>
      <c r="V311" s="617"/>
      <c r="W311" s="617"/>
      <c r="X311" s="618"/>
      <c r="Y311" s="639"/>
      <c r="Z311" s="640"/>
      <c r="AA311" s="641"/>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89"/>
      <c r="AY311" s="289"/>
      <c r="AZ311" s="289"/>
      <c r="BA311" s="289"/>
      <c r="BB311" s="289"/>
      <c r="BC311" s="289"/>
      <c r="BD311" s="289"/>
      <c r="BE311" s="289"/>
      <c r="BF311" s="289"/>
      <c r="BG311" s="289"/>
      <c r="BH311" s="289"/>
      <c r="BI311" s="289"/>
      <c r="BJ311" s="289"/>
      <c r="BK311" s="289"/>
    </row>
    <row r="312" spans="1:63" s="288" customFormat="1" ht="9" customHeight="1">
      <c r="A312" s="290"/>
      <c r="B312" s="600"/>
      <c r="C312" s="619"/>
      <c r="D312" s="620"/>
      <c r="E312" s="620"/>
      <c r="F312" s="620"/>
      <c r="G312" s="620"/>
      <c r="H312" s="620"/>
      <c r="I312" s="620"/>
      <c r="J312" s="620"/>
      <c r="K312" s="620"/>
      <c r="L312" s="620"/>
      <c r="M312" s="620"/>
      <c r="N312" s="620"/>
      <c r="O312" s="620"/>
      <c r="P312" s="620"/>
      <c r="Q312" s="620"/>
      <c r="R312" s="620"/>
      <c r="S312" s="620"/>
      <c r="T312" s="620"/>
      <c r="U312" s="620"/>
      <c r="V312" s="620"/>
      <c r="W312" s="620"/>
      <c r="X312" s="621"/>
      <c r="Y312" s="642"/>
      <c r="Z312" s="643"/>
      <c r="AA312" s="644"/>
      <c r="AC312" s="289"/>
      <c r="AD312" s="289"/>
      <c r="AE312" s="289"/>
      <c r="AF312" s="289"/>
      <c r="AG312" s="289"/>
      <c r="AH312" s="289"/>
      <c r="AI312" s="289"/>
      <c r="AJ312" s="289"/>
      <c r="AK312" s="289"/>
      <c r="AL312" s="289"/>
      <c r="AM312" s="289"/>
      <c r="AN312" s="289"/>
      <c r="AO312" s="289"/>
      <c r="AP312" s="289"/>
      <c r="AQ312" s="289"/>
      <c r="AR312" s="289"/>
      <c r="AS312" s="289"/>
      <c r="AT312" s="289"/>
      <c r="AU312" s="289"/>
      <c r="AV312" s="289"/>
      <c r="AW312" s="289"/>
      <c r="AX312" s="289"/>
      <c r="AY312" s="289"/>
      <c r="AZ312" s="289"/>
      <c r="BA312" s="289"/>
      <c r="BB312" s="289"/>
      <c r="BC312" s="289"/>
      <c r="BD312" s="289"/>
      <c r="BE312" s="289"/>
      <c r="BF312" s="289"/>
      <c r="BG312" s="289"/>
      <c r="BH312" s="289"/>
      <c r="BI312" s="289"/>
      <c r="BJ312" s="289"/>
      <c r="BK312" s="289"/>
    </row>
    <row r="313" spans="1:63" s="288" customFormat="1" ht="9" customHeight="1">
      <c r="A313" s="290"/>
      <c r="B313" s="454"/>
      <c r="C313" s="439"/>
      <c r="D313" s="439"/>
      <c r="E313" s="439"/>
      <c r="F313" s="439"/>
      <c r="G313" s="439"/>
      <c r="H313" s="439"/>
      <c r="I313" s="439"/>
      <c r="J313" s="439"/>
      <c r="K313" s="439"/>
      <c r="L313" s="439"/>
      <c r="M313" s="439"/>
      <c r="N313" s="439"/>
      <c r="O313" s="439"/>
      <c r="P313" s="439"/>
      <c r="Q313" s="439"/>
      <c r="R313" s="439"/>
      <c r="S313" s="439"/>
      <c r="T313" s="439"/>
      <c r="U313" s="439"/>
      <c r="V313" s="439"/>
      <c r="W313" s="439"/>
      <c r="X313" s="439"/>
      <c r="Y313" s="431"/>
      <c r="Z313" s="431"/>
      <c r="AA313" s="431"/>
      <c r="AC313" s="289"/>
      <c r="AD313" s="289"/>
      <c r="AE313" s="289"/>
      <c r="AF313" s="289"/>
      <c r="AG313" s="289"/>
      <c r="AH313" s="289"/>
      <c r="AI313" s="289"/>
      <c r="AJ313" s="289"/>
      <c r="AK313" s="289"/>
      <c r="AL313" s="289"/>
      <c r="AM313" s="289"/>
      <c r="AN313" s="289"/>
      <c r="AO313" s="289"/>
      <c r="AP313" s="289"/>
      <c r="AQ313" s="289"/>
      <c r="AR313" s="289"/>
      <c r="AS313" s="289"/>
      <c r="AT313" s="289"/>
      <c r="AU313" s="289"/>
      <c r="AV313" s="289"/>
      <c r="AW313" s="289"/>
      <c r="AX313" s="289"/>
      <c r="AY313" s="289"/>
      <c r="AZ313" s="289"/>
      <c r="BA313" s="289"/>
      <c r="BB313" s="289"/>
      <c r="BC313" s="289"/>
      <c r="BD313" s="289"/>
      <c r="BE313" s="289"/>
      <c r="BF313" s="289"/>
      <c r="BG313" s="289"/>
      <c r="BH313" s="289"/>
      <c r="BI313" s="289"/>
      <c r="BJ313" s="289"/>
      <c r="BK313" s="289"/>
    </row>
    <row r="314" spans="1:63" s="288" customFormat="1" ht="16.7" customHeight="1">
      <c r="A314" s="263" t="s">
        <v>977</v>
      </c>
      <c r="B314" s="279"/>
      <c r="C314" s="280"/>
      <c r="D314" s="280"/>
      <c r="E314" s="280"/>
      <c r="F314" s="280"/>
      <c r="G314" s="280"/>
      <c r="H314" s="280"/>
      <c r="I314" s="280"/>
      <c r="J314" s="281"/>
      <c r="K314" s="281"/>
      <c r="L314" s="281"/>
      <c r="M314" s="281"/>
      <c r="N314" s="281"/>
      <c r="O314" s="281"/>
      <c r="P314" s="281"/>
      <c r="Q314" s="281"/>
      <c r="R314" s="281"/>
      <c r="S314" s="282"/>
      <c r="T314" s="282"/>
      <c r="U314" s="282"/>
      <c r="V314" s="282"/>
      <c r="W314" s="282"/>
      <c r="X314" s="282"/>
      <c r="Y314" s="283"/>
      <c r="Z314" s="283"/>
      <c r="AA314" s="283"/>
      <c r="AC314" s="289"/>
      <c r="AD314" s="289"/>
      <c r="AE314" s="289"/>
      <c r="AF314" s="289"/>
      <c r="AG314" s="289"/>
      <c r="AH314" s="289"/>
      <c r="AI314" s="289"/>
      <c r="AJ314" s="289"/>
      <c r="AK314" s="289"/>
      <c r="AL314" s="289"/>
      <c r="AM314" s="289"/>
      <c r="AN314" s="289"/>
      <c r="AO314" s="289"/>
      <c r="AP314" s="289"/>
      <c r="AQ314" s="289"/>
      <c r="AR314" s="289"/>
      <c r="AS314" s="289"/>
      <c r="AT314" s="289"/>
      <c r="AU314" s="289"/>
      <c r="AV314" s="289"/>
      <c r="AW314" s="289"/>
      <c r="AX314" s="289"/>
      <c r="AY314" s="289"/>
      <c r="AZ314" s="289"/>
      <c r="BA314" s="289"/>
      <c r="BB314" s="289"/>
      <c r="BC314" s="289"/>
      <c r="BD314" s="289"/>
      <c r="BE314" s="289"/>
      <c r="BF314" s="289"/>
      <c r="BG314" s="289"/>
      <c r="BH314" s="289"/>
      <c r="BI314" s="289"/>
      <c r="BJ314" s="289"/>
      <c r="BK314" s="289"/>
    </row>
    <row r="315" spans="1:63" s="288" customFormat="1" ht="12.95" customHeight="1">
      <c r="A315" s="290"/>
      <c r="B315" s="598" t="s">
        <v>354</v>
      </c>
      <c r="C315" s="659" t="s">
        <v>449</v>
      </c>
      <c r="D315" s="614"/>
      <c r="E315" s="614"/>
      <c r="F315" s="614"/>
      <c r="G315" s="614"/>
      <c r="H315" s="614"/>
      <c r="I315" s="614"/>
      <c r="J315" s="614"/>
      <c r="K315" s="614"/>
      <c r="L315" s="614"/>
      <c r="M315" s="614"/>
      <c r="N315" s="614"/>
      <c r="O315" s="614"/>
      <c r="P315" s="614"/>
      <c r="Q315" s="614"/>
      <c r="R315" s="614"/>
      <c r="S315" s="614"/>
      <c r="T315" s="614"/>
      <c r="U315" s="614"/>
      <c r="V315" s="614"/>
      <c r="W315" s="614"/>
      <c r="X315" s="615"/>
      <c r="Y315" s="636"/>
      <c r="Z315" s="637"/>
      <c r="AA315" s="638"/>
      <c r="AC315" s="289"/>
      <c r="AD315" s="289"/>
      <c r="AE315" s="289"/>
      <c r="AF315" s="289"/>
      <c r="AG315" s="289"/>
      <c r="AH315" s="289"/>
      <c r="AI315" s="289"/>
      <c r="AJ315" s="289"/>
      <c r="AK315" s="289"/>
      <c r="AL315" s="289"/>
      <c r="AM315" s="289"/>
      <c r="AN315" s="289"/>
      <c r="AO315" s="289"/>
      <c r="AP315" s="289"/>
      <c r="AQ315" s="289"/>
      <c r="AR315" s="289"/>
      <c r="AS315" s="289"/>
      <c r="AT315" s="289"/>
      <c r="AU315" s="289"/>
      <c r="AV315" s="289"/>
      <c r="AW315" s="289"/>
      <c r="AX315" s="289"/>
      <c r="AY315" s="289"/>
      <c r="AZ315" s="289"/>
      <c r="BA315" s="289"/>
      <c r="BB315" s="289"/>
      <c r="BC315" s="289"/>
      <c r="BD315" s="289"/>
      <c r="BE315" s="289"/>
      <c r="BF315" s="289"/>
      <c r="BG315" s="289"/>
      <c r="BH315" s="289"/>
      <c r="BI315" s="289"/>
      <c r="BJ315" s="289"/>
      <c r="BK315" s="289"/>
    </row>
    <row r="316" spans="1:63" s="288" customFormat="1" ht="12.95" customHeight="1">
      <c r="A316" s="290"/>
      <c r="B316" s="613"/>
      <c r="C316" s="660"/>
      <c r="D316" s="617"/>
      <c r="E316" s="617"/>
      <c r="F316" s="617"/>
      <c r="G316" s="617"/>
      <c r="H316" s="617"/>
      <c r="I316" s="617"/>
      <c r="J316" s="617"/>
      <c r="K316" s="617"/>
      <c r="L316" s="617"/>
      <c r="M316" s="617"/>
      <c r="N316" s="617"/>
      <c r="O316" s="617"/>
      <c r="P316" s="617"/>
      <c r="Q316" s="617"/>
      <c r="R316" s="617"/>
      <c r="S316" s="617"/>
      <c r="T316" s="617"/>
      <c r="U316" s="617"/>
      <c r="V316" s="617"/>
      <c r="W316" s="617"/>
      <c r="X316" s="618"/>
      <c r="Y316" s="639"/>
      <c r="Z316" s="640"/>
      <c r="AA316" s="641"/>
      <c r="AC316" s="289"/>
      <c r="AD316" s="289"/>
      <c r="AE316" s="289"/>
      <c r="AF316" s="289"/>
      <c r="AG316" s="289"/>
      <c r="AH316" s="289"/>
      <c r="AI316" s="289"/>
      <c r="AJ316" s="289"/>
      <c r="AK316" s="289"/>
      <c r="AL316" s="289"/>
      <c r="AM316" s="289"/>
      <c r="AN316" s="289"/>
      <c r="AO316" s="289"/>
      <c r="AP316" s="289"/>
      <c r="AQ316" s="289"/>
      <c r="AR316" s="289"/>
      <c r="AS316" s="289"/>
      <c r="AT316" s="289"/>
      <c r="AU316" s="289"/>
      <c r="AV316" s="289"/>
      <c r="AW316" s="289"/>
      <c r="AX316" s="289"/>
      <c r="AY316" s="289"/>
      <c r="AZ316" s="289"/>
      <c r="BA316" s="289"/>
      <c r="BB316" s="289"/>
      <c r="BC316" s="289"/>
      <c r="BD316" s="289"/>
      <c r="BE316" s="289"/>
      <c r="BF316" s="289"/>
      <c r="BG316" s="289"/>
      <c r="BH316" s="289"/>
      <c r="BI316" s="289"/>
      <c r="BJ316" s="289"/>
      <c r="BK316" s="289"/>
    </row>
    <row r="317" spans="1:63" s="288" customFormat="1" ht="12.95" customHeight="1">
      <c r="A317" s="290"/>
      <c r="B317" s="613"/>
      <c r="C317" s="660"/>
      <c r="D317" s="617"/>
      <c r="E317" s="617"/>
      <c r="F317" s="617"/>
      <c r="G317" s="617"/>
      <c r="H317" s="617"/>
      <c r="I317" s="617"/>
      <c r="J317" s="617"/>
      <c r="K317" s="617"/>
      <c r="L317" s="617"/>
      <c r="M317" s="617"/>
      <c r="N317" s="617"/>
      <c r="O317" s="617"/>
      <c r="P317" s="617"/>
      <c r="Q317" s="617"/>
      <c r="R317" s="617"/>
      <c r="S317" s="617"/>
      <c r="T317" s="617"/>
      <c r="U317" s="617"/>
      <c r="V317" s="617"/>
      <c r="W317" s="617"/>
      <c r="X317" s="618"/>
      <c r="Y317" s="639"/>
      <c r="Z317" s="640"/>
      <c r="AA317" s="641"/>
      <c r="AC317" s="289"/>
      <c r="AD317" s="289"/>
      <c r="AE317" s="289"/>
      <c r="AF317" s="289"/>
      <c r="AG317" s="289"/>
      <c r="AH317" s="289"/>
      <c r="AI317" s="289"/>
      <c r="AJ317" s="289"/>
      <c r="AK317" s="289"/>
      <c r="AL317" s="289"/>
      <c r="AM317" s="289"/>
      <c r="AN317" s="289"/>
      <c r="AO317" s="289"/>
      <c r="AP317" s="289"/>
      <c r="AQ317" s="289"/>
      <c r="AR317" s="289"/>
      <c r="AS317" s="289"/>
      <c r="AT317" s="289"/>
      <c r="AU317" s="289"/>
      <c r="AV317" s="289"/>
      <c r="AW317" s="289"/>
      <c r="AX317" s="289"/>
      <c r="AY317" s="289"/>
      <c r="AZ317" s="289"/>
      <c r="BA317" s="289"/>
      <c r="BB317" s="289"/>
      <c r="BC317" s="289"/>
      <c r="BD317" s="289"/>
      <c r="BE317" s="289"/>
      <c r="BF317" s="289"/>
      <c r="BG317" s="289"/>
      <c r="BH317" s="289"/>
      <c r="BI317" s="289"/>
      <c r="BJ317" s="289"/>
      <c r="BK317" s="289"/>
    </row>
    <row r="318" spans="1:63" s="288" customFormat="1" ht="9.6" customHeight="1">
      <c r="A318" s="290"/>
      <c r="B318" s="600"/>
      <c r="C318" s="619"/>
      <c r="D318" s="620"/>
      <c r="E318" s="620"/>
      <c r="F318" s="620"/>
      <c r="G318" s="620"/>
      <c r="H318" s="620"/>
      <c r="I318" s="620"/>
      <c r="J318" s="620"/>
      <c r="K318" s="620"/>
      <c r="L318" s="620"/>
      <c r="M318" s="620"/>
      <c r="N318" s="620"/>
      <c r="O318" s="620"/>
      <c r="P318" s="620"/>
      <c r="Q318" s="620"/>
      <c r="R318" s="620"/>
      <c r="S318" s="620"/>
      <c r="T318" s="620"/>
      <c r="U318" s="620"/>
      <c r="V318" s="620"/>
      <c r="W318" s="620"/>
      <c r="X318" s="621"/>
      <c r="Y318" s="642"/>
      <c r="Z318" s="643"/>
      <c r="AA318" s="644"/>
      <c r="AC318" s="289"/>
      <c r="AD318" s="289"/>
      <c r="AE318" s="289"/>
      <c r="AF318" s="289"/>
      <c r="AG318" s="289"/>
      <c r="AH318" s="289"/>
      <c r="AI318" s="289"/>
      <c r="AJ318" s="289"/>
      <c r="AK318" s="289"/>
      <c r="AL318" s="289"/>
      <c r="AM318" s="289"/>
      <c r="AN318" s="289"/>
      <c r="AO318" s="289"/>
      <c r="AP318" s="289"/>
      <c r="AQ318" s="289"/>
      <c r="AR318" s="289"/>
      <c r="AS318" s="289"/>
      <c r="AT318" s="289"/>
      <c r="AU318" s="289"/>
      <c r="AV318" s="289"/>
      <c r="AW318" s="289"/>
      <c r="AX318" s="289"/>
      <c r="AY318" s="289"/>
      <c r="AZ318" s="289"/>
      <c r="BA318" s="289"/>
      <c r="BB318" s="289"/>
      <c r="BC318" s="289"/>
      <c r="BD318" s="289"/>
      <c r="BE318" s="289"/>
      <c r="BF318" s="289"/>
      <c r="BG318" s="289"/>
      <c r="BH318" s="289"/>
      <c r="BI318" s="289"/>
      <c r="BJ318" s="289"/>
      <c r="BK318" s="289"/>
    </row>
    <row r="319" spans="1:63" s="288" customFormat="1" ht="12.75" customHeight="1">
      <c r="A319" s="290"/>
      <c r="B319" s="598" t="s">
        <v>356</v>
      </c>
      <c r="C319" s="661" t="s">
        <v>450</v>
      </c>
      <c r="D319" s="614"/>
      <c r="E319" s="614"/>
      <c r="F319" s="614"/>
      <c r="G319" s="614"/>
      <c r="H319" s="614"/>
      <c r="I319" s="614"/>
      <c r="J319" s="614"/>
      <c r="K319" s="614"/>
      <c r="L319" s="614"/>
      <c r="M319" s="614"/>
      <c r="N319" s="614"/>
      <c r="O319" s="614"/>
      <c r="P319" s="614"/>
      <c r="Q319" s="614"/>
      <c r="R319" s="614"/>
      <c r="S319" s="614"/>
      <c r="T319" s="614"/>
      <c r="U319" s="614"/>
      <c r="V319" s="614"/>
      <c r="W319" s="614"/>
      <c r="X319" s="615"/>
      <c r="Y319" s="636"/>
      <c r="Z319" s="637"/>
      <c r="AA319" s="638"/>
      <c r="AC319" s="289"/>
      <c r="AD319" s="289"/>
      <c r="AE319" s="289"/>
      <c r="AF319" s="289"/>
      <c r="AG319" s="289"/>
      <c r="AH319" s="289"/>
      <c r="AI319" s="289"/>
      <c r="AJ319" s="289"/>
      <c r="AK319" s="289"/>
      <c r="AL319" s="289"/>
      <c r="AM319" s="289"/>
      <c r="AN319" s="289"/>
      <c r="AO319" s="289"/>
      <c r="AP319" s="289"/>
      <c r="AQ319" s="289"/>
      <c r="AR319" s="289"/>
      <c r="AS319" s="289"/>
      <c r="AT319" s="289"/>
      <c r="AU319" s="289"/>
      <c r="AV319" s="289"/>
      <c r="AW319" s="289"/>
      <c r="AX319" s="289"/>
      <c r="AY319" s="289"/>
      <c r="AZ319" s="289"/>
      <c r="BA319" s="289"/>
      <c r="BB319" s="289"/>
      <c r="BC319" s="289"/>
      <c r="BD319" s="289"/>
      <c r="BE319" s="289"/>
      <c r="BF319" s="289"/>
      <c r="BG319" s="289"/>
      <c r="BH319" s="289"/>
      <c r="BI319" s="289"/>
      <c r="BJ319" s="289"/>
      <c r="BK319" s="289"/>
    </row>
    <row r="320" spans="1:63" s="288" customFormat="1" ht="12.75" customHeight="1">
      <c r="A320" s="290"/>
      <c r="B320" s="613"/>
      <c r="C320" s="661"/>
      <c r="D320" s="617"/>
      <c r="E320" s="617"/>
      <c r="F320" s="617"/>
      <c r="G320" s="617"/>
      <c r="H320" s="617"/>
      <c r="I320" s="617"/>
      <c r="J320" s="617"/>
      <c r="K320" s="617"/>
      <c r="L320" s="617"/>
      <c r="M320" s="617"/>
      <c r="N320" s="617"/>
      <c r="O320" s="617"/>
      <c r="P320" s="617"/>
      <c r="Q320" s="617"/>
      <c r="R320" s="617"/>
      <c r="S320" s="617"/>
      <c r="T320" s="617"/>
      <c r="U320" s="617"/>
      <c r="V320" s="617"/>
      <c r="W320" s="617"/>
      <c r="X320" s="618"/>
      <c r="Y320" s="639"/>
      <c r="Z320" s="640"/>
      <c r="AA320" s="641"/>
      <c r="AC320" s="289"/>
      <c r="AD320" s="289"/>
      <c r="AE320" s="289"/>
      <c r="AF320" s="289"/>
      <c r="AG320" s="289"/>
      <c r="AH320" s="289"/>
      <c r="AI320" s="289"/>
      <c r="AJ320" s="289"/>
      <c r="AK320" s="289"/>
      <c r="AL320" s="289"/>
      <c r="AM320" s="289"/>
      <c r="AN320" s="289"/>
      <c r="AO320" s="289"/>
      <c r="AP320" s="289"/>
      <c r="AQ320" s="289"/>
      <c r="AR320" s="289"/>
      <c r="AS320" s="289"/>
      <c r="AT320" s="289"/>
      <c r="AU320" s="289"/>
      <c r="AV320" s="289"/>
      <c r="AW320" s="289"/>
      <c r="AX320" s="289"/>
      <c r="AY320" s="289"/>
      <c r="AZ320" s="289"/>
      <c r="BA320" s="289"/>
      <c r="BB320" s="289"/>
      <c r="BC320" s="289"/>
      <c r="BD320" s="289"/>
      <c r="BE320" s="289"/>
      <c r="BF320" s="289"/>
      <c r="BG320" s="289"/>
      <c r="BH320" s="289"/>
      <c r="BI320" s="289"/>
      <c r="BJ320" s="289"/>
      <c r="BK320" s="289"/>
    </row>
    <row r="321" spans="1:63" s="285" customFormat="1" ht="8.4499999999999993" customHeight="1">
      <c r="A321" s="290"/>
      <c r="B321" s="600"/>
      <c r="C321" s="619"/>
      <c r="D321" s="620"/>
      <c r="E321" s="620"/>
      <c r="F321" s="620"/>
      <c r="G321" s="620"/>
      <c r="H321" s="620"/>
      <c r="I321" s="620"/>
      <c r="J321" s="620"/>
      <c r="K321" s="620"/>
      <c r="L321" s="620"/>
      <c r="M321" s="620"/>
      <c r="N321" s="620"/>
      <c r="O321" s="620"/>
      <c r="P321" s="620"/>
      <c r="Q321" s="620"/>
      <c r="R321" s="620"/>
      <c r="S321" s="620"/>
      <c r="T321" s="620"/>
      <c r="U321" s="620"/>
      <c r="V321" s="620"/>
      <c r="W321" s="620"/>
      <c r="X321" s="621"/>
      <c r="Y321" s="642"/>
      <c r="Z321" s="643"/>
      <c r="AA321" s="644"/>
      <c r="AC321" s="286"/>
      <c r="AD321" s="286"/>
      <c r="AE321" s="286"/>
      <c r="AF321" s="286"/>
      <c r="AG321" s="286"/>
      <c r="AH321" s="286"/>
      <c r="AI321" s="286"/>
      <c r="AJ321" s="286"/>
      <c r="AK321" s="286"/>
      <c r="AL321" s="286"/>
      <c r="AM321" s="286"/>
      <c r="AN321" s="286"/>
      <c r="AO321" s="286"/>
      <c r="AP321" s="286"/>
      <c r="AQ321" s="286"/>
      <c r="AR321" s="286"/>
      <c r="AS321" s="286"/>
      <c r="AT321" s="286"/>
      <c r="AU321" s="286"/>
      <c r="AV321" s="286"/>
      <c r="AW321" s="286"/>
      <c r="AX321" s="286"/>
      <c r="AY321" s="286"/>
      <c r="AZ321" s="286"/>
      <c r="BA321" s="286"/>
      <c r="BB321" s="286"/>
      <c r="BC321" s="286"/>
      <c r="BD321" s="286"/>
      <c r="BE321" s="286"/>
      <c r="BF321" s="286"/>
      <c r="BG321" s="286"/>
      <c r="BH321" s="286"/>
      <c r="BI321" s="286"/>
      <c r="BJ321" s="286"/>
      <c r="BK321" s="286"/>
    </row>
    <row r="322" spans="1:63" s="288" customFormat="1" ht="7.7" customHeight="1">
      <c r="A322" s="290"/>
      <c r="B322" s="598" t="s">
        <v>387</v>
      </c>
      <c r="C322" s="661" t="s">
        <v>451</v>
      </c>
      <c r="D322" s="614"/>
      <c r="E322" s="614"/>
      <c r="F322" s="614"/>
      <c r="G322" s="614"/>
      <c r="H322" s="614"/>
      <c r="I322" s="614"/>
      <c r="J322" s="614"/>
      <c r="K322" s="614"/>
      <c r="L322" s="614"/>
      <c r="M322" s="614"/>
      <c r="N322" s="614"/>
      <c r="O322" s="614"/>
      <c r="P322" s="614"/>
      <c r="Q322" s="614"/>
      <c r="R322" s="614"/>
      <c r="S322" s="614"/>
      <c r="T322" s="614"/>
      <c r="U322" s="614"/>
      <c r="V322" s="614"/>
      <c r="W322" s="614"/>
      <c r="X322" s="615"/>
      <c r="Y322" s="636"/>
      <c r="Z322" s="637"/>
      <c r="AA322" s="638"/>
      <c r="AC322" s="289"/>
      <c r="AD322" s="289"/>
      <c r="AE322" s="289"/>
      <c r="AF322" s="289"/>
      <c r="AG322" s="289"/>
      <c r="AH322" s="289"/>
      <c r="AI322" s="289"/>
      <c r="AJ322" s="289"/>
      <c r="AK322" s="289"/>
      <c r="AL322" s="289"/>
      <c r="AM322" s="289"/>
      <c r="AN322" s="289"/>
      <c r="AO322" s="289"/>
      <c r="AP322" s="289"/>
      <c r="AQ322" s="289"/>
      <c r="AR322" s="289"/>
      <c r="AS322" s="289"/>
      <c r="AT322" s="289"/>
      <c r="AU322" s="289"/>
      <c r="AV322" s="289"/>
      <c r="AW322" s="289"/>
      <c r="AX322" s="289"/>
      <c r="AY322" s="289"/>
      <c r="AZ322" s="289"/>
      <c r="BA322" s="289"/>
      <c r="BB322" s="289"/>
      <c r="BC322" s="289"/>
      <c r="BD322" s="289"/>
      <c r="BE322" s="289"/>
      <c r="BF322" s="289"/>
      <c r="BG322" s="289"/>
      <c r="BH322" s="289"/>
      <c r="BI322" s="289"/>
      <c r="BJ322" s="289"/>
      <c r="BK322" s="289"/>
    </row>
    <row r="323" spans="1:63" s="288" customFormat="1" ht="12.75" customHeight="1">
      <c r="A323" s="290"/>
      <c r="B323" s="600"/>
      <c r="C323" s="619"/>
      <c r="D323" s="620"/>
      <c r="E323" s="620"/>
      <c r="F323" s="620"/>
      <c r="G323" s="620"/>
      <c r="H323" s="620"/>
      <c r="I323" s="620"/>
      <c r="J323" s="620"/>
      <c r="K323" s="620"/>
      <c r="L323" s="620"/>
      <c r="M323" s="620"/>
      <c r="N323" s="620"/>
      <c r="O323" s="620"/>
      <c r="P323" s="620"/>
      <c r="Q323" s="620"/>
      <c r="R323" s="620"/>
      <c r="S323" s="620"/>
      <c r="T323" s="620"/>
      <c r="U323" s="620"/>
      <c r="V323" s="620"/>
      <c r="W323" s="620"/>
      <c r="X323" s="621"/>
      <c r="Y323" s="642"/>
      <c r="Z323" s="643"/>
      <c r="AA323" s="644"/>
      <c r="AC323" s="289"/>
      <c r="AD323" s="289"/>
      <c r="AE323" s="289"/>
      <c r="AF323" s="289"/>
      <c r="AG323" s="289"/>
      <c r="AH323" s="289"/>
      <c r="AI323" s="289"/>
      <c r="AJ323" s="289"/>
      <c r="AK323" s="289"/>
      <c r="AL323" s="289"/>
      <c r="AM323" s="289"/>
      <c r="AN323" s="289"/>
      <c r="AO323" s="289"/>
      <c r="AP323" s="289"/>
      <c r="AQ323" s="289"/>
      <c r="AR323" s="289"/>
      <c r="AS323" s="289"/>
      <c r="AT323" s="289"/>
      <c r="AU323" s="289"/>
      <c r="AV323" s="289"/>
      <c r="AW323" s="289"/>
      <c r="AX323" s="289"/>
      <c r="AY323" s="289"/>
      <c r="AZ323" s="289"/>
      <c r="BA323" s="289"/>
      <c r="BB323" s="289"/>
      <c r="BC323" s="289"/>
      <c r="BD323" s="289"/>
      <c r="BE323" s="289"/>
      <c r="BF323" s="289"/>
      <c r="BG323" s="289"/>
      <c r="BH323" s="289"/>
      <c r="BI323" s="289"/>
      <c r="BJ323" s="289"/>
      <c r="BK323" s="289"/>
    </row>
    <row r="324" spans="1:63" s="288" customFormat="1" ht="12.75" customHeight="1">
      <c r="A324" s="290"/>
      <c r="B324" s="454"/>
      <c r="C324" s="439"/>
      <c r="D324" s="439"/>
      <c r="E324" s="439"/>
      <c r="F324" s="439"/>
      <c r="G324" s="439"/>
      <c r="H324" s="439"/>
      <c r="I324" s="439"/>
      <c r="J324" s="439"/>
      <c r="K324" s="439"/>
      <c r="L324" s="439"/>
      <c r="M324" s="439"/>
      <c r="N324" s="439"/>
      <c r="O324" s="439"/>
      <c r="P324" s="439"/>
      <c r="Q324" s="439"/>
      <c r="R324" s="439"/>
      <c r="S324" s="439"/>
      <c r="T324" s="439"/>
      <c r="U324" s="439"/>
      <c r="V324" s="439"/>
      <c r="W324" s="439"/>
      <c r="X324" s="439"/>
      <c r="Y324" s="431"/>
      <c r="Z324" s="431"/>
      <c r="AA324" s="431"/>
      <c r="AC324" s="289"/>
      <c r="AD324" s="289"/>
      <c r="AE324" s="289"/>
      <c r="AF324" s="289"/>
      <c r="AG324" s="289"/>
      <c r="AH324" s="289"/>
      <c r="AI324" s="289"/>
      <c r="AJ324" s="289"/>
      <c r="AK324" s="289"/>
      <c r="AL324" s="289"/>
      <c r="AM324" s="289"/>
      <c r="AN324" s="289"/>
      <c r="AO324" s="289"/>
      <c r="AP324" s="289"/>
      <c r="AQ324" s="289"/>
      <c r="AR324" s="289"/>
      <c r="AS324" s="289"/>
      <c r="AT324" s="289"/>
      <c r="AU324" s="289"/>
      <c r="AV324" s="289"/>
      <c r="AW324" s="289"/>
      <c r="AX324" s="289"/>
      <c r="AY324" s="289"/>
      <c r="AZ324" s="289"/>
      <c r="BA324" s="289"/>
      <c r="BB324" s="289"/>
      <c r="BC324" s="289"/>
      <c r="BD324" s="289"/>
      <c r="BE324" s="289"/>
      <c r="BF324" s="289"/>
      <c r="BG324" s="289"/>
      <c r="BH324" s="289"/>
      <c r="BI324" s="289"/>
      <c r="BJ324" s="289"/>
      <c r="BK324" s="289"/>
    </row>
    <row r="325" spans="1:63" s="288" customFormat="1" ht="18.95" customHeight="1">
      <c r="A325" s="263" t="s">
        <v>452</v>
      </c>
      <c r="B325" s="279"/>
      <c r="C325" s="280"/>
      <c r="D325" s="280"/>
      <c r="E325" s="280"/>
      <c r="F325" s="280"/>
      <c r="G325" s="280"/>
      <c r="H325" s="280"/>
      <c r="I325" s="280"/>
      <c r="J325" s="281"/>
      <c r="K325" s="281"/>
      <c r="L325" s="281"/>
      <c r="M325" s="281"/>
      <c r="N325" s="281"/>
      <c r="O325" s="281"/>
      <c r="P325" s="281"/>
      <c r="Q325" s="281"/>
      <c r="R325" s="281"/>
      <c r="S325" s="282"/>
      <c r="T325" s="282"/>
      <c r="U325" s="282"/>
      <c r="V325" s="282"/>
      <c r="W325" s="282"/>
      <c r="X325" s="282"/>
      <c r="Y325" s="283"/>
      <c r="Z325" s="283"/>
      <c r="AA325" s="283"/>
      <c r="AC325" s="289"/>
      <c r="AD325" s="289"/>
      <c r="AE325" s="289"/>
      <c r="AF325" s="289"/>
      <c r="AG325" s="289"/>
      <c r="AH325" s="289"/>
      <c r="AI325" s="289"/>
      <c r="AJ325" s="289"/>
      <c r="AK325" s="289"/>
      <c r="AL325" s="289"/>
      <c r="AM325" s="289"/>
      <c r="AN325" s="289"/>
      <c r="AO325" s="289"/>
      <c r="AP325" s="289"/>
      <c r="AQ325" s="289"/>
      <c r="AR325" s="289"/>
      <c r="AS325" s="289"/>
      <c r="AT325" s="289"/>
      <c r="AU325" s="289"/>
      <c r="AV325" s="289"/>
      <c r="AW325" s="289"/>
      <c r="AX325" s="289"/>
      <c r="AY325" s="289"/>
      <c r="AZ325" s="289"/>
      <c r="BA325" s="289"/>
      <c r="BB325" s="289"/>
      <c r="BC325" s="289"/>
      <c r="BD325" s="289"/>
      <c r="BE325" s="289"/>
      <c r="BF325" s="289"/>
      <c r="BG325" s="289"/>
      <c r="BH325" s="289"/>
      <c r="BI325" s="289"/>
      <c r="BJ325" s="289"/>
      <c r="BK325" s="289"/>
    </row>
    <row r="326" spans="1:63" s="285" customFormat="1" ht="13.35" customHeight="1">
      <c r="A326" s="290"/>
      <c r="B326" s="598" t="s">
        <v>354</v>
      </c>
      <c r="C326" s="635" t="s">
        <v>453</v>
      </c>
      <c r="D326" s="602"/>
      <c r="E326" s="602"/>
      <c r="F326" s="602"/>
      <c r="G326" s="602"/>
      <c r="H326" s="602"/>
      <c r="I326" s="602"/>
      <c r="J326" s="602"/>
      <c r="K326" s="602"/>
      <c r="L326" s="602"/>
      <c r="M326" s="602"/>
      <c r="N326" s="602"/>
      <c r="O326" s="602"/>
      <c r="P326" s="602"/>
      <c r="Q326" s="602"/>
      <c r="R326" s="602"/>
      <c r="S326" s="602"/>
      <c r="T326" s="602"/>
      <c r="U326" s="602"/>
      <c r="V326" s="602"/>
      <c r="W326" s="602"/>
      <c r="X326" s="603"/>
      <c r="Y326" s="636"/>
      <c r="Z326" s="637"/>
      <c r="AA326" s="638"/>
      <c r="AC326" s="286"/>
      <c r="AD326" s="286"/>
      <c r="AE326" s="286"/>
      <c r="AF326" s="286"/>
      <c r="AG326" s="286"/>
      <c r="AH326" s="286"/>
      <c r="AI326" s="286"/>
      <c r="AJ326" s="286"/>
      <c r="AK326" s="286"/>
      <c r="AL326" s="286"/>
      <c r="AM326" s="286"/>
      <c r="AN326" s="286"/>
      <c r="AO326" s="286"/>
      <c r="AP326" s="286"/>
      <c r="AQ326" s="286"/>
      <c r="AR326" s="286"/>
      <c r="AS326" s="286"/>
      <c r="AT326" s="286"/>
      <c r="AU326" s="286"/>
      <c r="AV326" s="286"/>
      <c r="AW326" s="286"/>
      <c r="AX326" s="286"/>
      <c r="AY326" s="286"/>
      <c r="AZ326" s="286"/>
      <c r="BA326" s="286"/>
      <c r="BB326" s="286"/>
      <c r="BC326" s="286"/>
      <c r="BD326" s="286"/>
      <c r="BE326" s="286"/>
      <c r="BF326" s="286"/>
      <c r="BG326" s="286"/>
      <c r="BH326" s="286"/>
      <c r="BI326" s="286"/>
      <c r="BJ326" s="286"/>
      <c r="BK326" s="286"/>
    </row>
    <row r="327" spans="1:63" s="285" customFormat="1" ht="27" customHeight="1">
      <c r="A327" s="290"/>
      <c r="B327" s="613"/>
      <c r="C327" s="678"/>
      <c r="D327" s="679"/>
      <c r="E327" s="679"/>
      <c r="F327" s="679"/>
      <c r="G327" s="679"/>
      <c r="H327" s="679"/>
      <c r="I327" s="679"/>
      <c r="J327" s="679"/>
      <c r="K327" s="679"/>
      <c r="L327" s="679"/>
      <c r="M327" s="679"/>
      <c r="N327" s="679"/>
      <c r="O327" s="679"/>
      <c r="P327" s="679"/>
      <c r="Q327" s="679"/>
      <c r="R327" s="679"/>
      <c r="S327" s="679"/>
      <c r="T327" s="679"/>
      <c r="U327" s="679"/>
      <c r="V327" s="679"/>
      <c r="W327" s="679"/>
      <c r="X327" s="606"/>
      <c r="Y327" s="639"/>
      <c r="Z327" s="640"/>
      <c r="AA327" s="641"/>
      <c r="AC327" s="286"/>
      <c r="AD327" s="286"/>
      <c r="AE327" s="286"/>
      <c r="AF327" s="286"/>
      <c r="AG327" s="286"/>
      <c r="AH327" s="286"/>
      <c r="AI327" s="286"/>
      <c r="AJ327" s="286"/>
      <c r="AK327" s="286"/>
      <c r="AL327" s="286"/>
      <c r="AM327" s="286"/>
      <c r="AN327" s="286"/>
      <c r="AO327" s="286"/>
      <c r="AP327" s="286"/>
      <c r="AQ327" s="286"/>
      <c r="AR327" s="286"/>
      <c r="AS327" s="286"/>
      <c r="AT327" s="286"/>
      <c r="AU327" s="286"/>
      <c r="AV327" s="286"/>
      <c r="AW327" s="286"/>
      <c r="AX327" s="286"/>
      <c r="AY327" s="286"/>
      <c r="AZ327" s="286"/>
      <c r="BA327" s="286"/>
      <c r="BB327" s="286"/>
      <c r="BC327" s="286"/>
      <c r="BD327" s="286"/>
      <c r="BE327" s="286"/>
      <c r="BF327" s="286"/>
      <c r="BG327" s="286"/>
      <c r="BH327" s="286"/>
      <c r="BI327" s="286"/>
      <c r="BJ327" s="286"/>
      <c r="BK327" s="286"/>
    </row>
    <row r="328" spans="1:63" s="288" customFormat="1" ht="53.45" customHeight="1">
      <c r="A328" s="290"/>
      <c r="B328" s="600"/>
      <c r="C328" s="607"/>
      <c r="D328" s="608"/>
      <c r="E328" s="608"/>
      <c r="F328" s="608"/>
      <c r="G328" s="608"/>
      <c r="H328" s="608"/>
      <c r="I328" s="608"/>
      <c r="J328" s="608"/>
      <c r="K328" s="608"/>
      <c r="L328" s="608"/>
      <c r="M328" s="608"/>
      <c r="N328" s="608"/>
      <c r="O328" s="608"/>
      <c r="P328" s="608"/>
      <c r="Q328" s="608"/>
      <c r="R328" s="608"/>
      <c r="S328" s="608"/>
      <c r="T328" s="608"/>
      <c r="U328" s="608"/>
      <c r="V328" s="608"/>
      <c r="W328" s="608"/>
      <c r="X328" s="609"/>
      <c r="Y328" s="642"/>
      <c r="Z328" s="643"/>
      <c r="AA328" s="644"/>
      <c r="AC328" s="289"/>
      <c r="AD328" s="289"/>
      <c r="AE328" s="289"/>
      <c r="AF328" s="289"/>
      <c r="AG328" s="289"/>
      <c r="AH328" s="289"/>
      <c r="AI328" s="289"/>
      <c r="AJ328" s="289"/>
      <c r="AK328" s="289"/>
      <c r="AL328" s="289"/>
      <c r="AM328" s="289"/>
      <c r="AN328" s="289"/>
      <c r="AO328" s="289"/>
      <c r="AP328" s="289"/>
      <c r="AQ328" s="289"/>
      <c r="AR328" s="289"/>
      <c r="AS328" s="289"/>
      <c r="AT328" s="289"/>
      <c r="AU328" s="289"/>
      <c r="AV328" s="289"/>
      <c r="AW328" s="289"/>
      <c r="AX328" s="289"/>
      <c r="AY328" s="289"/>
      <c r="AZ328" s="289"/>
      <c r="BA328" s="289"/>
      <c r="BB328" s="289"/>
      <c r="BC328" s="289"/>
      <c r="BD328" s="289"/>
      <c r="BE328" s="289"/>
      <c r="BF328" s="289"/>
      <c r="BG328" s="289"/>
      <c r="BH328" s="289"/>
      <c r="BI328" s="289"/>
      <c r="BJ328" s="289"/>
      <c r="BK328" s="289"/>
    </row>
    <row r="329" spans="1:63" s="288" customFormat="1" ht="4.3499999999999996" customHeight="1">
      <c r="A329" s="290"/>
      <c r="B329" s="290"/>
      <c r="C329" s="290"/>
      <c r="D329" s="290"/>
      <c r="E329" s="290"/>
      <c r="F329" s="290"/>
      <c r="G329" s="290"/>
      <c r="H329" s="290"/>
      <c r="I329" s="290"/>
      <c r="J329" s="290"/>
      <c r="K329" s="290"/>
      <c r="L329" s="290"/>
      <c r="M329" s="290"/>
      <c r="N329" s="290"/>
      <c r="O329" s="290"/>
      <c r="P329" s="290"/>
      <c r="Q329" s="290"/>
      <c r="R329" s="290"/>
      <c r="S329" s="290"/>
      <c r="T329" s="290"/>
      <c r="U329" s="290"/>
      <c r="V329" s="290"/>
      <c r="W329" s="290"/>
      <c r="X329" s="290"/>
      <c r="Y329" s="283"/>
      <c r="Z329" s="283"/>
      <c r="AA329" s="283"/>
      <c r="AC329" s="289"/>
      <c r="AD329" s="289"/>
      <c r="AE329" s="289"/>
      <c r="AF329" s="289"/>
      <c r="AG329" s="289"/>
      <c r="AH329" s="289"/>
      <c r="AI329" s="289"/>
      <c r="AJ329" s="289"/>
      <c r="AK329" s="289"/>
      <c r="AL329" s="289"/>
      <c r="AM329" s="289"/>
      <c r="AN329" s="289"/>
      <c r="AO329" s="289"/>
      <c r="AP329" s="289"/>
      <c r="AQ329" s="289"/>
      <c r="AR329" s="289"/>
      <c r="AS329" s="289"/>
      <c r="AT329" s="289"/>
      <c r="AU329" s="289"/>
      <c r="AV329" s="289"/>
      <c r="AW329" s="289"/>
      <c r="AX329" s="289"/>
      <c r="AY329" s="289"/>
      <c r="AZ329" s="289"/>
      <c r="BA329" s="289"/>
      <c r="BB329" s="289"/>
      <c r="BC329" s="289"/>
      <c r="BD329" s="289"/>
      <c r="BE329" s="289"/>
      <c r="BF329" s="289"/>
      <c r="BG329" s="289"/>
      <c r="BH329" s="289"/>
      <c r="BI329" s="289"/>
      <c r="BJ329" s="289"/>
      <c r="BK329" s="289"/>
    </row>
    <row r="330" spans="1:63" s="288" customFormat="1" ht="18.95" customHeight="1">
      <c r="A330" s="263" t="s">
        <v>454</v>
      </c>
      <c r="B330" s="279"/>
      <c r="C330" s="280"/>
      <c r="D330" s="280"/>
      <c r="E330" s="280"/>
      <c r="F330" s="280"/>
      <c r="G330" s="280"/>
      <c r="H330" s="280"/>
      <c r="I330" s="280"/>
      <c r="J330" s="281"/>
      <c r="K330" s="281"/>
      <c r="L330" s="281"/>
      <c r="M330" s="281"/>
      <c r="N330" s="281"/>
      <c r="O330" s="281"/>
      <c r="P330" s="281"/>
      <c r="Q330" s="281"/>
      <c r="R330" s="281"/>
      <c r="S330" s="282"/>
      <c r="T330" s="282"/>
      <c r="U330" s="282"/>
      <c r="V330" s="282"/>
      <c r="W330" s="282"/>
      <c r="X330" s="282"/>
      <c r="Y330" s="283"/>
      <c r="Z330" s="283"/>
      <c r="AA330" s="283"/>
      <c r="AC330" s="289"/>
      <c r="AD330" s="289"/>
      <c r="AE330" s="289"/>
      <c r="AF330" s="289"/>
      <c r="AG330" s="289"/>
      <c r="AH330" s="289"/>
      <c r="AI330" s="289"/>
      <c r="AJ330" s="289"/>
      <c r="AK330" s="289"/>
      <c r="AL330" s="289"/>
      <c r="AM330" s="289"/>
      <c r="AN330" s="289"/>
      <c r="AO330" s="289"/>
      <c r="AP330" s="289"/>
      <c r="AQ330" s="289"/>
      <c r="AR330" s="289"/>
      <c r="AS330" s="289"/>
      <c r="AT330" s="289"/>
      <c r="AU330" s="289"/>
      <c r="AV330" s="289"/>
      <c r="AW330" s="289"/>
      <c r="AX330" s="289"/>
      <c r="AY330" s="289"/>
      <c r="AZ330" s="289"/>
      <c r="BA330" s="289"/>
      <c r="BB330" s="289"/>
      <c r="BC330" s="289"/>
      <c r="BD330" s="289"/>
      <c r="BE330" s="289"/>
      <c r="BF330" s="289"/>
      <c r="BG330" s="289"/>
      <c r="BH330" s="289"/>
      <c r="BI330" s="289"/>
      <c r="BJ330" s="289"/>
      <c r="BK330" s="289"/>
    </row>
    <row r="331" spans="1:63" s="288" customFormat="1" ht="4.7" customHeight="1">
      <c r="A331" s="290"/>
      <c r="B331" s="598" t="s">
        <v>354</v>
      </c>
      <c r="C331" s="635" t="s">
        <v>455</v>
      </c>
      <c r="D331" s="602"/>
      <c r="E331" s="602"/>
      <c r="F331" s="602"/>
      <c r="G331" s="602"/>
      <c r="H331" s="602"/>
      <c r="I331" s="602"/>
      <c r="J331" s="602"/>
      <c r="K331" s="602"/>
      <c r="L331" s="602"/>
      <c r="M331" s="602"/>
      <c r="N331" s="602"/>
      <c r="O331" s="602"/>
      <c r="P331" s="602"/>
      <c r="Q331" s="602"/>
      <c r="R331" s="602"/>
      <c r="S331" s="602"/>
      <c r="T331" s="602"/>
      <c r="U331" s="602"/>
      <c r="V331" s="602"/>
      <c r="W331" s="602"/>
      <c r="X331" s="603"/>
      <c r="Y331" s="427"/>
      <c r="Z331" s="428"/>
      <c r="AA331" s="429"/>
      <c r="AC331" s="289"/>
      <c r="AD331" s="289"/>
      <c r="AE331" s="289"/>
      <c r="AF331" s="289"/>
      <c r="AG331" s="289"/>
      <c r="AH331" s="289"/>
      <c r="AI331" s="289"/>
      <c r="AJ331" s="289"/>
      <c r="AK331" s="289"/>
      <c r="AL331" s="289"/>
      <c r="AM331" s="289"/>
      <c r="AN331" s="289"/>
      <c r="AO331" s="289"/>
      <c r="AP331" s="289"/>
      <c r="AQ331" s="289"/>
      <c r="AR331" s="289"/>
      <c r="AS331" s="289"/>
      <c r="AT331" s="289"/>
      <c r="AU331" s="289"/>
      <c r="AV331" s="289"/>
      <c r="AW331" s="289"/>
      <c r="AX331" s="289"/>
      <c r="AY331" s="289"/>
      <c r="AZ331" s="289"/>
      <c r="BA331" s="289"/>
      <c r="BB331" s="289"/>
      <c r="BC331" s="289"/>
      <c r="BD331" s="289"/>
      <c r="BE331" s="289"/>
      <c r="BF331" s="289"/>
      <c r="BG331" s="289"/>
      <c r="BH331" s="289"/>
      <c r="BI331" s="289"/>
      <c r="BJ331" s="289"/>
      <c r="BK331" s="289"/>
    </row>
    <row r="332" spans="1:63" s="285" customFormat="1" ht="7.7" customHeight="1">
      <c r="A332" s="290"/>
      <c r="B332" s="599"/>
      <c r="C332" s="604"/>
      <c r="D332" s="605"/>
      <c r="E332" s="605"/>
      <c r="F332" s="605"/>
      <c r="G332" s="605"/>
      <c r="H332" s="605"/>
      <c r="I332" s="605"/>
      <c r="J332" s="605"/>
      <c r="K332" s="605"/>
      <c r="L332" s="605"/>
      <c r="M332" s="605"/>
      <c r="N332" s="605"/>
      <c r="O332" s="605"/>
      <c r="P332" s="605"/>
      <c r="Q332" s="605"/>
      <c r="R332" s="605"/>
      <c r="S332" s="605"/>
      <c r="T332" s="605"/>
      <c r="U332" s="605"/>
      <c r="V332" s="605"/>
      <c r="W332" s="605"/>
      <c r="X332" s="606"/>
      <c r="Y332" s="639"/>
      <c r="Z332" s="640"/>
      <c r="AA332" s="641"/>
      <c r="AC332" s="286"/>
      <c r="AD332" s="286"/>
      <c r="AE332" s="286"/>
      <c r="AF332" s="286"/>
      <c r="AG332" s="286"/>
      <c r="AH332" s="286"/>
      <c r="AI332" s="286"/>
      <c r="AJ332" s="286"/>
      <c r="AK332" s="286"/>
      <c r="AL332" s="286"/>
      <c r="AM332" s="286"/>
      <c r="AN332" s="286"/>
      <c r="AO332" s="286"/>
      <c r="AP332" s="286"/>
      <c r="AQ332" s="286"/>
      <c r="AR332" s="286"/>
      <c r="AS332" s="286"/>
      <c r="AT332" s="286"/>
      <c r="AU332" s="286"/>
      <c r="AV332" s="286"/>
      <c r="AW332" s="286"/>
      <c r="AX332" s="286"/>
      <c r="AY332" s="286"/>
      <c r="AZ332" s="286"/>
      <c r="BA332" s="286"/>
      <c r="BB332" s="286"/>
      <c r="BC332" s="286"/>
      <c r="BD332" s="286"/>
      <c r="BE332" s="286"/>
      <c r="BF332" s="286"/>
      <c r="BG332" s="286"/>
      <c r="BH332" s="286"/>
      <c r="BI332" s="286"/>
      <c r="BJ332" s="286"/>
      <c r="BK332" s="286"/>
    </row>
    <row r="333" spans="1:63" s="288" customFormat="1" ht="12.75" customHeight="1">
      <c r="A333" s="290"/>
      <c r="B333" s="599"/>
      <c r="C333" s="604"/>
      <c r="D333" s="605"/>
      <c r="E333" s="605"/>
      <c r="F333" s="605"/>
      <c r="G333" s="605"/>
      <c r="H333" s="605"/>
      <c r="I333" s="605"/>
      <c r="J333" s="605"/>
      <c r="K333" s="605"/>
      <c r="L333" s="605"/>
      <c r="M333" s="605"/>
      <c r="N333" s="605"/>
      <c r="O333" s="605"/>
      <c r="P333" s="605"/>
      <c r="Q333" s="605"/>
      <c r="R333" s="605"/>
      <c r="S333" s="605"/>
      <c r="T333" s="605"/>
      <c r="U333" s="605"/>
      <c r="V333" s="605"/>
      <c r="W333" s="605"/>
      <c r="X333" s="606"/>
      <c r="Y333" s="639"/>
      <c r="Z333" s="640"/>
      <c r="AA333" s="641"/>
      <c r="AC333" s="289"/>
      <c r="AD333" s="289"/>
      <c r="AE333" s="289"/>
      <c r="AF333" s="289"/>
      <c r="AG333" s="289"/>
      <c r="AH333" s="289"/>
      <c r="AI333" s="289"/>
      <c r="AJ333" s="289"/>
      <c r="AK333" s="289"/>
      <c r="AL333" s="289"/>
      <c r="AM333" s="289"/>
      <c r="AN333" s="289"/>
      <c r="AO333" s="289"/>
      <c r="AP333" s="289"/>
      <c r="AQ333" s="289"/>
      <c r="AR333" s="289"/>
      <c r="AS333" s="289"/>
      <c r="AT333" s="289"/>
      <c r="AU333" s="289"/>
      <c r="AV333" s="289"/>
      <c r="AW333" s="289"/>
      <c r="AX333" s="289"/>
      <c r="AY333" s="289"/>
      <c r="AZ333" s="289"/>
      <c r="BA333" s="289"/>
      <c r="BB333" s="289"/>
      <c r="BC333" s="289"/>
      <c r="BD333" s="289"/>
      <c r="BE333" s="289"/>
      <c r="BF333" s="289"/>
      <c r="BG333" s="289"/>
      <c r="BH333" s="289"/>
      <c r="BI333" s="289"/>
      <c r="BJ333" s="289"/>
      <c r="BK333" s="289"/>
    </row>
    <row r="334" spans="1:63" s="288" customFormat="1" ht="6.6" customHeight="1">
      <c r="A334" s="290"/>
      <c r="B334" s="600"/>
      <c r="C334" s="607"/>
      <c r="D334" s="608"/>
      <c r="E334" s="608"/>
      <c r="F334" s="608"/>
      <c r="G334" s="608"/>
      <c r="H334" s="608"/>
      <c r="I334" s="608"/>
      <c r="J334" s="608"/>
      <c r="K334" s="608"/>
      <c r="L334" s="608"/>
      <c r="M334" s="608"/>
      <c r="N334" s="608"/>
      <c r="O334" s="608"/>
      <c r="P334" s="608"/>
      <c r="Q334" s="608"/>
      <c r="R334" s="608"/>
      <c r="S334" s="608"/>
      <c r="T334" s="608"/>
      <c r="U334" s="608"/>
      <c r="V334" s="608"/>
      <c r="W334" s="608"/>
      <c r="X334" s="609"/>
      <c r="Y334" s="642"/>
      <c r="Z334" s="643"/>
      <c r="AA334" s="644"/>
      <c r="AC334" s="289"/>
      <c r="AD334" s="289"/>
      <c r="AE334" s="289"/>
      <c r="AF334" s="289"/>
      <c r="AG334" s="289"/>
      <c r="AH334" s="289"/>
      <c r="AI334" s="289"/>
      <c r="AJ334" s="289"/>
      <c r="AK334" s="289"/>
      <c r="AL334" s="289"/>
      <c r="AM334" s="289"/>
      <c r="AN334" s="289"/>
      <c r="AO334" s="289"/>
      <c r="AP334" s="289"/>
      <c r="AQ334" s="289"/>
      <c r="AR334" s="289"/>
      <c r="AS334" s="289"/>
      <c r="AT334" s="289"/>
      <c r="AU334" s="289"/>
      <c r="AV334" s="289"/>
      <c r="AW334" s="289"/>
      <c r="AX334" s="289"/>
      <c r="AY334" s="289"/>
      <c r="AZ334" s="289"/>
      <c r="BA334" s="289"/>
      <c r="BB334" s="289"/>
      <c r="BC334" s="289"/>
      <c r="BD334" s="289"/>
      <c r="BE334" s="289"/>
      <c r="BF334" s="289"/>
      <c r="BG334" s="289"/>
      <c r="BH334" s="289"/>
      <c r="BI334" s="289"/>
      <c r="BJ334" s="289"/>
      <c r="BK334" s="289"/>
    </row>
    <row r="335" spans="1:63" s="288" customFormat="1" ht="4.7" customHeight="1">
      <c r="A335" s="290"/>
      <c r="B335" s="693" t="s">
        <v>456</v>
      </c>
      <c r="C335" s="695" t="s">
        <v>457</v>
      </c>
      <c r="D335" s="625"/>
      <c r="E335" s="625"/>
      <c r="F335" s="625"/>
      <c r="G335" s="625"/>
      <c r="H335" s="625"/>
      <c r="I335" s="625"/>
      <c r="J335" s="625"/>
      <c r="K335" s="625"/>
      <c r="L335" s="625"/>
      <c r="M335" s="625"/>
      <c r="N335" s="625"/>
      <c r="O335" s="625"/>
      <c r="P335" s="625"/>
      <c r="Q335" s="625"/>
      <c r="R335" s="625"/>
      <c r="S335" s="625"/>
      <c r="T335" s="625"/>
      <c r="U335" s="625"/>
      <c r="V335" s="625"/>
      <c r="W335" s="625"/>
      <c r="X335" s="625"/>
      <c r="Y335" s="636"/>
      <c r="Z335" s="637"/>
      <c r="AA335" s="638"/>
      <c r="AC335" s="289"/>
      <c r="AD335" s="289"/>
      <c r="AE335" s="289"/>
      <c r="AF335" s="289"/>
      <c r="AG335" s="289"/>
      <c r="AH335" s="289"/>
      <c r="AI335" s="289"/>
      <c r="AJ335" s="289"/>
      <c r="AK335" s="289"/>
      <c r="AL335" s="289"/>
      <c r="AM335" s="289"/>
      <c r="AN335" s="289"/>
      <c r="AO335" s="289"/>
      <c r="AP335" s="289"/>
      <c r="AQ335" s="289"/>
      <c r="AR335" s="289"/>
      <c r="AS335" s="289"/>
      <c r="AT335" s="289"/>
      <c r="AU335" s="289"/>
      <c r="AV335" s="289"/>
      <c r="AW335" s="289"/>
      <c r="AX335" s="289"/>
      <c r="AY335" s="289"/>
      <c r="AZ335" s="289"/>
      <c r="BA335" s="289"/>
      <c r="BB335" s="289"/>
      <c r="BC335" s="289"/>
      <c r="BD335" s="289"/>
      <c r="BE335" s="289"/>
      <c r="BF335" s="289"/>
      <c r="BG335" s="289"/>
      <c r="BH335" s="289"/>
      <c r="BI335" s="289"/>
      <c r="BJ335" s="289"/>
      <c r="BK335" s="289"/>
    </row>
    <row r="336" spans="1:63" s="288" customFormat="1" ht="12.6" customHeight="1">
      <c r="B336" s="694"/>
      <c r="C336" s="625"/>
      <c r="D336" s="625"/>
      <c r="E336" s="625"/>
      <c r="F336" s="625"/>
      <c r="G336" s="625"/>
      <c r="H336" s="625"/>
      <c r="I336" s="625"/>
      <c r="J336" s="625"/>
      <c r="K336" s="625"/>
      <c r="L336" s="625"/>
      <c r="M336" s="625"/>
      <c r="N336" s="625"/>
      <c r="O336" s="625"/>
      <c r="P336" s="625"/>
      <c r="Q336" s="625"/>
      <c r="R336" s="625"/>
      <c r="S336" s="625"/>
      <c r="T336" s="625"/>
      <c r="U336" s="625"/>
      <c r="V336" s="625"/>
      <c r="W336" s="625"/>
      <c r="X336" s="625"/>
      <c r="Y336" s="642"/>
      <c r="Z336" s="643"/>
      <c r="AA336" s="644"/>
      <c r="AC336" s="289"/>
      <c r="AD336" s="289"/>
      <c r="AE336" s="289"/>
      <c r="AF336" s="289"/>
      <c r="AG336" s="289"/>
      <c r="AH336" s="289"/>
      <c r="AI336" s="289"/>
      <c r="AJ336" s="289"/>
      <c r="AK336" s="289"/>
      <c r="AL336" s="289"/>
      <c r="AM336" s="289"/>
      <c r="AN336" s="289"/>
      <c r="AO336" s="289"/>
      <c r="AP336" s="289"/>
      <c r="AQ336" s="289"/>
      <c r="AR336" s="289"/>
      <c r="AS336" s="289"/>
      <c r="AT336" s="289"/>
      <c r="AU336" s="289"/>
      <c r="AV336" s="289"/>
      <c r="AW336" s="289"/>
      <c r="AX336" s="289"/>
      <c r="AY336" s="289"/>
      <c r="AZ336" s="289"/>
      <c r="BA336" s="289"/>
      <c r="BB336" s="289"/>
      <c r="BC336" s="289"/>
      <c r="BD336" s="289"/>
      <c r="BE336" s="289"/>
      <c r="BF336" s="289"/>
      <c r="BG336" s="289"/>
      <c r="BH336" s="289"/>
      <c r="BI336" s="289"/>
      <c r="BJ336" s="289"/>
      <c r="BK336" s="289"/>
    </row>
    <row r="337" spans="2:63" s="288" customFormat="1" ht="12.75" customHeight="1">
      <c r="B337" s="694"/>
      <c r="C337" s="441" t="s">
        <v>458</v>
      </c>
      <c r="D337" s="442"/>
      <c r="E337" s="442"/>
      <c r="F337" s="442"/>
      <c r="G337" s="442"/>
      <c r="H337" s="442"/>
      <c r="I337" s="442"/>
      <c r="J337" s="442"/>
      <c r="K337" s="442"/>
      <c r="L337" s="442"/>
      <c r="M337" s="442"/>
      <c r="N337" s="442"/>
      <c r="O337" s="442"/>
      <c r="P337" s="442"/>
      <c r="Q337" s="442"/>
      <c r="R337" s="442"/>
      <c r="S337" s="442"/>
      <c r="T337" s="442"/>
      <c r="U337" s="442"/>
      <c r="V337" s="442"/>
      <c r="W337" s="442"/>
      <c r="X337" s="443"/>
      <c r="Y337" s="696"/>
      <c r="Z337" s="685"/>
      <c r="AA337" s="686"/>
      <c r="AC337" s="289"/>
      <c r="AD337" s="289"/>
      <c r="AE337" s="289"/>
      <c r="AF337" s="289"/>
      <c r="AG337" s="289"/>
      <c r="AH337" s="289"/>
      <c r="AI337" s="289"/>
      <c r="AJ337" s="289"/>
      <c r="AK337" s="289"/>
      <c r="AL337" s="289"/>
      <c r="AM337" s="289"/>
      <c r="AN337" s="289"/>
      <c r="AO337" s="289"/>
      <c r="AP337" s="289"/>
      <c r="AQ337" s="289"/>
      <c r="AR337" s="289"/>
      <c r="AS337" s="289"/>
      <c r="AT337" s="289"/>
      <c r="AU337" s="289"/>
      <c r="AV337" s="289"/>
      <c r="AW337" s="289"/>
      <c r="AX337" s="289"/>
      <c r="AY337" s="289"/>
      <c r="AZ337" s="289"/>
      <c r="BA337" s="289"/>
      <c r="BB337" s="289"/>
      <c r="BC337" s="289"/>
      <c r="BD337" s="289"/>
      <c r="BE337" s="289"/>
      <c r="BF337" s="289"/>
      <c r="BG337" s="289"/>
      <c r="BH337" s="289"/>
      <c r="BI337" s="289"/>
      <c r="BJ337" s="289"/>
      <c r="BK337" s="289"/>
    </row>
    <row r="338" spans="2:63" s="288" customFormat="1" ht="12.75" customHeight="1">
      <c r="B338" s="694"/>
      <c r="C338" s="444" t="s">
        <v>986</v>
      </c>
      <c r="D338" s="445"/>
      <c r="E338" s="445"/>
      <c r="F338" s="445"/>
      <c r="G338" s="445"/>
      <c r="H338" s="445"/>
      <c r="I338" s="445"/>
      <c r="J338" s="445"/>
      <c r="K338" s="445"/>
      <c r="L338" s="445"/>
      <c r="M338" s="445"/>
      <c r="N338" s="445"/>
      <c r="O338" s="445"/>
      <c r="P338" s="445"/>
      <c r="Q338" s="445"/>
      <c r="R338" s="445"/>
      <c r="S338" s="445"/>
      <c r="T338" s="445"/>
      <c r="U338" s="445"/>
      <c r="V338" s="445"/>
      <c r="W338" s="445"/>
      <c r="X338" s="446"/>
      <c r="Y338" s="687"/>
      <c r="Z338" s="688"/>
      <c r="AA338" s="689"/>
      <c r="AC338" s="289"/>
      <c r="AD338" s="289"/>
      <c r="AE338" s="289"/>
      <c r="AF338" s="289"/>
      <c r="AG338" s="289"/>
      <c r="AH338" s="289"/>
      <c r="AI338" s="289"/>
      <c r="AJ338" s="289"/>
      <c r="AK338" s="289"/>
      <c r="AL338" s="289"/>
      <c r="AM338" s="289"/>
      <c r="AN338" s="289"/>
      <c r="AO338" s="289"/>
      <c r="AP338" s="289"/>
      <c r="AQ338" s="289"/>
      <c r="AR338" s="289"/>
      <c r="AS338" s="289"/>
      <c r="AT338" s="289"/>
      <c r="AU338" s="289"/>
      <c r="AV338" s="289"/>
      <c r="AW338" s="289"/>
      <c r="AX338" s="289"/>
      <c r="AY338" s="289"/>
      <c r="AZ338" s="289"/>
      <c r="BA338" s="289"/>
      <c r="BB338" s="289"/>
      <c r="BC338" s="289"/>
      <c r="BD338" s="289"/>
      <c r="BE338" s="289"/>
      <c r="BF338" s="289"/>
      <c r="BG338" s="289"/>
      <c r="BH338" s="289"/>
      <c r="BI338" s="289"/>
      <c r="BJ338" s="289"/>
      <c r="BK338" s="289"/>
    </row>
    <row r="339" spans="2:63" s="288" customFormat="1" ht="12.75" customHeight="1">
      <c r="B339" s="694"/>
      <c r="C339" s="444" t="s">
        <v>459</v>
      </c>
      <c r="D339" s="445"/>
      <c r="E339" s="445"/>
      <c r="F339" s="445"/>
      <c r="G339" s="445"/>
      <c r="H339" s="445"/>
      <c r="I339" s="445"/>
      <c r="J339" s="445"/>
      <c r="K339" s="445"/>
      <c r="L339" s="445"/>
      <c r="M339" s="445"/>
      <c r="N339" s="445"/>
      <c r="O339" s="445"/>
      <c r="P339" s="445"/>
      <c r="Q339" s="445"/>
      <c r="R339" s="445"/>
      <c r="S339" s="445"/>
      <c r="T339" s="445"/>
      <c r="U339" s="445"/>
      <c r="V339" s="445"/>
      <c r="W339" s="445"/>
      <c r="X339" s="446"/>
      <c r="Y339" s="687"/>
      <c r="Z339" s="688"/>
      <c r="AA339" s="689"/>
      <c r="AC339" s="289"/>
      <c r="AD339" s="289"/>
      <c r="AE339" s="289"/>
      <c r="AF339" s="289"/>
      <c r="AG339" s="289"/>
      <c r="AH339" s="289"/>
      <c r="AI339" s="289"/>
      <c r="AJ339" s="289"/>
      <c r="AK339" s="289"/>
      <c r="AL339" s="289"/>
      <c r="AM339" s="289"/>
      <c r="AN339" s="289"/>
      <c r="AO339" s="289"/>
      <c r="AP339" s="289"/>
      <c r="AQ339" s="289"/>
      <c r="AR339" s="289"/>
      <c r="AS339" s="289"/>
      <c r="AT339" s="289"/>
      <c r="AU339" s="289"/>
      <c r="AV339" s="289"/>
      <c r="AW339" s="289"/>
      <c r="AX339" s="289"/>
      <c r="AY339" s="289"/>
      <c r="AZ339" s="289"/>
      <c r="BA339" s="289"/>
      <c r="BB339" s="289"/>
      <c r="BC339" s="289"/>
      <c r="BD339" s="289"/>
      <c r="BE339" s="289"/>
      <c r="BF339" s="289"/>
      <c r="BG339" s="289"/>
      <c r="BH339" s="289"/>
      <c r="BI339" s="289"/>
      <c r="BJ339" s="289"/>
      <c r="BK339" s="289"/>
    </row>
    <row r="340" spans="2:63" s="288" customFormat="1" ht="12.75" customHeight="1">
      <c r="B340" s="694"/>
      <c r="C340" s="444" t="s">
        <v>460</v>
      </c>
      <c r="D340" s="445"/>
      <c r="E340" s="445"/>
      <c r="F340" s="445"/>
      <c r="G340" s="445"/>
      <c r="H340" s="445"/>
      <c r="I340" s="445"/>
      <c r="J340" s="445"/>
      <c r="K340" s="445"/>
      <c r="L340" s="445"/>
      <c r="M340" s="445"/>
      <c r="N340" s="445"/>
      <c r="O340" s="445"/>
      <c r="P340" s="445"/>
      <c r="Q340" s="445"/>
      <c r="R340" s="445"/>
      <c r="S340" s="445"/>
      <c r="T340" s="445"/>
      <c r="U340" s="445"/>
      <c r="V340" s="445"/>
      <c r="W340" s="445"/>
      <c r="X340" s="446"/>
      <c r="Y340" s="687"/>
      <c r="Z340" s="688"/>
      <c r="AA340" s="689"/>
      <c r="AC340" s="289"/>
      <c r="AD340" s="289"/>
      <c r="AE340" s="289"/>
      <c r="AF340" s="289"/>
      <c r="AG340" s="289"/>
      <c r="AH340" s="289"/>
      <c r="AI340" s="289"/>
      <c r="AJ340" s="289"/>
      <c r="AK340" s="289"/>
      <c r="AL340" s="289"/>
      <c r="AM340" s="289"/>
      <c r="AN340" s="289"/>
      <c r="AO340" s="289"/>
      <c r="AP340" s="289"/>
      <c r="AQ340" s="289"/>
      <c r="AR340" s="289"/>
      <c r="AS340" s="289"/>
      <c r="AT340" s="289"/>
      <c r="AU340" s="289"/>
      <c r="AV340" s="289"/>
      <c r="AW340" s="289"/>
      <c r="AX340" s="289"/>
      <c r="AY340" s="289"/>
      <c r="AZ340" s="289"/>
      <c r="BA340" s="289"/>
      <c r="BB340" s="289"/>
      <c r="BC340" s="289"/>
      <c r="BD340" s="289"/>
      <c r="BE340" s="289"/>
      <c r="BF340" s="289"/>
      <c r="BG340" s="289"/>
      <c r="BH340" s="289"/>
      <c r="BI340" s="289"/>
      <c r="BJ340" s="289"/>
      <c r="BK340" s="289"/>
    </row>
    <row r="341" spans="2:63" s="288" customFormat="1" ht="4.3499999999999996" customHeight="1">
      <c r="B341" s="694"/>
      <c r="C341" s="447"/>
      <c r="D341" s="448"/>
      <c r="E341" s="448"/>
      <c r="F341" s="448"/>
      <c r="G341" s="448"/>
      <c r="H341" s="448"/>
      <c r="I341" s="448"/>
      <c r="J341" s="448"/>
      <c r="K341" s="448"/>
      <c r="L341" s="448"/>
      <c r="M341" s="448"/>
      <c r="N341" s="448"/>
      <c r="O341" s="448"/>
      <c r="P341" s="448"/>
      <c r="Q341" s="448"/>
      <c r="R341" s="448"/>
      <c r="S341" s="448"/>
      <c r="T341" s="448"/>
      <c r="U341" s="448"/>
      <c r="V341" s="448"/>
      <c r="W341" s="448"/>
      <c r="X341" s="449"/>
      <c r="Y341" s="690"/>
      <c r="Z341" s="691"/>
      <c r="AA341" s="692"/>
      <c r="AC341" s="289"/>
      <c r="AD341" s="289"/>
      <c r="AE341" s="289"/>
      <c r="AF341" s="289"/>
      <c r="AG341" s="289"/>
      <c r="AH341" s="289"/>
      <c r="AI341" s="289"/>
      <c r="AJ341" s="289"/>
      <c r="AK341" s="289"/>
      <c r="AL341" s="289"/>
      <c r="AM341" s="289"/>
      <c r="AN341" s="289"/>
      <c r="AO341" s="289"/>
      <c r="AP341" s="289"/>
      <c r="AQ341" s="289"/>
      <c r="AR341" s="289"/>
      <c r="AS341" s="289"/>
      <c r="AT341" s="289"/>
      <c r="AU341" s="289"/>
      <c r="AV341" s="289"/>
      <c r="AW341" s="289"/>
      <c r="AX341" s="289"/>
      <c r="AY341" s="289"/>
      <c r="AZ341" s="289"/>
      <c r="BA341" s="289"/>
      <c r="BB341" s="289"/>
      <c r="BC341" s="289"/>
      <c r="BD341" s="289"/>
      <c r="BE341" s="289"/>
      <c r="BF341" s="289"/>
      <c r="BG341" s="289"/>
      <c r="BH341" s="289"/>
      <c r="BI341" s="289"/>
      <c r="BJ341" s="289"/>
      <c r="BK341" s="289"/>
    </row>
    <row r="342" spans="2:63" s="288" customFormat="1" ht="12.75" customHeight="1">
      <c r="B342" s="680" t="s">
        <v>461</v>
      </c>
      <c r="C342" s="709" t="s">
        <v>985</v>
      </c>
      <c r="D342" s="710"/>
      <c r="E342" s="710"/>
      <c r="F342" s="710"/>
      <c r="G342" s="710"/>
      <c r="H342" s="710"/>
      <c r="I342" s="710"/>
      <c r="J342" s="710"/>
      <c r="K342" s="710"/>
      <c r="L342" s="710"/>
      <c r="M342" s="710"/>
      <c r="N342" s="710"/>
      <c r="O342" s="710"/>
      <c r="P342" s="710"/>
      <c r="Q342" s="710"/>
      <c r="R342" s="710"/>
      <c r="S342" s="710"/>
      <c r="T342" s="710"/>
      <c r="U342" s="710"/>
      <c r="V342" s="710"/>
      <c r="W342" s="710"/>
      <c r="X342" s="710"/>
      <c r="Y342" s="712"/>
      <c r="Z342" s="713"/>
      <c r="AA342" s="713"/>
      <c r="AC342" s="289"/>
      <c r="AD342" s="289"/>
      <c r="AE342" s="289"/>
      <c r="AF342" s="289"/>
      <c r="AG342" s="289"/>
      <c r="AH342" s="289"/>
      <c r="AI342" s="289"/>
      <c r="AJ342" s="289"/>
      <c r="AK342" s="289"/>
      <c r="AL342" s="289"/>
      <c r="AM342" s="289"/>
      <c r="AN342" s="289"/>
      <c r="AO342" s="289"/>
      <c r="AP342" s="289"/>
      <c r="AQ342" s="289"/>
      <c r="AR342" s="289"/>
      <c r="AS342" s="289"/>
      <c r="AT342" s="289"/>
      <c r="AU342" s="289"/>
      <c r="AV342" s="289"/>
      <c r="AW342" s="289"/>
      <c r="AX342" s="289"/>
      <c r="AY342" s="289"/>
      <c r="AZ342" s="289"/>
      <c r="BA342" s="289"/>
      <c r="BB342" s="289"/>
      <c r="BC342" s="289"/>
      <c r="BD342" s="289"/>
      <c r="BE342" s="289"/>
      <c r="BF342" s="289"/>
      <c r="BG342" s="289"/>
      <c r="BH342" s="289"/>
      <c r="BI342" s="289"/>
      <c r="BJ342" s="289"/>
      <c r="BK342" s="289"/>
    </row>
    <row r="343" spans="2:63" s="285" customFormat="1" ht="9.6" customHeight="1">
      <c r="B343" s="708"/>
      <c r="C343" s="711"/>
      <c r="D343" s="711"/>
      <c r="E343" s="711"/>
      <c r="F343" s="711"/>
      <c r="G343" s="711"/>
      <c r="H343" s="711"/>
      <c r="I343" s="711"/>
      <c r="J343" s="711"/>
      <c r="K343" s="711"/>
      <c r="L343" s="711"/>
      <c r="M343" s="711"/>
      <c r="N343" s="711"/>
      <c r="O343" s="711"/>
      <c r="P343" s="711"/>
      <c r="Q343" s="711"/>
      <c r="R343" s="711"/>
      <c r="S343" s="711"/>
      <c r="T343" s="711"/>
      <c r="U343" s="711"/>
      <c r="V343" s="711"/>
      <c r="W343" s="711"/>
      <c r="X343" s="711"/>
      <c r="Y343" s="600"/>
      <c r="Z343" s="600"/>
      <c r="AA343" s="600"/>
      <c r="AC343" s="286"/>
      <c r="AD343" s="286"/>
      <c r="AE343" s="286"/>
      <c r="AF343" s="286"/>
      <c r="AG343" s="286"/>
      <c r="AH343" s="286"/>
      <c r="AI343" s="286"/>
      <c r="AJ343" s="286"/>
      <c r="AK343" s="286"/>
      <c r="AL343" s="286"/>
      <c r="AM343" s="286"/>
      <c r="AN343" s="286"/>
      <c r="AO343" s="286"/>
      <c r="AP343" s="286"/>
      <c r="AQ343" s="286"/>
      <c r="AR343" s="286"/>
      <c r="AS343" s="286"/>
      <c r="AT343" s="286"/>
      <c r="AU343" s="286"/>
      <c r="AV343" s="286"/>
      <c r="AW343" s="286"/>
      <c r="AX343" s="286"/>
      <c r="AY343" s="286"/>
      <c r="AZ343" s="286"/>
      <c r="BA343" s="286"/>
      <c r="BB343" s="286"/>
      <c r="BC343" s="286"/>
      <c r="BD343" s="286"/>
      <c r="BE343" s="286"/>
      <c r="BF343" s="286"/>
      <c r="BG343" s="286"/>
      <c r="BH343" s="286"/>
      <c r="BI343" s="286"/>
      <c r="BJ343" s="286"/>
      <c r="BK343" s="286"/>
    </row>
    <row r="344" spans="2:63" s="288" customFormat="1" ht="12.75" customHeight="1">
      <c r="B344" s="680" t="s">
        <v>462</v>
      </c>
      <c r="C344" s="668" t="s">
        <v>463</v>
      </c>
      <c r="D344" s="663"/>
      <c r="E344" s="663"/>
      <c r="F344" s="663"/>
      <c r="G344" s="663"/>
      <c r="H344" s="663"/>
      <c r="I344" s="663"/>
      <c r="J344" s="663"/>
      <c r="K344" s="663"/>
      <c r="L344" s="663"/>
      <c r="M344" s="663"/>
      <c r="N344" s="663"/>
      <c r="O344" s="663"/>
      <c r="P344" s="663"/>
      <c r="Q344" s="663"/>
      <c r="R344" s="663"/>
      <c r="S344" s="663"/>
      <c r="T344" s="663"/>
      <c r="U344" s="663"/>
      <c r="V344" s="663"/>
      <c r="W344" s="663"/>
      <c r="X344" s="664"/>
      <c r="Y344" s="684"/>
      <c r="Z344" s="685"/>
      <c r="AA344" s="686"/>
      <c r="AC344" s="289"/>
      <c r="AD344" s="289"/>
      <c r="AE344" s="289"/>
      <c r="AF344" s="289"/>
      <c r="AG344" s="289"/>
      <c r="AH344" s="289"/>
      <c r="AI344" s="289"/>
      <c r="AJ344" s="289"/>
      <c r="AK344" s="289"/>
      <c r="AL344" s="289"/>
      <c r="AM344" s="289"/>
      <c r="AN344" s="289"/>
      <c r="AO344" s="289"/>
      <c r="AP344" s="289"/>
      <c r="AQ344" s="289"/>
      <c r="AR344" s="289"/>
      <c r="AS344" s="289"/>
      <c r="AT344" s="289"/>
      <c r="AU344" s="289"/>
      <c r="AV344" s="289"/>
      <c r="AW344" s="289"/>
      <c r="AX344" s="289"/>
      <c r="AY344" s="289"/>
      <c r="AZ344" s="289"/>
      <c r="BA344" s="289"/>
      <c r="BB344" s="289"/>
      <c r="BC344" s="289"/>
      <c r="BD344" s="289"/>
      <c r="BE344" s="289"/>
      <c r="BF344" s="289"/>
      <c r="BG344" s="289"/>
      <c r="BH344" s="289"/>
      <c r="BI344" s="289"/>
      <c r="BJ344" s="289"/>
      <c r="BK344" s="289"/>
    </row>
    <row r="345" spans="2:63" s="288" customFormat="1" ht="7.35" customHeight="1">
      <c r="B345" s="599"/>
      <c r="C345" s="681"/>
      <c r="D345" s="682"/>
      <c r="E345" s="682"/>
      <c r="F345" s="682"/>
      <c r="G345" s="682"/>
      <c r="H345" s="682"/>
      <c r="I345" s="682"/>
      <c r="J345" s="682"/>
      <c r="K345" s="682"/>
      <c r="L345" s="682"/>
      <c r="M345" s="682"/>
      <c r="N345" s="682"/>
      <c r="O345" s="682"/>
      <c r="P345" s="682"/>
      <c r="Q345" s="682"/>
      <c r="R345" s="682"/>
      <c r="S345" s="682"/>
      <c r="T345" s="682"/>
      <c r="U345" s="682"/>
      <c r="V345" s="682"/>
      <c r="W345" s="682"/>
      <c r="X345" s="683"/>
      <c r="Y345" s="687"/>
      <c r="Z345" s="688"/>
      <c r="AA345" s="689"/>
      <c r="AC345" s="289"/>
      <c r="AD345" s="289"/>
      <c r="AE345" s="289"/>
      <c r="AF345" s="289"/>
      <c r="AG345" s="289"/>
      <c r="AH345" s="289"/>
      <c r="AI345" s="289"/>
      <c r="AJ345" s="289"/>
      <c r="AK345" s="289"/>
      <c r="AL345" s="289"/>
      <c r="AM345" s="289"/>
      <c r="AN345" s="289"/>
      <c r="AO345" s="289"/>
      <c r="AP345" s="289"/>
      <c r="AQ345" s="289"/>
      <c r="AR345" s="289"/>
      <c r="AS345" s="289"/>
      <c r="AT345" s="289"/>
      <c r="AU345" s="289"/>
      <c r="AV345" s="289"/>
      <c r="AW345" s="289"/>
      <c r="AX345" s="289"/>
      <c r="AY345" s="289"/>
      <c r="AZ345" s="289"/>
      <c r="BA345" s="289"/>
      <c r="BB345" s="289"/>
      <c r="BC345" s="289"/>
      <c r="BD345" s="289"/>
      <c r="BE345" s="289"/>
      <c r="BF345" s="289"/>
      <c r="BG345" s="289"/>
      <c r="BH345" s="289"/>
      <c r="BI345" s="289"/>
      <c r="BJ345" s="289"/>
      <c r="BK345" s="289"/>
    </row>
    <row r="346" spans="2:63" s="460" customFormat="1" ht="12.95" customHeight="1">
      <c r="B346" s="599"/>
      <c r="C346" s="444" t="s">
        <v>464</v>
      </c>
      <c r="D346" s="445"/>
      <c r="E346" s="445"/>
      <c r="F346" s="445"/>
      <c r="G346" s="445"/>
      <c r="H346" s="445"/>
      <c r="I346" s="445"/>
      <c r="J346" s="445"/>
      <c r="K346" s="445"/>
      <c r="L346" s="445"/>
      <c r="M346" s="445"/>
      <c r="N346" s="445"/>
      <c r="O346" s="445"/>
      <c r="P346" s="445"/>
      <c r="Q346" s="445"/>
      <c r="R346" s="445"/>
      <c r="S346" s="445"/>
      <c r="T346" s="445"/>
      <c r="U346" s="445"/>
      <c r="V346" s="445"/>
      <c r="W346" s="445"/>
      <c r="X346" s="446"/>
      <c r="Y346" s="687"/>
      <c r="Z346" s="688"/>
      <c r="AA346" s="689"/>
      <c r="AC346" s="445"/>
      <c r="AD346" s="445"/>
      <c r="AE346" s="445"/>
      <c r="AF346" s="445"/>
      <c r="AG346" s="445"/>
      <c r="AH346" s="445"/>
      <c r="AI346" s="445"/>
      <c r="AJ346" s="445"/>
      <c r="AK346" s="445"/>
      <c r="AL346" s="445"/>
      <c r="AM346" s="445"/>
      <c r="AN346" s="445"/>
      <c r="AO346" s="445"/>
      <c r="AP346" s="445"/>
      <c r="AQ346" s="445"/>
      <c r="AR346" s="445"/>
      <c r="AS346" s="445"/>
      <c r="AT346" s="445"/>
      <c r="AU346" s="445"/>
      <c r="AV346" s="445"/>
      <c r="AW346" s="445"/>
      <c r="AX346" s="445"/>
      <c r="AY346" s="445"/>
      <c r="AZ346" s="445"/>
      <c r="BA346" s="445"/>
      <c r="BB346" s="445"/>
      <c r="BC346" s="445"/>
      <c r="BD346" s="445"/>
      <c r="BE346" s="445"/>
      <c r="BF346" s="445"/>
      <c r="BG346" s="445"/>
      <c r="BH346" s="445"/>
      <c r="BI346" s="445"/>
      <c r="BJ346" s="445"/>
      <c r="BK346" s="445"/>
    </row>
    <row r="347" spans="2:63" s="460" customFormat="1" ht="12.95" customHeight="1">
      <c r="B347" s="599"/>
      <c r="C347" s="444" t="s">
        <v>465</v>
      </c>
      <c r="D347" s="445"/>
      <c r="E347" s="445"/>
      <c r="F347" s="445"/>
      <c r="G347" s="445"/>
      <c r="H347" s="445"/>
      <c r="I347" s="445"/>
      <c r="J347" s="445"/>
      <c r="K347" s="445"/>
      <c r="L347" s="445"/>
      <c r="M347" s="445"/>
      <c r="N347" s="445"/>
      <c r="O347" s="445"/>
      <c r="P347" s="445"/>
      <c r="Q347" s="445"/>
      <c r="R347" s="445"/>
      <c r="S347" s="445"/>
      <c r="T347" s="445"/>
      <c r="U347" s="445"/>
      <c r="V347" s="445"/>
      <c r="W347" s="445"/>
      <c r="X347" s="446"/>
      <c r="Y347" s="687"/>
      <c r="Z347" s="688"/>
      <c r="AA347" s="689"/>
      <c r="AC347" s="445"/>
      <c r="AD347" s="445"/>
      <c r="AE347" s="445"/>
      <c r="AF347" s="445"/>
      <c r="AG347" s="445"/>
      <c r="AH347" s="445"/>
      <c r="AI347" s="445"/>
      <c r="AJ347" s="445"/>
      <c r="AK347" s="445"/>
      <c r="AL347" s="445"/>
      <c r="AM347" s="445"/>
      <c r="AN347" s="445"/>
      <c r="AO347" s="445"/>
      <c r="AP347" s="445"/>
      <c r="AQ347" s="445"/>
      <c r="AR347" s="445"/>
      <c r="AS347" s="445"/>
      <c r="AT347" s="445"/>
      <c r="AU347" s="445"/>
      <c r="AV347" s="445"/>
      <c r="AW347" s="445"/>
      <c r="AX347" s="445"/>
      <c r="AY347" s="445"/>
      <c r="AZ347" s="445"/>
      <c r="BA347" s="445"/>
      <c r="BB347" s="445"/>
      <c r="BC347" s="445"/>
      <c r="BD347" s="445"/>
      <c r="BE347" s="445"/>
      <c r="BF347" s="445"/>
      <c r="BG347" s="445"/>
      <c r="BH347" s="445"/>
      <c r="BI347" s="445"/>
      <c r="BJ347" s="445"/>
      <c r="BK347" s="445"/>
    </row>
    <row r="348" spans="2:63" s="295" customFormat="1" ht="12.75" customHeight="1">
      <c r="B348" s="599"/>
      <c r="C348" s="444" t="s">
        <v>466</v>
      </c>
      <c r="D348" s="292"/>
      <c r="E348" s="292"/>
      <c r="F348" s="292"/>
      <c r="G348" s="292"/>
      <c r="H348" s="292"/>
      <c r="I348" s="292"/>
      <c r="J348" s="292"/>
      <c r="K348" s="292"/>
      <c r="L348" s="293"/>
      <c r="M348" s="293"/>
      <c r="N348" s="293"/>
      <c r="O348" s="293"/>
      <c r="P348" s="293"/>
      <c r="Q348" s="293"/>
      <c r="R348" s="293"/>
      <c r="S348" s="293"/>
      <c r="T348" s="293"/>
      <c r="U348" s="293"/>
      <c r="V348" s="293"/>
      <c r="W348" s="293"/>
      <c r="X348" s="294"/>
      <c r="Y348" s="687"/>
      <c r="Z348" s="688"/>
      <c r="AA348" s="689"/>
      <c r="AC348" s="293"/>
      <c r="AD348" s="293"/>
      <c r="AE348" s="293"/>
      <c r="AF348" s="293"/>
      <c r="AG348" s="293"/>
      <c r="AH348" s="293"/>
      <c r="AI348" s="293"/>
      <c r="AJ348" s="293"/>
      <c r="AK348" s="293"/>
      <c r="AL348" s="293"/>
      <c r="AM348" s="293"/>
      <c r="AN348" s="293"/>
      <c r="AO348" s="293"/>
      <c r="AP348" s="293"/>
      <c r="AQ348" s="293"/>
      <c r="AR348" s="293"/>
      <c r="AS348" s="293"/>
      <c r="AT348" s="293"/>
      <c r="AU348" s="293"/>
      <c r="AV348" s="293"/>
      <c r="AW348" s="293"/>
      <c r="AX348" s="293"/>
      <c r="AY348" s="293"/>
      <c r="AZ348" s="293"/>
      <c r="BA348" s="293"/>
      <c r="BB348" s="293"/>
      <c r="BC348" s="293"/>
      <c r="BD348" s="293"/>
      <c r="BE348" s="293"/>
      <c r="BF348" s="293"/>
      <c r="BG348" s="293"/>
      <c r="BH348" s="293"/>
      <c r="BI348" s="293"/>
      <c r="BJ348" s="293"/>
      <c r="BK348" s="293"/>
    </row>
    <row r="349" spans="2:63" s="460" customFormat="1" ht="12.75" customHeight="1">
      <c r="B349" s="599"/>
      <c r="C349" s="444" t="s">
        <v>467</v>
      </c>
      <c r="D349" s="445"/>
      <c r="E349" s="445"/>
      <c r="F349" s="445"/>
      <c r="G349" s="445"/>
      <c r="H349" s="445"/>
      <c r="I349" s="445"/>
      <c r="J349" s="445"/>
      <c r="K349" s="445"/>
      <c r="L349" s="445"/>
      <c r="M349" s="445"/>
      <c r="N349" s="445"/>
      <c r="O349" s="445"/>
      <c r="P349" s="445"/>
      <c r="Q349" s="445"/>
      <c r="R349" s="445"/>
      <c r="S349" s="445"/>
      <c r="T349" s="445"/>
      <c r="U349" s="445"/>
      <c r="V349" s="445"/>
      <c r="W349" s="445"/>
      <c r="X349" s="446"/>
      <c r="Y349" s="687"/>
      <c r="Z349" s="688"/>
      <c r="AA349" s="689"/>
      <c r="AC349" s="445"/>
      <c r="AD349" s="445"/>
      <c r="AE349" s="445"/>
      <c r="AF349" s="445"/>
      <c r="AG349" s="445"/>
      <c r="AH349" s="445"/>
      <c r="AI349" s="445"/>
      <c r="AJ349" s="445"/>
      <c r="AK349" s="445"/>
      <c r="AL349" s="445"/>
      <c r="AM349" s="445"/>
      <c r="AN349" s="445"/>
      <c r="AO349" s="445"/>
      <c r="AP349" s="445"/>
      <c r="AQ349" s="445"/>
      <c r="AR349" s="445"/>
      <c r="AS349" s="445"/>
      <c r="AT349" s="445"/>
      <c r="AU349" s="445"/>
      <c r="AV349" s="445"/>
      <c r="AW349" s="445"/>
      <c r="AX349" s="445"/>
      <c r="AY349" s="445"/>
      <c r="AZ349" s="445"/>
      <c r="BA349" s="445"/>
      <c r="BB349" s="445"/>
      <c r="BC349" s="445"/>
      <c r="BD349" s="445"/>
      <c r="BE349" s="445"/>
      <c r="BF349" s="445"/>
      <c r="BG349" s="445"/>
      <c r="BH349" s="445"/>
      <c r="BI349" s="445"/>
      <c r="BJ349" s="445"/>
      <c r="BK349" s="445"/>
    </row>
    <row r="350" spans="2:63" s="460" customFormat="1" ht="12.75" customHeight="1">
      <c r="B350" s="599"/>
      <c r="C350" s="444" t="s">
        <v>468</v>
      </c>
      <c r="D350" s="445"/>
      <c r="E350" s="445"/>
      <c r="F350" s="445"/>
      <c r="G350" s="445"/>
      <c r="H350" s="445"/>
      <c r="I350" s="445"/>
      <c r="J350" s="445"/>
      <c r="K350" s="445"/>
      <c r="L350" s="445"/>
      <c r="M350" s="445"/>
      <c r="N350" s="445"/>
      <c r="O350" s="445"/>
      <c r="P350" s="445"/>
      <c r="Q350" s="445"/>
      <c r="R350" s="445"/>
      <c r="S350" s="445"/>
      <c r="T350" s="445"/>
      <c r="U350" s="445"/>
      <c r="V350" s="445"/>
      <c r="W350" s="445"/>
      <c r="X350" s="446"/>
      <c r="Y350" s="687"/>
      <c r="Z350" s="688"/>
      <c r="AA350" s="689"/>
      <c r="AC350" s="445"/>
      <c r="AD350" s="445"/>
      <c r="AE350" s="445"/>
      <c r="AF350" s="445"/>
      <c r="AG350" s="445"/>
      <c r="AH350" s="445"/>
      <c r="AI350" s="445"/>
      <c r="AJ350" s="445"/>
      <c r="AK350" s="445"/>
      <c r="AL350" s="445"/>
      <c r="AM350" s="445"/>
      <c r="AN350" s="445"/>
      <c r="AO350" s="445"/>
      <c r="AP350" s="445"/>
      <c r="AQ350" s="445"/>
      <c r="AR350" s="445"/>
      <c r="AS350" s="445"/>
      <c r="AT350" s="445"/>
      <c r="AU350" s="445"/>
      <c r="AV350" s="445"/>
      <c r="AW350" s="445"/>
      <c r="AX350" s="445"/>
      <c r="AY350" s="445"/>
      <c r="AZ350" s="445"/>
      <c r="BA350" s="445"/>
      <c r="BB350" s="445"/>
      <c r="BC350" s="445"/>
      <c r="BD350" s="445"/>
      <c r="BE350" s="445"/>
      <c r="BF350" s="445"/>
      <c r="BG350" s="445"/>
      <c r="BH350" s="445"/>
      <c r="BI350" s="445"/>
      <c r="BJ350" s="445"/>
      <c r="BK350" s="445"/>
    </row>
    <row r="351" spans="2:63" s="460" customFormat="1" ht="12.95" customHeight="1">
      <c r="B351" s="599"/>
      <c r="C351" s="444" t="s">
        <v>469</v>
      </c>
      <c r="D351" s="445"/>
      <c r="E351" s="445"/>
      <c r="F351" s="445"/>
      <c r="G351" s="445"/>
      <c r="H351" s="445"/>
      <c r="I351" s="445"/>
      <c r="J351" s="445"/>
      <c r="K351" s="445"/>
      <c r="L351" s="445"/>
      <c r="M351" s="445"/>
      <c r="N351" s="445"/>
      <c r="O351" s="445"/>
      <c r="P351" s="445"/>
      <c r="Q351" s="445"/>
      <c r="R351" s="445"/>
      <c r="S351" s="445"/>
      <c r="T351" s="445"/>
      <c r="U351" s="445"/>
      <c r="V351" s="445"/>
      <c r="W351" s="445"/>
      <c r="X351" s="446"/>
      <c r="Y351" s="687"/>
      <c r="Z351" s="688"/>
      <c r="AA351" s="689"/>
      <c r="AC351" s="445"/>
      <c r="AD351" s="445"/>
      <c r="AE351" s="445"/>
      <c r="AF351" s="445"/>
      <c r="AG351" s="445"/>
      <c r="AH351" s="445"/>
      <c r="AI351" s="445"/>
      <c r="AJ351" s="445"/>
      <c r="AK351" s="445"/>
      <c r="AL351" s="445"/>
      <c r="AM351" s="445"/>
      <c r="AN351" s="445"/>
      <c r="AO351" s="445"/>
      <c r="AP351" s="445"/>
      <c r="AQ351" s="445"/>
      <c r="AR351" s="445"/>
      <c r="AS351" s="445"/>
      <c r="AT351" s="445"/>
      <c r="AU351" s="445"/>
      <c r="AV351" s="445"/>
      <c r="AW351" s="445"/>
      <c r="AX351" s="445"/>
      <c r="AY351" s="445"/>
      <c r="AZ351" s="445"/>
      <c r="BA351" s="445"/>
      <c r="BB351" s="445"/>
      <c r="BC351" s="445"/>
      <c r="BD351" s="445"/>
      <c r="BE351" s="445"/>
      <c r="BF351" s="445"/>
      <c r="BG351" s="445"/>
      <c r="BH351" s="445"/>
      <c r="BI351" s="445"/>
      <c r="BJ351" s="445"/>
      <c r="BK351" s="445"/>
    </row>
    <row r="352" spans="2:63" s="460" customFormat="1" ht="12.95" customHeight="1">
      <c r="B352" s="599"/>
      <c r="C352" s="444" t="s">
        <v>470</v>
      </c>
      <c r="D352" s="445"/>
      <c r="E352" s="445"/>
      <c r="F352" s="445"/>
      <c r="G352" s="445"/>
      <c r="H352" s="445"/>
      <c r="I352" s="445"/>
      <c r="J352" s="445"/>
      <c r="K352" s="445"/>
      <c r="L352" s="445"/>
      <c r="M352" s="445"/>
      <c r="N352" s="445"/>
      <c r="O352" s="445"/>
      <c r="P352" s="445"/>
      <c r="Q352" s="445"/>
      <c r="R352" s="445"/>
      <c r="S352" s="445"/>
      <c r="T352" s="445"/>
      <c r="U352" s="445"/>
      <c r="V352" s="445"/>
      <c r="W352" s="445"/>
      <c r="X352" s="446"/>
      <c r="Y352" s="687"/>
      <c r="Z352" s="688"/>
      <c r="AA352" s="689"/>
      <c r="AC352" s="445"/>
      <c r="AD352" s="445"/>
      <c r="AE352" s="445"/>
      <c r="AF352" s="445"/>
      <c r="AG352" s="445"/>
      <c r="AH352" s="445"/>
      <c r="AI352" s="445"/>
      <c r="AJ352" s="445"/>
      <c r="AK352" s="445"/>
      <c r="AL352" s="445"/>
      <c r="AM352" s="445"/>
      <c r="AN352" s="445"/>
      <c r="AO352" s="445"/>
      <c r="AP352" s="445"/>
      <c r="AQ352" s="445"/>
      <c r="AR352" s="445"/>
      <c r="AS352" s="445"/>
      <c r="AT352" s="445"/>
      <c r="AU352" s="445"/>
      <c r="AV352" s="445"/>
      <c r="AW352" s="445"/>
      <c r="AX352" s="445"/>
      <c r="AY352" s="445"/>
      <c r="AZ352" s="445"/>
      <c r="BA352" s="445"/>
      <c r="BB352" s="445"/>
      <c r="BC352" s="445"/>
      <c r="BD352" s="445"/>
      <c r="BE352" s="445"/>
      <c r="BF352" s="445"/>
      <c r="BG352" s="445"/>
      <c r="BH352" s="445"/>
      <c r="BI352" s="445"/>
      <c r="BJ352" s="445"/>
      <c r="BK352" s="445"/>
    </row>
    <row r="353" spans="1:63" s="460" customFormat="1" ht="12.95" customHeight="1">
      <c r="B353" s="599"/>
      <c r="C353" s="444" t="s">
        <v>471</v>
      </c>
      <c r="D353" s="445"/>
      <c r="E353" s="445"/>
      <c r="F353" s="445"/>
      <c r="G353" s="445"/>
      <c r="H353" s="445"/>
      <c r="I353" s="445"/>
      <c r="J353" s="445"/>
      <c r="K353" s="445"/>
      <c r="L353" s="445"/>
      <c r="M353" s="445"/>
      <c r="N353" s="445"/>
      <c r="O353" s="445"/>
      <c r="P353" s="445"/>
      <c r="Q353" s="445"/>
      <c r="R353" s="445"/>
      <c r="S353" s="445"/>
      <c r="T353" s="445"/>
      <c r="U353" s="445"/>
      <c r="V353" s="445"/>
      <c r="W353" s="445"/>
      <c r="X353" s="446"/>
      <c r="Y353" s="687"/>
      <c r="Z353" s="688"/>
      <c r="AA353" s="689"/>
      <c r="AC353" s="445"/>
      <c r="AD353" s="445"/>
      <c r="AE353" s="445"/>
      <c r="AF353" s="445"/>
      <c r="AG353" s="445"/>
      <c r="AH353" s="445"/>
      <c r="AI353" s="445"/>
      <c r="AJ353" s="445"/>
      <c r="AK353" s="445"/>
      <c r="AL353" s="445"/>
      <c r="AM353" s="445"/>
      <c r="AN353" s="445"/>
      <c r="AO353" s="445"/>
      <c r="AP353" s="445"/>
      <c r="AQ353" s="445"/>
      <c r="AR353" s="445"/>
      <c r="AS353" s="445"/>
      <c r="AT353" s="445"/>
      <c r="AU353" s="445"/>
      <c r="AV353" s="445"/>
      <c r="AW353" s="445"/>
      <c r="AX353" s="445"/>
      <c r="AY353" s="445"/>
      <c r="AZ353" s="445"/>
      <c r="BA353" s="445"/>
      <c r="BB353" s="445"/>
      <c r="BC353" s="445"/>
      <c r="BD353" s="445"/>
      <c r="BE353" s="445"/>
      <c r="BF353" s="445"/>
      <c r="BG353" s="445"/>
      <c r="BH353" s="445"/>
      <c r="BI353" s="445"/>
      <c r="BJ353" s="445"/>
      <c r="BK353" s="445"/>
    </row>
    <row r="354" spans="1:63" s="460" customFormat="1" ht="16.7" customHeight="1">
      <c r="B354" s="600"/>
      <c r="C354" s="447" t="s">
        <v>472</v>
      </c>
      <c r="D354" s="448"/>
      <c r="E354" s="448"/>
      <c r="F354" s="448"/>
      <c r="G354" s="448"/>
      <c r="H354" s="448"/>
      <c r="I354" s="448"/>
      <c r="J354" s="448"/>
      <c r="K354" s="448"/>
      <c r="L354" s="448"/>
      <c r="M354" s="448"/>
      <c r="N354" s="448"/>
      <c r="O354" s="448"/>
      <c r="P354" s="448"/>
      <c r="Q354" s="448"/>
      <c r="R354" s="448"/>
      <c r="S354" s="448"/>
      <c r="T354" s="448"/>
      <c r="U354" s="448"/>
      <c r="V354" s="448"/>
      <c r="W354" s="448"/>
      <c r="X354" s="449"/>
      <c r="Y354" s="690"/>
      <c r="Z354" s="691"/>
      <c r="AA354" s="692"/>
      <c r="AC354" s="445"/>
      <c r="AD354" s="445"/>
      <c r="AE354" s="445"/>
      <c r="AF354" s="445"/>
      <c r="AG354" s="445"/>
      <c r="AH354" s="445"/>
      <c r="AI354" s="445"/>
      <c r="AJ354" s="445"/>
      <c r="AK354" s="445"/>
      <c r="AL354" s="445"/>
      <c r="AM354" s="445"/>
      <c r="AN354" s="445"/>
      <c r="AO354" s="445"/>
      <c r="AP354" s="445"/>
      <c r="AQ354" s="445"/>
      <c r="AR354" s="445"/>
      <c r="AS354" s="445"/>
      <c r="AT354" s="445"/>
      <c r="AU354" s="445"/>
      <c r="AV354" s="445"/>
      <c r="AW354" s="445"/>
      <c r="AX354" s="445"/>
      <c r="AY354" s="445"/>
      <c r="AZ354" s="445"/>
      <c r="BA354" s="445"/>
      <c r="BB354" s="445"/>
      <c r="BC354" s="445"/>
      <c r="BD354" s="445"/>
      <c r="BE354" s="445"/>
      <c r="BF354" s="445"/>
      <c r="BG354" s="445"/>
      <c r="BH354" s="445"/>
      <c r="BI354" s="445"/>
      <c r="BJ354" s="445"/>
      <c r="BK354" s="445"/>
    </row>
    <row r="355" spans="1:63" s="288" customFormat="1" ht="12.95" customHeight="1">
      <c r="B355" s="697" t="s">
        <v>473</v>
      </c>
      <c r="C355" s="661" t="s">
        <v>474</v>
      </c>
      <c r="D355" s="701"/>
      <c r="E355" s="701"/>
      <c r="F355" s="701"/>
      <c r="G355" s="701"/>
      <c r="H355" s="701"/>
      <c r="I355" s="701"/>
      <c r="J355" s="701"/>
      <c r="K355" s="701"/>
      <c r="L355" s="701"/>
      <c r="M355" s="701"/>
      <c r="N355" s="701"/>
      <c r="O355" s="701"/>
      <c r="P355" s="701"/>
      <c r="Q355" s="701"/>
      <c r="R355" s="701"/>
      <c r="S355" s="701"/>
      <c r="T355" s="701"/>
      <c r="U355" s="701"/>
      <c r="V355" s="701"/>
      <c r="W355" s="701"/>
      <c r="X355" s="701"/>
      <c r="Y355" s="702"/>
      <c r="Z355" s="688"/>
      <c r="AA355" s="689"/>
      <c r="AC355" s="289"/>
      <c r="AD355" s="289"/>
      <c r="AE355" s="289"/>
      <c r="AF355" s="289"/>
      <c r="AG355" s="289"/>
      <c r="AH355" s="289"/>
      <c r="AI355" s="289"/>
      <c r="AJ355" s="289"/>
      <c r="AK355" s="289"/>
      <c r="AL355" s="289"/>
      <c r="AM355" s="289"/>
      <c r="AN355" s="289"/>
      <c r="AO355" s="289"/>
      <c r="AP355" s="289"/>
      <c r="AQ355" s="289"/>
      <c r="AR355" s="289"/>
      <c r="AS355" s="289"/>
      <c r="AT355" s="289"/>
      <c r="AU355" s="289"/>
      <c r="AV355" s="289"/>
      <c r="AW355" s="289"/>
      <c r="AX355" s="289"/>
      <c r="AY355" s="289"/>
      <c r="AZ355" s="289"/>
      <c r="BA355" s="289"/>
      <c r="BB355" s="289"/>
      <c r="BC355" s="289"/>
      <c r="BD355" s="289"/>
      <c r="BE355" s="289"/>
      <c r="BF355" s="289"/>
      <c r="BG355" s="289"/>
      <c r="BH355" s="289"/>
      <c r="BI355" s="289"/>
      <c r="BJ355" s="289"/>
      <c r="BK355" s="289"/>
    </row>
    <row r="356" spans="1:63" s="288" customFormat="1" ht="14.45" customHeight="1">
      <c r="B356" s="698"/>
      <c r="C356" s="701"/>
      <c r="D356" s="701"/>
      <c r="E356" s="701"/>
      <c r="F356" s="701"/>
      <c r="G356" s="701"/>
      <c r="H356" s="701"/>
      <c r="I356" s="701"/>
      <c r="J356" s="701"/>
      <c r="K356" s="701"/>
      <c r="L356" s="701"/>
      <c r="M356" s="701"/>
      <c r="N356" s="701"/>
      <c r="O356" s="701"/>
      <c r="P356" s="701"/>
      <c r="Q356" s="701"/>
      <c r="R356" s="701"/>
      <c r="S356" s="701"/>
      <c r="T356" s="701"/>
      <c r="U356" s="701"/>
      <c r="V356" s="701"/>
      <c r="W356" s="701"/>
      <c r="X356" s="701"/>
      <c r="Y356" s="687"/>
      <c r="Z356" s="688"/>
      <c r="AA356" s="689"/>
      <c r="AC356" s="289"/>
      <c r="AD356" s="289"/>
      <c r="AE356" s="289"/>
      <c r="AF356" s="289"/>
      <c r="AG356" s="289"/>
      <c r="AH356" s="289"/>
      <c r="AI356" s="289"/>
      <c r="AJ356" s="289"/>
      <c r="AK356" s="289"/>
      <c r="AL356" s="289"/>
      <c r="AM356" s="289"/>
      <c r="AN356" s="289"/>
      <c r="AO356" s="289"/>
      <c r="AP356" s="289"/>
      <c r="AQ356" s="289"/>
      <c r="AR356" s="289"/>
      <c r="AS356" s="289"/>
      <c r="AT356" s="289"/>
      <c r="AU356" s="289"/>
      <c r="AV356" s="289"/>
      <c r="AW356" s="289"/>
      <c r="AX356" s="289"/>
      <c r="AY356" s="289"/>
      <c r="AZ356" s="289"/>
      <c r="BA356" s="289"/>
      <c r="BB356" s="289"/>
      <c r="BC356" s="289"/>
      <c r="BD356" s="289"/>
      <c r="BE356" s="289"/>
      <c r="BF356" s="289"/>
      <c r="BG356" s="289"/>
      <c r="BH356" s="289"/>
      <c r="BI356" s="289"/>
      <c r="BJ356" s="289"/>
      <c r="BK356" s="289"/>
    </row>
    <row r="357" spans="1:63" s="285" customFormat="1" ht="30" customHeight="1">
      <c r="A357" s="263"/>
      <c r="B357" s="699"/>
      <c r="C357" s="703"/>
      <c r="D357" s="682"/>
      <c r="E357" s="704" t="s">
        <v>475</v>
      </c>
      <c r="F357" s="705"/>
      <c r="G357" s="705"/>
      <c r="H357" s="705"/>
      <c r="I357" s="705"/>
      <c r="J357" s="705"/>
      <c r="K357" s="705"/>
      <c r="L357" s="705"/>
      <c r="M357" s="705"/>
      <c r="N357" s="705"/>
      <c r="O357" s="705"/>
      <c r="P357" s="705"/>
      <c r="Q357" s="705"/>
      <c r="R357" s="705"/>
      <c r="S357" s="705"/>
      <c r="T357" s="705"/>
      <c r="U357" s="705"/>
      <c r="V357" s="705"/>
      <c r="W357" s="705"/>
      <c r="X357" s="705"/>
      <c r="Y357" s="687"/>
      <c r="Z357" s="688"/>
      <c r="AA357" s="689"/>
      <c r="AC357" s="286"/>
      <c r="AD357" s="286"/>
      <c r="AE357" s="286"/>
      <c r="AF357" s="286"/>
      <c r="AG357" s="286"/>
      <c r="AH357" s="286"/>
      <c r="AI357" s="286"/>
      <c r="AJ357" s="286"/>
      <c r="AK357" s="286"/>
      <c r="AL357" s="286"/>
      <c r="AM357" s="286"/>
      <c r="AN357" s="286"/>
      <c r="AO357" s="286"/>
      <c r="AP357" s="286"/>
      <c r="AQ357" s="286"/>
      <c r="AR357" s="286"/>
      <c r="AS357" s="286"/>
      <c r="AT357" s="286"/>
      <c r="AU357" s="286"/>
      <c r="AV357" s="286"/>
      <c r="AW357" s="286"/>
      <c r="AX357" s="286"/>
      <c r="AY357" s="286"/>
      <c r="AZ357" s="286"/>
      <c r="BA357" s="286"/>
      <c r="BB357" s="286"/>
      <c r="BC357" s="286"/>
      <c r="BD357" s="286"/>
      <c r="BE357" s="286"/>
      <c r="BF357" s="286"/>
      <c r="BG357" s="286"/>
      <c r="BH357" s="286"/>
      <c r="BI357" s="286"/>
      <c r="BJ357" s="286"/>
      <c r="BK357" s="286"/>
    </row>
    <row r="358" spans="1:63" s="288" customFormat="1" ht="12.75" customHeight="1">
      <c r="A358" s="290"/>
      <c r="B358" s="700"/>
      <c r="C358" s="665"/>
      <c r="D358" s="666"/>
      <c r="E358" s="706" t="s">
        <v>476</v>
      </c>
      <c r="F358" s="707"/>
      <c r="G358" s="707"/>
      <c r="H358" s="707"/>
      <c r="I358" s="707"/>
      <c r="J358" s="707"/>
      <c r="K358" s="707"/>
      <c r="L358" s="707"/>
      <c r="M358" s="707"/>
      <c r="N358" s="707"/>
      <c r="O358" s="707"/>
      <c r="P358" s="707"/>
      <c r="Q358" s="707"/>
      <c r="R358" s="707"/>
      <c r="S358" s="707"/>
      <c r="T358" s="707"/>
      <c r="U358" s="707"/>
      <c r="V358" s="707"/>
      <c r="W358" s="707"/>
      <c r="X358" s="707"/>
      <c r="Y358" s="690"/>
      <c r="Z358" s="691"/>
      <c r="AA358" s="692"/>
      <c r="AC358" s="289"/>
      <c r="AD358" s="289"/>
      <c r="AE358" s="289"/>
      <c r="AF358" s="289"/>
      <c r="AG358" s="289"/>
      <c r="AH358" s="289"/>
      <c r="AI358" s="289"/>
      <c r="AJ358" s="289"/>
      <c r="AK358" s="289"/>
      <c r="AL358" s="289"/>
      <c r="AM358" s="289"/>
      <c r="AN358" s="289"/>
      <c r="AO358" s="289"/>
      <c r="AP358" s="289"/>
      <c r="AQ358" s="289"/>
      <c r="AR358" s="289"/>
      <c r="AS358" s="289"/>
      <c r="AT358" s="289"/>
      <c r="AU358" s="289"/>
      <c r="AV358" s="289"/>
      <c r="AW358" s="289"/>
      <c r="AX358" s="289"/>
      <c r="AY358" s="289"/>
      <c r="AZ358" s="289"/>
      <c r="BA358" s="289"/>
      <c r="BB358" s="289"/>
      <c r="BC358" s="289"/>
      <c r="BD358" s="289"/>
      <c r="BE358" s="289"/>
      <c r="BF358" s="289"/>
      <c r="BG358" s="289"/>
      <c r="BH358" s="289"/>
      <c r="BI358" s="289"/>
      <c r="BJ358" s="289"/>
      <c r="BK358" s="289"/>
    </row>
    <row r="359" spans="1:63" s="288" customFormat="1" ht="4.7" customHeight="1">
      <c r="A359" s="290"/>
      <c r="B359" s="598" t="s">
        <v>417</v>
      </c>
      <c r="C359" s="635" t="s">
        <v>477</v>
      </c>
      <c r="D359" s="602"/>
      <c r="E359" s="602"/>
      <c r="F359" s="602"/>
      <c r="G359" s="602"/>
      <c r="H359" s="602"/>
      <c r="I359" s="602"/>
      <c r="J359" s="602"/>
      <c r="K359" s="602"/>
      <c r="L359" s="602"/>
      <c r="M359" s="602"/>
      <c r="N359" s="602"/>
      <c r="O359" s="602"/>
      <c r="P359" s="602"/>
      <c r="Q359" s="602"/>
      <c r="R359" s="602"/>
      <c r="S359" s="602"/>
      <c r="T359" s="602"/>
      <c r="U359" s="602"/>
      <c r="V359" s="602"/>
      <c r="W359" s="602"/>
      <c r="X359" s="603"/>
      <c r="Y359" s="636"/>
      <c r="Z359" s="637"/>
      <c r="AA359" s="638"/>
      <c r="AC359" s="289"/>
      <c r="AD359" s="289"/>
      <c r="AE359" s="289"/>
      <c r="AF359" s="289"/>
      <c r="AG359" s="289"/>
      <c r="AH359" s="289"/>
      <c r="AI359" s="289"/>
      <c r="AJ359" s="289"/>
      <c r="AK359" s="289"/>
      <c r="AL359" s="289"/>
      <c r="AM359" s="289"/>
      <c r="AN359" s="289"/>
      <c r="AO359" s="289"/>
      <c r="AP359" s="289"/>
      <c r="AQ359" s="289"/>
      <c r="AR359" s="289"/>
      <c r="AS359" s="289"/>
      <c r="AT359" s="289"/>
      <c r="AU359" s="289"/>
      <c r="AV359" s="289"/>
      <c r="AW359" s="289"/>
      <c r="AX359" s="289"/>
      <c r="AY359" s="289"/>
      <c r="AZ359" s="289"/>
      <c r="BA359" s="289"/>
      <c r="BB359" s="289"/>
      <c r="BC359" s="289"/>
      <c r="BD359" s="289"/>
      <c r="BE359" s="289"/>
      <c r="BF359" s="289"/>
      <c r="BG359" s="289"/>
      <c r="BH359" s="289"/>
      <c r="BI359" s="289"/>
      <c r="BJ359" s="289"/>
      <c r="BK359" s="289"/>
    </row>
    <row r="360" spans="1:63" s="285" customFormat="1" ht="12.75" customHeight="1">
      <c r="A360" s="290"/>
      <c r="B360" s="599"/>
      <c r="C360" s="604"/>
      <c r="D360" s="605"/>
      <c r="E360" s="605"/>
      <c r="F360" s="605"/>
      <c r="G360" s="605"/>
      <c r="H360" s="605"/>
      <c r="I360" s="605"/>
      <c r="J360" s="605"/>
      <c r="K360" s="605"/>
      <c r="L360" s="605"/>
      <c r="M360" s="605"/>
      <c r="N360" s="605"/>
      <c r="O360" s="605"/>
      <c r="P360" s="605"/>
      <c r="Q360" s="605"/>
      <c r="R360" s="605"/>
      <c r="S360" s="605"/>
      <c r="T360" s="605"/>
      <c r="U360" s="605"/>
      <c r="V360" s="605"/>
      <c r="W360" s="605"/>
      <c r="X360" s="606"/>
      <c r="Y360" s="639"/>
      <c r="Z360" s="640"/>
      <c r="AA360" s="641"/>
      <c r="AC360" s="286"/>
      <c r="AD360" s="286"/>
      <c r="AE360" s="286"/>
      <c r="AF360" s="286"/>
      <c r="AG360" s="286"/>
      <c r="AH360" s="286"/>
      <c r="AI360" s="286"/>
      <c r="AJ360" s="286"/>
      <c r="AK360" s="286"/>
      <c r="AL360" s="286"/>
      <c r="AM360" s="286"/>
      <c r="AN360" s="286"/>
      <c r="AO360" s="286"/>
      <c r="AP360" s="286"/>
      <c r="AQ360" s="286"/>
      <c r="AR360" s="286"/>
      <c r="AS360" s="286"/>
      <c r="AT360" s="286"/>
      <c r="AU360" s="286"/>
      <c r="AV360" s="286"/>
      <c r="AW360" s="286"/>
      <c r="AX360" s="286"/>
      <c r="AY360" s="286"/>
      <c r="AZ360" s="286"/>
      <c r="BA360" s="286"/>
      <c r="BB360" s="286"/>
      <c r="BC360" s="286"/>
      <c r="BD360" s="286"/>
      <c r="BE360" s="286"/>
      <c r="BF360" s="286"/>
      <c r="BG360" s="286"/>
      <c r="BH360" s="286"/>
      <c r="BI360" s="286"/>
      <c r="BJ360" s="286"/>
      <c r="BK360" s="286"/>
    </row>
    <row r="361" spans="1:63" s="288" customFormat="1" ht="6.6" customHeight="1">
      <c r="A361" s="290"/>
      <c r="B361" s="600"/>
      <c r="C361" s="607"/>
      <c r="D361" s="608"/>
      <c r="E361" s="608"/>
      <c r="F361" s="608"/>
      <c r="G361" s="608"/>
      <c r="H361" s="608"/>
      <c r="I361" s="608"/>
      <c r="J361" s="608"/>
      <c r="K361" s="608"/>
      <c r="L361" s="608"/>
      <c r="M361" s="608"/>
      <c r="N361" s="608"/>
      <c r="O361" s="608"/>
      <c r="P361" s="608"/>
      <c r="Q361" s="608"/>
      <c r="R361" s="608"/>
      <c r="S361" s="608"/>
      <c r="T361" s="608"/>
      <c r="U361" s="608"/>
      <c r="V361" s="608"/>
      <c r="W361" s="608"/>
      <c r="X361" s="609"/>
      <c r="Y361" s="642"/>
      <c r="Z361" s="643"/>
      <c r="AA361" s="644"/>
      <c r="AC361" s="289"/>
      <c r="AD361" s="289"/>
      <c r="AE361" s="289"/>
      <c r="AF361" s="289"/>
      <c r="AG361" s="289"/>
      <c r="AH361" s="289"/>
      <c r="AI361" s="289"/>
      <c r="AJ361" s="289"/>
      <c r="AK361" s="289"/>
      <c r="AL361" s="289"/>
      <c r="AM361" s="289"/>
      <c r="AN361" s="289"/>
      <c r="AO361" s="289"/>
      <c r="AP361" s="289"/>
      <c r="AQ361" s="289"/>
      <c r="AR361" s="289"/>
      <c r="AS361" s="289"/>
      <c r="AT361" s="289"/>
      <c r="AU361" s="289"/>
      <c r="AV361" s="289"/>
      <c r="AW361" s="289"/>
      <c r="AX361" s="289"/>
      <c r="AY361" s="289"/>
      <c r="AZ361" s="289"/>
      <c r="BA361" s="289"/>
      <c r="BB361" s="289"/>
      <c r="BC361" s="289"/>
      <c r="BD361" s="289"/>
      <c r="BE361" s="289"/>
      <c r="BF361" s="289"/>
      <c r="BG361" s="289"/>
      <c r="BH361" s="289"/>
      <c r="BI361" s="289"/>
      <c r="BJ361" s="289"/>
      <c r="BK361" s="289"/>
    </row>
    <row r="362" spans="1:63" s="288" customFormat="1" ht="12.75" customHeight="1">
      <c r="A362" s="290"/>
      <c r="B362" s="613" t="s">
        <v>478</v>
      </c>
      <c r="C362" s="678" t="s">
        <v>479</v>
      </c>
      <c r="D362" s="605"/>
      <c r="E362" s="605"/>
      <c r="F362" s="605"/>
      <c r="G362" s="605"/>
      <c r="H362" s="605"/>
      <c r="I362" s="605"/>
      <c r="J362" s="605"/>
      <c r="K362" s="605"/>
      <c r="L362" s="605"/>
      <c r="M362" s="605"/>
      <c r="N362" s="605"/>
      <c r="O362" s="605"/>
      <c r="P362" s="605"/>
      <c r="Q362" s="605"/>
      <c r="R362" s="605"/>
      <c r="S362" s="605"/>
      <c r="T362" s="605"/>
      <c r="U362" s="605"/>
      <c r="V362" s="605"/>
      <c r="W362" s="605"/>
      <c r="X362" s="606"/>
      <c r="Y362" s="636"/>
      <c r="Z362" s="637"/>
      <c r="AA362" s="638"/>
      <c r="AC362" s="289"/>
      <c r="AD362" s="289"/>
      <c r="AE362" s="289"/>
      <c r="AF362" s="289"/>
      <c r="AG362" s="289"/>
      <c r="AH362" s="289"/>
      <c r="AI362" s="289"/>
      <c r="AJ362" s="289"/>
      <c r="AK362" s="289"/>
      <c r="AL362" s="289"/>
      <c r="AM362" s="289"/>
      <c r="AN362" s="289"/>
      <c r="AO362" s="289"/>
      <c r="AP362" s="289"/>
      <c r="AQ362" s="289"/>
      <c r="AR362" s="289"/>
      <c r="AS362" s="289"/>
      <c r="AT362" s="289"/>
      <c r="AU362" s="289"/>
      <c r="AV362" s="289"/>
      <c r="AW362" s="289"/>
      <c r="AX362" s="289"/>
      <c r="AY362" s="289"/>
      <c r="AZ362" s="289"/>
      <c r="BA362" s="289"/>
      <c r="BB362" s="289"/>
      <c r="BC362" s="289"/>
      <c r="BD362" s="289"/>
      <c r="BE362" s="289"/>
      <c r="BF362" s="289"/>
      <c r="BG362" s="289"/>
      <c r="BH362" s="289"/>
      <c r="BI362" s="289"/>
      <c r="BJ362" s="289"/>
      <c r="BK362" s="289"/>
    </row>
    <row r="363" spans="1:63" s="288" customFormat="1" ht="12.95" customHeight="1">
      <c r="A363" s="290"/>
      <c r="B363" s="600"/>
      <c r="C363" s="607"/>
      <c r="D363" s="608"/>
      <c r="E363" s="608"/>
      <c r="F363" s="608"/>
      <c r="G363" s="608"/>
      <c r="H363" s="608"/>
      <c r="I363" s="608"/>
      <c r="J363" s="608"/>
      <c r="K363" s="608"/>
      <c r="L363" s="608"/>
      <c r="M363" s="608"/>
      <c r="N363" s="608"/>
      <c r="O363" s="608"/>
      <c r="P363" s="608"/>
      <c r="Q363" s="608"/>
      <c r="R363" s="608"/>
      <c r="S363" s="608"/>
      <c r="T363" s="608"/>
      <c r="U363" s="608"/>
      <c r="V363" s="608"/>
      <c r="W363" s="608"/>
      <c r="X363" s="609"/>
      <c r="Y363" s="642"/>
      <c r="Z363" s="643"/>
      <c r="AA363" s="644"/>
      <c r="AC363" s="289"/>
      <c r="AD363" s="289"/>
      <c r="AE363" s="289"/>
      <c r="AF363" s="289"/>
      <c r="AG363" s="289"/>
      <c r="AH363" s="289"/>
      <c r="AI363" s="289"/>
      <c r="AJ363" s="289"/>
      <c r="AK363" s="289"/>
      <c r="AL363" s="289"/>
      <c r="AM363" s="289"/>
      <c r="AN363" s="289"/>
      <c r="AO363" s="289"/>
      <c r="AP363" s="289"/>
      <c r="AQ363" s="289"/>
      <c r="AR363" s="289"/>
      <c r="AS363" s="289"/>
      <c r="AT363" s="289"/>
      <c r="AU363" s="289"/>
      <c r="AV363" s="289"/>
      <c r="AW363" s="289"/>
      <c r="AX363" s="289"/>
      <c r="AY363" s="289"/>
      <c r="AZ363" s="289"/>
      <c r="BA363" s="289"/>
      <c r="BB363" s="289"/>
      <c r="BC363" s="289"/>
      <c r="BD363" s="289"/>
      <c r="BE363" s="289"/>
      <c r="BF363" s="289"/>
      <c r="BG363" s="289"/>
      <c r="BH363" s="289"/>
      <c r="BI363" s="289"/>
      <c r="BJ363" s="289"/>
      <c r="BK363" s="289"/>
    </row>
    <row r="364" spans="1:63" s="288" customFormat="1" ht="15" customHeight="1">
      <c r="A364" s="290"/>
      <c r="B364" s="598" t="s">
        <v>480</v>
      </c>
      <c r="C364" s="635" t="s">
        <v>481</v>
      </c>
      <c r="D364" s="602"/>
      <c r="E364" s="602"/>
      <c r="F364" s="602"/>
      <c r="G364" s="602"/>
      <c r="H364" s="602"/>
      <c r="I364" s="602"/>
      <c r="J364" s="602"/>
      <c r="K364" s="602"/>
      <c r="L364" s="602"/>
      <c r="M364" s="602"/>
      <c r="N364" s="602"/>
      <c r="O364" s="602"/>
      <c r="P364" s="602"/>
      <c r="Q364" s="602"/>
      <c r="R364" s="602"/>
      <c r="S364" s="602"/>
      <c r="T364" s="602"/>
      <c r="U364" s="602"/>
      <c r="V364" s="602"/>
      <c r="W364" s="602"/>
      <c r="X364" s="603"/>
      <c r="Y364" s="636"/>
      <c r="Z364" s="637"/>
      <c r="AA364" s="638"/>
      <c r="AC364" s="289"/>
      <c r="AD364" s="289"/>
      <c r="AE364" s="289"/>
      <c r="AF364" s="289"/>
      <c r="AG364" s="289"/>
      <c r="AH364" s="289"/>
      <c r="AI364" s="289"/>
      <c r="AJ364" s="289"/>
      <c r="AK364" s="289"/>
      <c r="AL364" s="289"/>
      <c r="AM364" s="289"/>
      <c r="AN364" s="289"/>
      <c r="AO364" s="289"/>
      <c r="AP364" s="289"/>
      <c r="AQ364" s="289"/>
      <c r="AR364" s="289"/>
      <c r="AS364" s="289"/>
      <c r="AT364" s="289"/>
      <c r="AU364" s="289"/>
      <c r="AV364" s="289"/>
      <c r="AW364" s="289"/>
      <c r="AX364" s="289"/>
      <c r="AY364" s="289"/>
      <c r="AZ364" s="289"/>
      <c r="BA364" s="289"/>
      <c r="BB364" s="289"/>
      <c r="BC364" s="289"/>
      <c r="BD364" s="289"/>
      <c r="BE364" s="289"/>
      <c r="BF364" s="289"/>
      <c r="BG364" s="289"/>
      <c r="BH364" s="289"/>
      <c r="BI364" s="289"/>
      <c r="BJ364" s="289"/>
      <c r="BK364" s="289"/>
    </row>
    <row r="365" spans="1:63" s="288" customFormat="1" ht="12.75" customHeight="1">
      <c r="A365" s="290"/>
      <c r="B365" s="600"/>
      <c r="C365" s="607"/>
      <c r="D365" s="608"/>
      <c r="E365" s="608"/>
      <c r="F365" s="608"/>
      <c r="G365" s="608"/>
      <c r="H365" s="608"/>
      <c r="I365" s="608"/>
      <c r="J365" s="608"/>
      <c r="K365" s="608"/>
      <c r="L365" s="608"/>
      <c r="M365" s="608"/>
      <c r="N365" s="608"/>
      <c r="O365" s="608"/>
      <c r="P365" s="608"/>
      <c r="Q365" s="608"/>
      <c r="R365" s="608"/>
      <c r="S365" s="608"/>
      <c r="T365" s="608"/>
      <c r="U365" s="608"/>
      <c r="V365" s="608"/>
      <c r="W365" s="608"/>
      <c r="X365" s="609"/>
      <c r="Y365" s="642"/>
      <c r="Z365" s="643"/>
      <c r="AA365" s="644"/>
      <c r="AC365" s="289"/>
      <c r="AD365" s="289"/>
      <c r="AE365" s="289"/>
      <c r="AF365" s="289"/>
      <c r="AG365" s="289"/>
      <c r="AH365" s="289"/>
      <c r="AI365" s="289"/>
      <c r="AJ365" s="289"/>
      <c r="AK365" s="289"/>
      <c r="AL365" s="289"/>
      <c r="AM365" s="289"/>
      <c r="AN365" s="289"/>
      <c r="AO365" s="289"/>
      <c r="AP365" s="289"/>
      <c r="AQ365" s="289"/>
      <c r="AR365" s="289"/>
      <c r="AS365" s="289"/>
      <c r="AT365" s="289"/>
      <c r="AU365" s="289"/>
      <c r="AV365" s="289"/>
      <c r="AW365" s="289"/>
      <c r="AX365" s="289"/>
      <c r="AY365" s="289"/>
      <c r="AZ365" s="289"/>
      <c r="BA365" s="289"/>
      <c r="BB365" s="289"/>
      <c r="BC365" s="289"/>
      <c r="BD365" s="289"/>
      <c r="BE365" s="289"/>
      <c r="BF365" s="289"/>
      <c r="BG365" s="289"/>
      <c r="BH365" s="289"/>
      <c r="BI365" s="289"/>
      <c r="BJ365" s="289"/>
      <c r="BK365" s="289"/>
    </row>
    <row r="366" spans="1:63" s="288" customFormat="1" ht="12.75" customHeight="1">
      <c r="A366" s="290"/>
      <c r="B366" s="598" t="s">
        <v>482</v>
      </c>
      <c r="C366" s="635" t="s">
        <v>483</v>
      </c>
      <c r="D366" s="602"/>
      <c r="E366" s="602"/>
      <c r="F366" s="602"/>
      <c r="G366" s="602"/>
      <c r="H366" s="602"/>
      <c r="I366" s="602"/>
      <c r="J366" s="602"/>
      <c r="K366" s="602"/>
      <c r="L366" s="602"/>
      <c r="M366" s="602"/>
      <c r="N366" s="602"/>
      <c r="O366" s="602"/>
      <c r="P366" s="602"/>
      <c r="Q366" s="602"/>
      <c r="R366" s="602"/>
      <c r="S366" s="602"/>
      <c r="T366" s="602"/>
      <c r="U366" s="602"/>
      <c r="V366" s="602"/>
      <c r="W366" s="602"/>
      <c r="X366" s="603"/>
      <c r="Y366" s="636"/>
      <c r="Z366" s="637"/>
      <c r="AA366" s="638"/>
      <c r="AC366" s="289"/>
      <c r="AD366" s="289"/>
      <c r="AE366" s="289"/>
      <c r="AF366" s="289"/>
      <c r="AG366" s="289"/>
      <c r="AH366" s="289"/>
      <c r="AI366" s="289"/>
      <c r="AJ366" s="289"/>
      <c r="AK366" s="289"/>
      <c r="AL366" s="289"/>
      <c r="AM366" s="289"/>
      <c r="AN366" s="289"/>
      <c r="AO366" s="289"/>
      <c r="AP366" s="289"/>
      <c r="AQ366" s="289"/>
      <c r="AR366" s="289"/>
      <c r="AS366" s="289"/>
      <c r="AT366" s="289"/>
      <c r="AU366" s="289"/>
      <c r="AV366" s="289"/>
      <c r="AW366" s="289"/>
      <c r="AX366" s="289"/>
      <c r="AY366" s="289"/>
      <c r="AZ366" s="289"/>
      <c r="BA366" s="289"/>
      <c r="BB366" s="289"/>
      <c r="BC366" s="289"/>
      <c r="BD366" s="289"/>
      <c r="BE366" s="289"/>
      <c r="BF366" s="289"/>
      <c r="BG366" s="289"/>
      <c r="BH366" s="289"/>
      <c r="BI366" s="289"/>
      <c r="BJ366" s="289"/>
      <c r="BK366" s="289"/>
    </row>
    <row r="367" spans="1:63" s="285" customFormat="1" ht="12.75" customHeight="1">
      <c r="A367" s="290"/>
      <c r="B367" s="600"/>
      <c r="C367" s="607"/>
      <c r="D367" s="608"/>
      <c r="E367" s="608"/>
      <c r="F367" s="608"/>
      <c r="G367" s="608"/>
      <c r="H367" s="608"/>
      <c r="I367" s="608"/>
      <c r="J367" s="608"/>
      <c r="K367" s="608"/>
      <c r="L367" s="608"/>
      <c r="M367" s="608"/>
      <c r="N367" s="608"/>
      <c r="O367" s="608"/>
      <c r="P367" s="608"/>
      <c r="Q367" s="608"/>
      <c r="R367" s="608"/>
      <c r="S367" s="608"/>
      <c r="T367" s="608"/>
      <c r="U367" s="608"/>
      <c r="V367" s="608"/>
      <c r="W367" s="608"/>
      <c r="X367" s="609"/>
      <c r="Y367" s="642"/>
      <c r="Z367" s="643"/>
      <c r="AA367" s="644"/>
      <c r="AC367" s="286"/>
      <c r="AD367" s="286"/>
      <c r="AE367" s="286"/>
      <c r="AF367" s="286"/>
      <c r="AG367" s="286"/>
      <c r="AH367" s="286"/>
      <c r="AI367" s="286"/>
      <c r="AJ367" s="286"/>
      <c r="AK367" s="286"/>
      <c r="AL367" s="286"/>
      <c r="AM367" s="286"/>
      <c r="AN367" s="286"/>
      <c r="AO367" s="286"/>
      <c r="AP367" s="286"/>
      <c r="AQ367" s="286"/>
      <c r="AR367" s="286"/>
      <c r="AS367" s="286"/>
      <c r="AT367" s="286"/>
      <c r="AU367" s="286"/>
      <c r="AV367" s="286"/>
      <c r="AW367" s="286"/>
      <c r="AX367" s="286"/>
      <c r="AY367" s="286"/>
      <c r="AZ367" s="286"/>
      <c r="BA367" s="286"/>
      <c r="BB367" s="286"/>
      <c r="BC367" s="286"/>
      <c r="BD367" s="286"/>
      <c r="BE367" s="286"/>
      <c r="BF367" s="286"/>
      <c r="BG367" s="286"/>
      <c r="BH367" s="286"/>
      <c r="BI367" s="286"/>
      <c r="BJ367" s="286"/>
      <c r="BK367" s="286"/>
    </row>
    <row r="368" spans="1:63" s="285" customFormat="1" ht="15.6" customHeight="1">
      <c r="A368" s="290"/>
      <c r="B368" s="598" t="s">
        <v>425</v>
      </c>
      <c r="C368" s="635" t="s">
        <v>484</v>
      </c>
      <c r="D368" s="602"/>
      <c r="E368" s="602"/>
      <c r="F368" s="602"/>
      <c r="G368" s="602"/>
      <c r="H368" s="602"/>
      <c r="I368" s="602"/>
      <c r="J368" s="602"/>
      <c r="K368" s="602"/>
      <c r="L368" s="602"/>
      <c r="M368" s="602"/>
      <c r="N368" s="602"/>
      <c r="O368" s="602"/>
      <c r="P368" s="602"/>
      <c r="Q368" s="602"/>
      <c r="R368" s="602"/>
      <c r="S368" s="602"/>
      <c r="T368" s="602"/>
      <c r="U368" s="602"/>
      <c r="V368" s="602"/>
      <c r="W368" s="602"/>
      <c r="X368" s="603"/>
      <c r="Y368" s="636"/>
      <c r="Z368" s="637"/>
      <c r="AA368" s="638"/>
      <c r="AC368" s="286"/>
      <c r="AD368" s="286"/>
      <c r="AE368" s="286"/>
      <c r="AF368" s="286"/>
      <c r="AG368" s="286"/>
      <c r="AH368" s="286"/>
      <c r="AI368" s="286"/>
      <c r="AJ368" s="286"/>
      <c r="AK368" s="286"/>
      <c r="AL368" s="286"/>
      <c r="AM368" s="286"/>
      <c r="AN368" s="286"/>
      <c r="AO368" s="286"/>
      <c r="AP368" s="286"/>
      <c r="AQ368" s="286"/>
      <c r="AR368" s="286"/>
      <c r="AS368" s="286"/>
      <c r="AT368" s="286"/>
      <c r="AU368" s="286"/>
      <c r="AV368" s="286"/>
      <c r="AW368" s="286"/>
      <c r="AX368" s="286"/>
      <c r="AY368" s="286"/>
      <c r="AZ368" s="286"/>
      <c r="BA368" s="286"/>
      <c r="BB368" s="286"/>
      <c r="BC368" s="286"/>
      <c r="BD368" s="286"/>
      <c r="BE368" s="286"/>
      <c r="BF368" s="286"/>
      <c r="BG368" s="286"/>
      <c r="BH368" s="286"/>
      <c r="BI368" s="286"/>
      <c r="BJ368" s="286"/>
      <c r="BK368" s="286"/>
    </row>
    <row r="369" spans="1:63" s="285" customFormat="1" ht="15.6" customHeight="1">
      <c r="A369" s="290"/>
      <c r="B369" s="613"/>
      <c r="C369" s="678"/>
      <c r="D369" s="679"/>
      <c r="E369" s="679"/>
      <c r="F369" s="679"/>
      <c r="G369" s="679"/>
      <c r="H369" s="679"/>
      <c r="I369" s="679"/>
      <c r="J369" s="679"/>
      <c r="K369" s="679"/>
      <c r="L369" s="679"/>
      <c r="M369" s="679"/>
      <c r="N369" s="679"/>
      <c r="O369" s="679"/>
      <c r="P369" s="679"/>
      <c r="Q369" s="679"/>
      <c r="R369" s="679"/>
      <c r="S369" s="679"/>
      <c r="T369" s="679"/>
      <c r="U369" s="679"/>
      <c r="V369" s="679"/>
      <c r="W369" s="679"/>
      <c r="X369" s="606"/>
      <c r="Y369" s="639"/>
      <c r="Z369" s="640"/>
      <c r="AA369" s="641"/>
      <c r="AC369" s="286"/>
      <c r="AD369" s="286"/>
      <c r="AE369" s="286"/>
      <c r="AF369" s="286"/>
      <c r="AG369" s="286"/>
      <c r="AH369" s="286"/>
      <c r="AI369" s="286"/>
      <c r="AJ369" s="286"/>
      <c r="AK369" s="286"/>
      <c r="AL369" s="286"/>
      <c r="AM369" s="286"/>
      <c r="AN369" s="286"/>
      <c r="AO369" s="286"/>
      <c r="AP369" s="286"/>
      <c r="AQ369" s="286"/>
      <c r="AR369" s="286"/>
      <c r="AS369" s="286"/>
      <c r="AT369" s="286"/>
      <c r="AU369" s="286"/>
      <c r="AV369" s="286"/>
      <c r="AW369" s="286"/>
      <c r="AX369" s="286"/>
      <c r="AY369" s="286"/>
      <c r="AZ369" s="286"/>
      <c r="BA369" s="286"/>
      <c r="BB369" s="286"/>
      <c r="BC369" s="286"/>
      <c r="BD369" s="286"/>
      <c r="BE369" s="286"/>
      <c r="BF369" s="286"/>
      <c r="BG369" s="286"/>
      <c r="BH369" s="286"/>
      <c r="BI369" s="286"/>
      <c r="BJ369" s="286"/>
      <c r="BK369" s="286"/>
    </row>
    <row r="370" spans="1:63" s="285" customFormat="1" ht="15.6" customHeight="1">
      <c r="A370" s="290"/>
      <c r="B370" s="600"/>
      <c r="C370" s="607"/>
      <c r="D370" s="608"/>
      <c r="E370" s="608"/>
      <c r="F370" s="608"/>
      <c r="G370" s="608"/>
      <c r="H370" s="608"/>
      <c r="I370" s="608"/>
      <c r="J370" s="608"/>
      <c r="K370" s="608"/>
      <c r="L370" s="608"/>
      <c r="M370" s="608"/>
      <c r="N370" s="608"/>
      <c r="O370" s="608"/>
      <c r="P370" s="608"/>
      <c r="Q370" s="608"/>
      <c r="R370" s="608"/>
      <c r="S370" s="608"/>
      <c r="T370" s="608"/>
      <c r="U370" s="608"/>
      <c r="V370" s="608"/>
      <c r="W370" s="608"/>
      <c r="X370" s="609"/>
      <c r="Y370" s="642"/>
      <c r="Z370" s="643"/>
      <c r="AA370" s="644"/>
      <c r="AC370" s="286"/>
      <c r="AD370" s="286"/>
      <c r="AE370" s="286"/>
      <c r="AF370" s="286"/>
      <c r="AG370" s="286"/>
      <c r="AH370" s="286"/>
      <c r="AI370" s="286"/>
      <c r="AJ370" s="286"/>
      <c r="AK370" s="286"/>
      <c r="AL370" s="286"/>
      <c r="AM370" s="286"/>
      <c r="AN370" s="286"/>
      <c r="AO370" s="286"/>
      <c r="AP370" s="286"/>
      <c r="AQ370" s="286"/>
      <c r="AR370" s="286"/>
      <c r="AS370" s="286"/>
      <c r="AT370" s="286"/>
      <c r="AU370" s="286"/>
      <c r="AV370" s="286"/>
      <c r="AW370" s="286"/>
      <c r="AX370" s="286"/>
      <c r="AY370" s="286"/>
      <c r="AZ370" s="286"/>
      <c r="BA370" s="286"/>
      <c r="BB370" s="286"/>
      <c r="BC370" s="286"/>
      <c r="BD370" s="286"/>
      <c r="BE370" s="286"/>
      <c r="BF370" s="286"/>
      <c r="BG370" s="286"/>
      <c r="BH370" s="286"/>
      <c r="BI370" s="286"/>
      <c r="BJ370" s="286"/>
      <c r="BK370" s="286"/>
    </row>
    <row r="371" spans="1:63" s="285" customFormat="1" ht="10.35" customHeight="1">
      <c r="Y371" s="296"/>
      <c r="Z371" s="296"/>
      <c r="AA371" s="29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6"/>
      <c r="AY371" s="286"/>
      <c r="AZ371" s="286"/>
      <c r="BA371" s="286"/>
      <c r="BB371" s="286"/>
      <c r="BC371" s="286"/>
      <c r="BD371" s="286"/>
      <c r="BE371" s="286"/>
      <c r="BF371" s="286"/>
      <c r="BG371" s="286"/>
      <c r="BH371" s="286"/>
      <c r="BI371" s="286"/>
      <c r="BJ371" s="286"/>
      <c r="BK371" s="286"/>
    </row>
    <row r="372" spans="1:63" s="288" customFormat="1" ht="18.95" customHeight="1">
      <c r="A372" s="263" t="s">
        <v>485</v>
      </c>
      <c r="B372" s="279"/>
      <c r="C372" s="280"/>
      <c r="D372" s="280"/>
      <c r="E372" s="280"/>
      <c r="F372" s="280"/>
      <c r="G372" s="280"/>
      <c r="H372" s="280"/>
      <c r="I372" s="280"/>
      <c r="J372" s="281"/>
      <c r="K372" s="281"/>
      <c r="L372" s="281"/>
      <c r="M372" s="281"/>
      <c r="N372" s="281"/>
      <c r="O372" s="281"/>
      <c r="P372" s="281"/>
      <c r="Q372" s="281"/>
      <c r="R372" s="281"/>
      <c r="S372" s="282"/>
      <c r="T372" s="282"/>
      <c r="U372" s="282"/>
      <c r="V372" s="282"/>
      <c r="W372" s="282"/>
      <c r="X372" s="282"/>
      <c r="Y372" s="283"/>
      <c r="Z372" s="283"/>
      <c r="AA372" s="283"/>
      <c r="AC372" s="289"/>
      <c r="AD372" s="289"/>
      <c r="AE372" s="289"/>
      <c r="AF372" s="289"/>
      <c r="AG372" s="289"/>
      <c r="AH372" s="289"/>
      <c r="AI372" s="289"/>
      <c r="AJ372" s="289"/>
      <c r="AK372" s="289"/>
      <c r="AL372" s="289"/>
      <c r="AM372" s="289"/>
      <c r="AN372" s="289"/>
      <c r="AO372" s="289"/>
      <c r="AP372" s="289"/>
      <c r="AQ372" s="289"/>
      <c r="AR372" s="289"/>
      <c r="AS372" s="289"/>
      <c r="AT372" s="289"/>
      <c r="AU372" s="289"/>
      <c r="AV372" s="289"/>
      <c r="AW372" s="289"/>
      <c r="AX372" s="289"/>
      <c r="AY372" s="289"/>
      <c r="AZ372" s="289"/>
      <c r="BA372" s="289"/>
      <c r="BB372" s="289"/>
      <c r="BC372" s="289"/>
      <c r="BD372" s="289"/>
      <c r="BE372" s="289"/>
      <c r="BF372" s="289"/>
      <c r="BG372" s="289"/>
      <c r="BH372" s="289"/>
      <c r="BI372" s="289"/>
      <c r="BJ372" s="289"/>
      <c r="BK372" s="289"/>
    </row>
    <row r="373" spans="1:63" s="288" customFormat="1" ht="12.95" customHeight="1">
      <c r="A373" s="290"/>
      <c r="B373" s="598" t="s">
        <v>354</v>
      </c>
      <c r="C373" s="635" t="s">
        <v>486</v>
      </c>
      <c r="D373" s="614"/>
      <c r="E373" s="614"/>
      <c r="F373" s="614"/>
      <c r="G373" s="614"/>
      <c r="H373" s="614"/>
      <c r="I373" s="614"/>
      <c r="J373" s="614"/>
      <c r="K373" s="614"/>
      <c r="L373" s="614"/>
      <c r="M373" s="614"/>
      <c r="N373" s="614"/>
      <c r="O373" s="614"/>
      <c r="P373" s="614"/>
      <c r="Q373" s="614"/>
      <c r="R373" s="614"/>
      <c r="S373" s="614"/>
      <c r="T373" s="614"/>
      <c r="U373" s="614"/>
      <c r="V373" s="614"/>
      <c r="W373" s="614"/>
      <c r="X373" s="615"/>
      <c r="Y373" s="636"/>
      <c r="Z373" s="637"/>
      <c r="AA373" s="638"/>
      <c r="AC373" s="289"/>
      <c r="AD373" s="289"/>
      <c r="AE373" s="289"/>
      <c r="AF373" s="289"/>
      <c r="AG373" s="289"/>
      <c r="AH373" s="289"/>
      <c r="AI373" s="289"/>
      <c r="AJ373" s="289"/>
      <c r="AK373" s="289"/>
      <c r="AL373" s="289"/>
      <c r="AM373" s="289"/>
      <c r="AN373" s="289"/>
      <c r="AO373" s="289"/>
      <c r="AP373" s="289"/>
      <c r="AQ373" s="289"/>
      <c r="AR373" s="289"/>
      <c r="AS373" s="289"/>
      <c r="AT373" s="289"/>
      <c r="AU373" s="289"/>
      <c r="AV373" s="289"/>
      <c r="AW373" s="289"/>
      <c r="AX373" s="289"/>
      <c r="AY373" s="289"/>
      <c r="AZ373" s="289"/>
      <c r="BA373" s="289"/>
      <c r="BB373" s="289"/>
      <c r="BC373" s="289"/>
      <c r="BD373" s="289"/>
      <c r="BE373" s="289"/>
      <c r="BF373" s="289"/>
      <c r="BG373" s="289"/>
      <c r="BH373" s="289"/>
      <c r="BI373" s="289"/>
      <c r="BJ373" s="289"/>
      <c r="BK373" s="289"/>
    </row>
    <row r="374" spans="1:63" s="288" customFormat="1" ht="12.95" customHeight="1">
      <c r="A374" s="290"/>
      <c r="B374" s="613"/>
      <c r="C374" s="678"/>
      <c r="D374" s="617"/>
      <c r="E374" s="617"/>
      <c r="F374" s="617"/>
      <c r="G374" s="617"/>
      <c r="H374" s="617"/>
      <c r="I374" s="617"/>
      <c r="J374" s="617"/>
      <c r="K374" s="617"/>
      <c r="L374" s="617"/>
      <c r="M374" s="617"/>
      <c r="N374" s="617"/>
      <c r="O374" s="617"/>
      <c r="P374" s="617"/>
      <c r="Q374" s="617"/>
      <c r="R374" s="617"/>
      <c r="S374" s="617"/>
      <c r="T374" s="617"/>
      <c r="U374" s="617"/>
      <c r="V374" s="617"/>
      <c r="W374" s="617"/>
      <c r="X374" s="618"/>
      <c r="Y374" s="639"/>
      <c r="Z374" s="640"/>
      <c r="AA374" s="641"/>
      <c r="AC374" s="289"/>
      <c r="AD374" s="289"/>
      <c r="AE374" s="289"/>
      <c r="AF374" s="289"/>
      <c r="AG374" s="289"/>
      <c r="AH374" s="289"/>
      <c r="AI374" s="289"/>
      <c r="AJ374" s="289"/>
      <c r="AK374" s="289"/>
      <c r="AL374" s="289"/>
      <c r="AM374" s="289"/>
      <c r="AN374" s="289"/>
      <c r="AO374" s="289"/>
      <c r="AP374" s="289"/>
      <c r="AQ374" s="289"/>
      <c r="AR374" s="289"/>
      <c r="AS374" s="289"/>
      <c r="AT374" s="289"/>
      <c r="AU374" s="289"/>
      <c r="AV374" s="289"/>
      <c r="AW374" s="289"/>
      <c r="AX374" s="289"/>
      <c r="AY374" s="289"/>
      <c r="AZ374" s="289"/>
      <c r="BA374" s="289"/>
      <c r="BB374" s="289"/>
      <c r="BC374" s="289"/>
      <c r="BD374" s="289"/>
      <c r="BE374" s="289"/>
      <c r="BF374" s="289"/>
      <c r="BG374" s="289"/>
      <c r="BH374" s="289"/>
      <c r="BI374" s="289"/>
      <c r="BJ374" s="289"/>
      <c r="BK374" s="289"/>
    </row>
    <row r="375" spans="1:63" s="288" customFormat="1" ht="12.95" customHeight="1">
      <c r="A375" s="290"/>
      <c r="B375" s="613"/>
      <c r="C375" s="678"/>
      <c r="D375" s="617"/>
      <c r="E375" s="617"/>
      <c r="F375" s="617"/>
      <c r="G375" s="617"/>
      <c r="H375" s="617"/>
      <c r="I375" s="617"/>
      <c r="J375" s="617"/>
      <c r="K375" s="617"/>
      <c r="L375" s="617"/>
      <c r="M375" s="617"/>
      <c r="N375" s="617"/>
      <c r="O375" s="617"/>
      <c r="P375" s="617"/>
      <c r="Q375" s="617"/>
      <c r="R375" s="617"/>
      <c r="S375" s="617"/>
      <c r="T375" s="617"/>
      <c r="U375" s="617"/>
      <c r="V375" s="617"/>
      <c r="W375" s="617"/>
      <c r="X375" s="618"/>
      <c r="Y375" s="639"/>
      <c r="Z375" s="640"/>
      <c r="AA375" s="641"/>
      <c r="AC375" s="289"/>
      <c r="AD375" s="289"/>
      <c r="AE375" s="289"/>
      <c r="AF375" s="289"/>
      <c r="AG375" s="289"/>
      <c r="AH375" s="289"/>
      <c r="AI375" s="289"/>
      <c r="AJ375" s="289"/>
      <c r="AK375" s="289"/>
      <c r="AL375" s="289"/>
      <c r="AM375" s="289"/>
      <c r="AN375" s="289"/>
      <c r="AO375" s="289"/>
      <c r="AP375" s="289"/>
      <c r="AQ375" s="289"/>
      <c r="AR375" s="289"/>
      <c r="AS375" s="289"/>
      <c r="AT375" s="289"/>
      <c r="AU375" s="289"/>
      <c r="AV375" s="289"/>
      <c r="AW375" s="289"/>
      <c r="AX375" s="289"/>
      <c r="AY375" s="289"/>
      <c r="AZ375" s="289"/>
      <c r="BA375" s="289"/>
      <c r="BB375" s="289"/>
      <c r="BC375" s="289"/>
      <c r="BD375" s="289"/>
      <c r="BE375" s="289"/>
      <c r="BF375" s="289"/>
      <c r="BG375" s="289"/>
      <c r="BH375" s="289"/>
      <c r="BI375" s="289"/>
      <c r="BJ375" s="289"/>
      <c r="BK375" s="289"/>
    </row>
    <row r="376" spans="1:63" s="288" customFormat="1" ht="12.95" customHeight="1">
      <c r="A376" s="290"/>
      <c r="B376" s="677"/>
      <c r="C376" s="619"/>
      <c r="D376" s="620"/>
      <c r="E376" s="620"/>
      <c r="F376" s="620"/>
      <c r="G376" s="620"/>
      <c r="H376" s="620"/>
      <c r="I376" s="620"/>
      <c r="J376" s="620"/>
      <c r="K376" s="620"/>
      <c r="L376" s="620"/>
      <c r="M376" s="620"/>
      <c r="N376" s="620"/>
      <c r="O376" s="620"/>
      <c r="P376" s="620"/>
      <c r="Q376" s="620"/>
      <c r="R376" s="620"/>
      <c r="S376" s="620"/>
      <c r="T376" s="620"/>
      <c r="U376" s="620"/>
      <c r="V376" s="620"/>
      <c r="W376" s="620"/>
      <c r="X376" s="621"/>
      <c r="Y376" s="642"/>
      <c r="Z376" s="643"/>
      <c r="AA376" s="644"/>
      <c r="AC376" s="289"/>
      <c r="AD376" s="289"/>
      <c r="AE376" s="289"/>
      <c r="AF376" s="289"/>
      <c r="AG376" s="289"/>
      <c r="AH376" s="289"/>
      <c r="AI376" s="289"/>
      <c r="AJ376" s="289"/>
      <c r="AK376" s="289"/>
      <c r="AL376" s="289"/>
      <c r="AM376" s="289"/>
      <c r="AN376" s="289"/>
      <c r="AO376" s="289"/>
      <c r="AP376" s="289"/>
      <c r="AQ376" s="289"/>
      <c r="AR376" s="289"/>
      <c r="AS376" s="289"/>
      <c r="AT376" s="289"/>
      <c r="AU376" s="289"/>
      <c r="AV376" s="289"/>
      <c r="AW376" s="289"/>
      <c r="AX376" s="289"/>
      <c r="AY376" s="289"/>
      <c r="AZ376" s="289"/>
      <c r="BA376" s="289"/>
      <c r="BB376" s="289"/>
      <c r="BC376" s="289"/>
      <c r="BD376" s="289"/>
      <c r="BE376" s="289"/>
      <c r="BF376" s="289"/>
      <c r="BG376" s="289"/>
      <c r="BH376" s="289"/>
      <c r="BI376" s="289"/>
      <c r="BJ376" s="289"/>
      <c r="BK376" s="289"/>
    </row>
    <row r="377" spans="1:63" s="288" customFormat="1" ht="12.95" customHeight="1">
      <c r="A377" s="290"/>
      <c r="B377" s="598" t="s">
        <v>356</v>
      </c>
      <c r="C377" s="635" t="s">
        <v>487</v>
      </c>
      <c r="D377" s="614"/>
      <c r="E377" s="614"/>
      <c r="F377" s="614"/>
      <c r="G377" s="614"/>
      <c r="H377" s="614"/>
      <c r="I377" s="614"/>
      <c r="J377" s="614"/>
      <c r="K377" s="614"/>
      <c r="L377" s="614"/>
      <c r="M377" s="614"/>
      <c r="N377" s="614"/>
      <c r="O377" s="614"/>
      <c r="P377" s="614"/>
      <c r="Q377" s="614"/>
      <c r="R377" s="614"/>
      <c r="S377" s="614"/>
      <c r="T377" s="614"/>
      <c r="U377" s="614"/>
      <c r="V377" s="614"/>
      <c r="W377" s="614"/>
      <c r="X377" s="615"/>
      <c r="Y377" s="636"/>
      <c r="Z377" s="637"/>
      <c r="AA377" s="638"/>
      <c r="AC377" s="289"/>
      <c r="AD377" s="289"/>
      <c r="AE377" s="289"/>
      <c r="AF377" s="289"/>
      <c r="AG377" s="289"/>
      <c r="AH377" s="289"/>
      <c r="AI377" s="289"/>
      <c r="AJ377" s="289"/>
      <c r="AK377" s="289"/>
      <c r="AL377" s="289"/>
      <c r="AM377" s="289"/>
      <c r="AN377" s="289"/>
      <c r="AO377" s="289"/>
      <c r="AP377" s="289"/>
      <c r="AQ377" s="289"/>
      <c r="AR377" s="289"/>
      <c r="AS377" s="289"/>
      <c r="AT377" s="289"/>
      <c r="AU377" s="289"/>
      <c r="AV377" s="289"/>
      <c r="AW377" s="289"/>
      <c r="AX377" s="289"/>
      <c r="AY377" s="289"/>
      <c r="AZ377" s="289"/>
      <c r="BA377" s="289"/>
      <c r="BB377" s="289"/>
      <c r="BC377" s="289"/>
      <c r="BD377" s="289"/>
      <c r="BE377" s="289"/>
      <c r="BF377" s="289"/>
      <c r="BG377" s="289"/>
      <c r="BH377" s="289"/>
      <c r="BI377" s="289"/>
      <c r="BJ377" s="289"/>
      <c r="BK377" s="289"/>
    </row>
    <row r="378" spans="1:63" s="288" customFormat="1" ht="12.95" customHeight="1">
      <c r="A378" s="290"/>
      <c r="B378" s="613"/>
      <c r="C378" s="678"/>
      <c r="D378" s="617"/>
      <c r="E378" s="617"/>
      <c r="F378" s="617"/>
      <c r="G378" s="617"/>
      <c r="H378" s="617"/>
      <c r="I378" s="617"/>
      <c r="J378" s="617"/>
      <c r="K378" s="617"/>
      <c r="L378" s="617"/>
      <c r="M378" s="617"/>
      <c r="N378" s="617"/>
      <c r="O378" s="617"/>
      <c r="P378" s="617"/>
      <c r="Q378" s="617"/>
      <c r="R378" s="617"/>
      <c r="S378" s="617"/>
      <c r="T378" s="617"/>
      <c r="U378" s="617"/>
      <c r="V378" s="617"/>
      <c r="W378" s="617"/>
      <c r="X378" s="618"/>
      <c r="Y378" s="639"/>
      <c r="Z378" s="640"/>
      <c r="AA378" s="641"/>
      <c r="AC378" s="289"/>
      <c r="AD378" s="289"/>
      <c r="AE378" s="289"/>
      <c r="AF378" s="289"/>
      <c r="AG378" s="289"/>
      <c r="AH378" s="289"/>
      <c r="AI378" s="289"/>
      <c r="AJ378" s="289"/>
      <c r="AK378" s="289"/>
      <c r="AL378" s="289"/>
      <c r="AM378" s="289"/>
      <c r="AN378" s="289"/>
      <c r="AO378" s="289"/>
      <c r="AP378" s="289"/>
      <c r="AQ378" s="289"/>
      <c r="AR378" s="289"/>
      <c r="AS378" s="289"/>
      <c r="AT378" s="289"/>
      <c r="AU378" s="289"/>
      <c r="AV378" s="289"/>
      <c r="AW378" s="289"/>
      <c r="AX378" s="289"/>
      <c r="AY378" s="289"/>
      <c r="AZ378" s="289"/>
      <c r="BA378" s="289"/>
      <c r="BB378" s="289"/>
      <c r="BC378" s="289"/>
      <c r="BD378" s="289"/>
      <c r="BE378" s="289"/>
      <c r="BF378" s="289"/>
      <c r="BG378" s="289"/>
      <c r="BH378" s="289"/>
      <c r="BI378" s="289"/>
      <c r="BJ378" s="289"/>
      <c r="BK378" s="289"/>
    </row>
    <row r="379" spans="1:63" s="288" customFormat="1" ht="12.95" customHeight="1">
      <c r="A379" s="290"/>
      <c r="B379" s="613"/>
      <c r="C379" s="678"/>
      <c r="D379" s="617"/>
      <c r="E379" s="617"/>
      <c r="F379" s="617"/>
      <c r="G379" s="617"/>
      <c r="H379" s="617"/>
      <c r="I379" s="617"/>
      <c r="J379" s="617"/>
      <c r="K379" s="617"/>
      <c r="L379" s="617"/>
      <c r="M379" s="617"/>
      <c r="N379" s="617"/>
      <c r="O379" s="617"/>
      <c r="P379" s="617"/>
      <c r="Q379" s="617"/>
      <c r="R379" s="617"/>
      <c r="S379" s="617"/>
      <c r="T379" s="617"/>
      <c r="U379" s="617"/>
      <c r="V379" s="617"/>
      <c r="W379" s="617"/>
      <c r="X379" s="618"/>
      <c r="Y379" s="639"/>
      <c r="Z379" s="640"/>
      <c r="AA379" s="641"/>
      <c r="AC379" s="289"/>
      <c r="AD379" s="289"/>
      <c r="AE379" s="289"/>
      <c r="AF379" s="289"/>
      <c r="AG379" s="289"/>
      <c r="AH379" s="289"/>
      <c r="AI379" s="289"/>
      <c r="AJ379" s="289"/>
      <c r="AK379" s="289"/>
      <c r="AL379" s="289"/>
      <c r="AM379" s="289"/>
      <c r="AN379" s="289"/>
      <c r="AO379" s="289"/>
      <c r="AP379" s="289"/>
      <c r="AQ379" s="289"/>
      <c r="AR379" s="289"/>
      <c r="AS379" s="289"/>
      <c r="AT379" s="289"/>
      <c r="AU379" s="289"/>
      <c r="AV379" s="289"/>
      <c r="AW379" s="289"/>
      <c r="AX379" s="289"/>
      <c r="AY379" s="289"/>
      <c r="AZ379" s="289"/>
      <c r="BA379" s="289"/>
      <c r="BB379" s="289"/>
      <c r="BC379" s="289"/>
      <c r="BD379" s="289"/>
      <c r="BE379" s="289"/>
      <c r="BF379" s="289"/>
      <c r="BG379" s="289"/>
      <c r="BH379" s="289"/>
      <c r="BI379" s="289"/>
      <c r="BJ379" s="289"/>
      <c r="BK379" s="289"/>
    </row>
    <row r="380" spans="1:63" s="288" customFormat="1" ht="12.95" customHeight="1">
      <c r="A380" s="290"/>
      <c r="B380" s="677"/>
      <c r="C380" s="619"/>
      <c r="D380" s="620"/>
      <c r="E380" s="620"/>
      <c r="F380" s="620"/>
      <c r="G380" s="620"/>
      <c r="H380" s="620"/>
      <c r="I380" s="620"/>
      <c r="J380" s="620"/>
      <c r="K380" s="620"/>
      <c r="L380" s="620"/>
      <c r="M380" s="620"/>
      <c r="N380" s="620"/>
      <c r="O380" s="620"/>
      <c r="P380" s="620"/>
      <c r="Q380" s="620"/>
      <c r="R380" s="620"/>
      <c r="S380" s="620"/>
      <c r="T380" s="620"/>
      <c r="U380" s="620"/>
      <c r="V380" s="620"/>
      <c r="W380" s="620"/>
      <c r="X380" s="621"/>
      <c r="Y380" s="642"/>
      <c r="Z380" s="643"/>
      <c r="AA380" s="644"/>
      <c r="AC380" s="289"/>
      <c r="AD380" s="289"/>
      <c r="AE380" s="289"/>
      <c r="AF380" s="289"/>
      <c r="AG380" s="289"/>
      <c r="AH380" s="289"/>
      <c r="AI380" s="289"/>
      <c r="AJ380" s="289"/>
      <c r="AK380" s="289"/>
      <c r="AL380" s="289"/>
      <c r="AM380" s="289"/>
      <c r="AN380" s="289"/>
      <c r="AO380" s="289"/>
      <c r="AP380" s="289"/>
      <c r="AQ380" s="289"/>
      <c r="AR380" s="289"/>
      <c r="AS380" s="289"/>
      <c r="AT380" s="289"/>
      <c r="AU380" s="289"/>
      <c r="AV380" s="289"/>
      <c r="AW380" s="289"/>
      <c r="AX380" s="289"/>
      <c r="AY380" s="289"/>
      <c r="AZ380" s="289"/>
      <c r="BA380" s="289"/>
      <c r="BB380" s="289"/>
      <c r="BC380" s="289"/>
      <c r="BD380" s="289"/>
      <c r="BE380" s="289"/>
      <c r="BF380" s="289"/>
      <c r="BG380" s="289"/>
      <c r="BH380" s="289"/>
      <c r="BI380" s="289"/>
      <c r="BJ380" s="289"/>
      <c r="BK380" s="289"/>
    </row>
    <row r="381" spans="1:63" s="288" customFormat="1" ht="19.350000000000001" customHeight="1">
      <c r="A381" s="290"/>
      <c r="B381" s="598" t="s">
        <v>387</v>
      </c>
      <c r="C381" s="635" t="s">
        <v>982</v>
      </c>
      <c r="D381" s="614"/>
      <c r="E381" s="614"/>
      <c r="F381" s="614"/>
      <c r="G381" s="614"/>
      <c r="H381" s="614"/>
      <c r="I381" s="614"/>
      <c r="J381" s="614"/>
      <c r="K381" s="614"/>
      <c r="L381" s="614"/>
      <c r="M381" s="614"/>
      <c r="N381" s="614"/>
      <c r="O381" s="614"/>
      <c r="P381" s="614"/>
      <c r="Q381" s="614"/>
      <c r="R381" s="614"/>
      <c r="S381" s="614"/>
      <c r="T381" s="614"/>
      <c r="U381" s="614"/>
      <c r="V381" s="614"/>
      <c r="W381" s="614"/>
      <c r="X381" s="615"/>
      <c r="Y381" s="636"/>
      <c r="Z381" s="637"/>
      <c r="AA381" s="638"/>
      <c r="AC381" s="289"/>
      <c r="AD381" s="289"/>
      <c r="AE381" s="289"/>
      <c r="AF381" s="289"/>
      <c r="AG381" s="289"/>
      <c r="AH381" s="289"/>
      <c r="AI381" s="289"/>
      <c r="AJ381" s="289"/>
      <c r="AK381" s="289"/>
      <c r="AL381" s="289"/>
      <c r="AM381" s="289"/>
      <c r="AN381" s="289"/>
      <c r="AO381" s="289"/>
      <c r="AP381" s="289"/>
      <c r="AQ381" s="289"/>
      <c r="AR381" s="289"/>
      <c r="AS381" s="289"/>
      <c r="AT381" s="289"/>
      <c r="AU381" s="289"/>
      <c r="AV381" s="289"/>
      <c r="AW381" s="289"/>
      <c r="AX381" s="289"/>
      <c r="AY381" s="289"/>
      <c r="AZ381" s="289"/>
      <c r="BA381" s="289"/>
      <c r="BB381" s="289"/>
      <c r="BC381" s="289"/>
      <c r="BD381" s="289"/>
      <c r="BE381" s="289"/>
      <c r="BF381" s="289"/>
      <c r="BG381" s="289"/>
      <c r="BH381" s="289"/>
      <c r="BI381" s="289"/>
      <c r="BJ381" s="289"/>
      <c r="BK381" s="289"/>
    </row>
    <row r="382" spans="1:63" s="288" customFormat="1" ht="21.6" customHeight="1">
      <c r="A382" s="290"/>
      <c r="B382" s="677"/>
      <c r="C382" s="619"/>
      <c r="D382" s="620"/>
      <c r="E382" s="620"/>
      <c r="F382" s="620"/>
      <c r="G382" s="620"/>
      <c r="H382" s="620"/>
      <c r="I382" s="620"/>
      <c r="J382" s="620"/>
      <c r="K382" s="620"/>
      <c r="L382" s="620"/>
      <c r="M382" s="620"/>
      <c r="N382" s="620"/>
      <c r="O382" s="620"/>
      <c r="P382" s="620"/>
      <c r="Q382" s="620"/>
      <c r="R382" s="620"/>
      <c r="S382" s="620"/>
      <c r="T382" s="620"/>
      <c r="U382" s="620"/>
      <c r="V382" s="620"/>
      <c r="W382" s="620"/>
      <c r="X382" s="621"/>
      <c r="Y382" s="642"/>
      <c r="Z382" s="643"/>
      <c r="AA382" s="644"/>
      <c r="AC382" s="289"/>
      <c r="AD382" s="289"/>
      <c r="AE382" s="289"/>
      <c r="AF382" s="289"/>
      <c r="AG382" s="289"/>
      <c r="AH382" s="289"/>
      <c r="AI382" s="289"/>
      <c r="AJ382" s="289"/>
      <c r="AK382" s="289"/>
      <c r="AL382" s="289"/>
      <c r="AM382" s="289"/>
      <c r="AN382" s="289"/>
      <c r="AO382" s="289"/>
      <c r="AP382" s="289"/>
      <c r="AQ382" s="289"/>
      <c r="AR382" s="289"/>
      <c r="AS382" s="289"/>
      <c r="AT382" s="289"/>
      <c r="AU382" s="289"/>
      <c r="AV382" s="289"/>
      <c r="AW382" s="289"/>
      <c r="AX382" s="289"/>
      <c r="AY382" s="289"/>
      <c r="AZ382" s="289"/>
      <c r="BA382" s="289"/>
      <c r="BB382" s="289"/>
      <c r="BC382" s="289"/>
      <c r="BD382" s="289"/>
      <c r="BE382" s="289"/>
      <c r="BF382" s="289"/>
      <c r="BG382" s="289"/>
      <c r="BH382" s="289"/>
      <c r="BI382" s="289"/>
      <c r="BJ382" s="289"/>
      <c r="BK382" s="289"/>
    </row>
    <row r="383" spans="1:63" s="288" customFormat="1" ht="12.95" customHeight="1">
      <c r="A383" s="290"/>
      <c r="B383" s="598" t="s">
        <v>389</v>
      </c>
      <c r="C383" s="635" t="s">
        <v>488</v>
      </c>
      <c r="D383" s="614"/>
      <c r="E383" s="614"/>
      <c r="F383" s="614"/>
      <c r="G383" s="614"/>
      <c r="H383" s="614"/>
      <c r="I383" s="614"/>
      <c r="J383" s="614"/>
      <c r="K383" s="614"/>
      <c r="L383" s="614"/>
      <c r="M383" s="614"/>
      <c r="N383" s="614"/>
      <c r="O383" s="614"/>
      <c r="P383" s="614"/>
      <c r="Q383" s="614"/>
      <c r="R383" s="614"/>
      <c r="S383" s="614"/>
      <c r="T383" s="614"/>
      <c r="U383" s="614"/>
      <c r="V383" s="614"/>
      <c r="W383" s="614"/>
      <c r="X383" s="615"/>
      <c r="Y383" s="636"/>
      <c r="Z383" s="637"/>
      <c r="AA383" s="638"/>
      <c r="AC383" s="289"/>
      <c r="AD383" s="289"/>
      <c r="AE383" s="289"/>
      <c r="AF383" s="289"/>
      <c r="AG383" s="289"/>
      <c r="AH383" s="289"/>
      <c r="AI383" s="289"/>
      <c r="AJ383" s="289"/>
      <c r="AK383" s="289"/>
      <c r="AL383" s="289"/>
      <c r="AM383" s="289"/>
      <c r="AN383" s="289"/>
      <c r="AO383" s="289"/>
      <c r="AP383" s="289"/>
      <c r="AQ383" s="289"/>
      <c r="AR383" s="289"/>
      <c r="AS383" s="289"/>
      <c r="AT383" s="289"/>
      <c r="AU383" s="289"/>
      <c r="AV383" s="289"/>
      <c r="AW383" s="289"/>
      <c r="AX383" s="289"/>
      <c r="AY383" s="289"/>
      <c r="AZ383" s="289"/>
      <c r="BA383" s="289"/>
      <c r="BB383" s="289"/>
      <c r="BC383" s="289"/>
      <c r="BD383" s="289"/>
      <c r="BE383" s="289"/>
      <c r="BF383" s="289"/>
      <c r="BG383" s="289"/>
      <c r="BH383" s="289"/>
      <c r="BI383" s="289"/>
      <c r="BJ383" s="289"/>
      <c r="BK383" s="289"/>
    </row>
    <row r="384" spans="1:63" s="288" customFormat="1" ht="12.95" customHeight="1">
      <c r="A384" s="290"/>
      <c r="B384" s="613"/>
      <c r="C384" s="678"/>
      <c r="D384" s="617"/>
      <c r="E384" s="617"/>
      <c r="F384" s="617"/>
      <c r="G384" s="617"/>
      <c r="H384" s="617"/>
      <c r="I384" s="617"/>
      <c r="J384" s="617"/>
      <c r="K384" s="617"/>
      <c r="L384" s="617"/>
      <c r="M384" s="617"/>
      <c r="N384" s="617"/>
      <c r="O384" s="617"/>
      <c r="P384" s="617"/>
      <c r="Q384" s="617"/>
      <c r="R384" s="617"/>
      <c r="S384" s="617"/>
      <c r="T384" s="617"/>
      <c r="U384" s="617"/>
      <c r="V384" s="617"/>
      <c r="W384" s="617"/>
      <c r="X384" s="618"/>
      <c r="Y384" s="639"/>
      <c r="Z384" s="640"/>
      <c r="AA384" s="641"/>
      <c r="AC384" s="289"/>
      <c r="AD384" s="289"/>
      <c r="AE384" s="289"/>
      <c r="AF384" s="289"/>
      <c r="AG384" s="289"/>
      <c r="AH384" s="289"/>
      <c r="AI384" s="289"/>
      <c r="AJ384" s="289"/>
      <c r="AK384" s="289"/>
      <c r="AL384" s="289"/>
      <c r="AM384" s="289"/>
      <c r="AN384" s="289"/>
      <c r="AO384" s="289"/>
      <c r="AP384" s="289"/>
      <c r="AQ384" s="289"/>
      <c r="AR384" s="289"/>
      <c r="AS384" s="289"/>
      <c r="AT384" s="289"/>
      <c r="AU384" s="289"/>
      <c r="AV384" s="289"/>
      <c r="AW384" s="289"/>
      <c r="AX384" s="289"/>
      <c r="AY384" s="289"/>
      <c r="AZ384" s="289"/>
      <c r="BA384" s="289"/>
      <c r="BB384" s="289"/>
      <c r="BC384" s="289"/>
      <c r="BD384" s="289"/>
      <c r="BE384" s="289"/>
      <c r="BF384" s="289"/>
      <c r="BG384" s="289"/>
      <c r="BH384" s="289"/>
      <c r="BI384" s="289"/>
      <c r="BJ384" s="289"/>
      <c r="BK384" s="289"/>
    </row>
    <row r="385" spans="1:64" s="288" customFormat="1" ht="12.75" customHeight="1">
      <c r="A385" s="290"/>
      <c r="B385" s="677"/>
      <c r="C385" s="619"/>
      <c r="D385" s="620"/>
      <c r="E385" s="620"/>
      <c r="F385" s="620"/>
      <c r="G385" s="620"/>
      <c r="H385" s="620"/>
      <c r="I385" s="620"/>
      <c r="J385" s="620"/>
      <c r="K385" s="620"/>
      <c r="L385" s="620"/>
      <c r="M385" s="620"/>
      <c r="N385" s="620"/>
      <c r="O385" s="620"/>
      <c r="P385" s="620"/>
      <c r="Q385" s="620"/>
      <c r="R385" s="620"/>
      <c r="S385" s="620"/>
      <c r="T385" s="620"/>
      <c r="U385" s="620"/>
      <c r="V385" s="620"/>
      <c r="W385" s="620"/>
      <c r="X385" s="621"/>
      <c r="Y385" s="642"/>
      <c r="Z385" s="643"/>
      <c r="AA385" s="644"/>
      <c r="AC385" s="289"/>
      <c r="AD385" s="289"/>
      <c r="AE385" s="289"/>
      <c r="AF385" s="289"/>
      <c r="AG385" s="289"/>
      <c r="AH385" s="289"/>
      <c r="AI385" s="289"/>
      <c r="AJ385" s="289"/>
      <c r="AK385" s="289"/>
      <c r="AL385" s="289"/>
      <c r="AM385" s="289"/>
      <c r="AN385" s="289"/>
      <c r="AO385" s="289"/>
      <c r="AP385" s="289"/>
      <c r="AQ385" s="289"/>
      <c r="AR385" s="289"/>
      <c r="AS385" s="289"/>
      <c r="AT385" s="289"/>
      <c r="AU385" s="289"/>
      <c r="AV385" s="289"/>
      <c r="AW385" s="289"/>
      <c r="AX385" s="289"/>
      <c r="AY385" s="289"/>
      <c r="AZ385" s="289"/>
      <c r="BA385" s="289"/>
      <c r="BB385" s="289"/>
      <c r="BC385" s="289"/>
      <c r="BD385" s="289"/>
      <c r="BE385" s="289"/>
      <c r="BF385" s="289"/>
      <c r="BG385" s="289"/>
      <c r="BH385" s="289"/>
      <c r="BI385" s="289"/>
      <c r="BJ385" s="289"/>
      <c r="BK385" s="289"/>
    </row>
    <row r="386" spans="1:64" s="285" customFormat="1" ht="12.75" customHeight="1">
      <c r="A386" s="290"/>
      <c r="B386" s="598" t="s">
        <v>391</v>
      </c>
      <c r="C386" s="635" t="s">
        <v>489</v>
      </c>
      <c r="D386" s="602"/>
      <c r="E386" s="602"/>
      <c r="F386" s="602"/>
      <c r="G386" s="602"/>
      <c r="H386" s="602"/>
      <c r="I386" s="602"/>
      <c r="J386" s="602"/>
      <c r="K386" s="602"/>
      <c r="L386" s="602"/>
      <c r="M386" s="602"/>
      <c r="N386" s="602"/>
      <c r="O386" s="602"/>
      <c r="P386" s="602"/>
      <c r="Q386" s="602"/>
      <c r="R386" s="602"/>
      <c r="S386" s="602"/>
      <c r="T386" s="602"/>
      <c r="U386" s="602"/>
      <c r="V386" s="602"/>
      <c r="W386" s="602"/>
      <c r="X386" s="603"/>
      <c r="Y386" s="636"/>
      <c r="Z386" s="637"/>
      <c r="AA386" s="638"/>
      <c r="AC386" s="286"/>
      <c r="AD386" s="286"/>
      <c r="AE386" s="286"/>
      <c r="AF386" s="286"/>
      <c r="AG386" s="286"/>
      <c r="AH386" s="286"/>
      <c r="AI386" s="286"/>
      <c r="AJ386" s="286"/>
      <c r="AK386" s="286"/>
      <c r="AL386" s="286"/>
      <c r="AM386" s="286"/>
      <c r="AN386" s="286"/>
      <c r="AO386" s="286"/>
      <c r="AP386" s="286"/>
      <c r="AQ386" s="286"/>
      <c r="AR386" s="286"/>
      <c r="AS386" s="286"/>
      <c r="AT386" s="286"/>
      <c r="AU386" s="286"/>
      <c r="AV386" s="286"/>
      <c r="AW386" s="286"/>
      <c r="AX386" s="286"/>
      <c r="AY386" s="286"/>
      <c r="AZ386" s="286"/>
      <c r="BA386" s="286"/>
      <c r="BB386" s="286"/>
      <c r="BC386" s="286"/>
      <c r="BD386" s="286"/>
      <c r="BE386" s="286"/>
      <c r="BF386" s="286"/>
      <c r="BG386" s="286"/>
      <c r="BH386" s="286"/>
      <c r="BI386" s="286"/>
      <c r="BJ386" s="286"/>
      <c r="BK386" s="286"/>
    </row>
    <row r="387" spans="1:64" s="285" customFormat="1" ht="12.75" customHeight="1">
      <c r="A387" s="290"/>
      <c r="B387" s="613"/>
      <c r="C387" s="678"/>
      <c r="D387" s="679"/>
      <c r="E387" s="679"/>
      <c r="F387" s="679"/>
      <c r="G387" s="679"/>
      <c r="H387" s="679"/>
      <c r="I387" s="679"/>
      <c r="J387" s="679"/>
      <c r="K387" s="679"/>
      <c r="L387" s="679"/>
      <c r="M387" s="679"/>
      <c r="N387" s="679"/>
      <c r="O387" s="679"/>
      <c r="P387" s="679"/>
      <c r="Q387" s="679"/>
      <c r="R387" s="679"/>
      <c r="S387" s="679"/>
      <c r="T387" s="679"/>
      <c r="U387" s="679"/>
      <c r="V387" s="679"/>
      <c r="W387" s="679"/>
      <c r="X387" s="606"/>
      <c r="Y387" s="639"/>
      <c r="Z387" s="640"/>
      <c r="AA387" s="641"/>
      <c r="AC387" s="286"/>
      <c r="AD387" s="286"/>
      <c r="AE387" s="286"/>
      <c r="AF387" s="286"/>
      <c r="AG387" s="286"/>
      <c r="AH387" s="286"/>
      <c r="AI387" s="286"/>
      <c r="AJ387" s="286"/>
      <c r="AK387" s="286"/>
      <c r="AL387" s="286"/>
      <c r="AM387" s="286"/>
      <c r="AN387" s="286"/>
      <c r="AO387" s="286"/>
      <c r="AP387" s="286"/>
      <c r="AQ387" s="286"/>
      <c r="AR387" s="286"/>
      <c r="AS387" s="286"/>
      <c r="AT387" s="286"/>
      <c r="AU387" s="286"/>
      <c r="AV387" s="286"/>
      <c r="AW387" s="286"/>
      <c r="AX387" s="286"/>
      <c r="AY387" s="286"/>
      <c r="AZ387" s="286"/>
      <c r="BA387" s="286"/>
      <c r="BB387" s="286"/>
      <c r="BC387" s="286"/>
      <c r="BD387" s="286"/>
      <c r="BE387" s="286"/>
      <c r="BF387" s="286"/>
      <c r="BG387" s="286"/>
      <c r="BH387" s="286"/>
      <c r="BI387" s="286"/>
      <c r="BJ387" s="286"/>
      <c r="BK387" s="286"/>
    </row>
    <row r="388" spans="1:64" s="288" customFormat="1" ht="12.75" customHeight="1">
      <c r="A388" s="290"/>
      <c r="B388" s="600"/>
      <c r="C388" s="607"/>
      <c r="D388" s="608"/>
      <c r="E388" s="608"/>
      <c r="F388" s="608"/>
      <c r="G388" s="608"/>
      <c r="H388" s="608"/>
      <c r="I388" s="608"/>
      <c r="J388" s="608"/>
      <c r="K388" s="608"/>
      <c r="L388" s="608"/>
      <c r="M388" s="608"/>
      <c r="N388" s="608"/>
      <c r="O388" s="608"/>
      <c r="P388" s="608"/>
      <c r="Q388" s="608"/>
      <c r="R388" s="608"/>
      <c r="S388" s="608"/>
      <c r="T388" s="608"/>
      <c r="U388" s="608"/>
      <c r="V388" s="608"/>
      <c r="W388" s="608"/>
      <c r="X388" s="609"/>
      <c r="Y388" s="642"/>
      <c r="Z388" s="643"/>
      <c r="AA388" s="644"/>
      <c r="AC388" s="289"/>
      <c r="AD388" s="289"/>
      <c r="AE388" s="289"/>
      <c r="AF388" s="289"/>
      <c r="AG388" s="289"/>
      <c r="AH388" s="289"/>
      <c r="AI388" s="289"/>
      <c r="AJ388" s="289"/>
      <c r="AK388" s="289"/>
      <c r="AL388" s="289"/>
      <c r="AM388" s="289"/>
      <c r="AN388" s="289"/>
      <c r="AO388" s="289"/>
      <c r="AP388" s="289"/>
      <c r="AQ388" s="289"/>
      <c r="AR388" s="289"/>
      <c r="AS388" s="289"/>
      <c r="AT388" s="289"/>
      <c r="AU388" s="289"/>
      <c r="AV388" s="289"/>
      <c r="AW388" s="289"/>
      <c r="AX388" s="289"/>
      <c r="AY388" s="289"/>
      <c r="AZ388" s="289"/>
      <c r="BA388" s="289"/>
      <c r="BB388" s="289"/>
      <c r="BC388" s="289"/>
      <c r="BD388" s="289"/>
      <c r="BE388" s="289"/>
      <c r="BF388" s="289"/>
      <c r="BG388" s="289"/>
      <c r="BH388" s="289"/>
      <c r="BI388" s="289"/>
      <c r="BJ388" s="289"/>
      <c r="BK388" s="289"/>
    </row>
    <row r="389" spans="1:64" s="288" customFormat="1" ht="12.75" customHeight="1">
      <c r="A389" s="290"/>
      <c r="B389" s="290"/>
      <c r="C389" s="290"/>
      <c r="D389" s="290"/>
      <c r="E389" s="290"/>
      <c r="F389" s="290"/>
      <c r="G389" s="290"/>
      <c r="H389" s="290"/>
      <c r="I389" s="290"/>
      <c r="J389" s="290"/>
      <c r="K389" s="290"/>
      <c r="L389" s="290"/>
      <c r="M389" s="290"/>
      <c r="N389" s="290"/>
      <c r="O389" s="290"/>
      <c r="P389" s="290"/>
      <c r="Q389" s="290"/>
      <c r="R389" s="290"/>
      <c r="S389" s="290"/>
      <c r="T389" s="290"/>
      <c r="U389" s="290"/>
      <c r="V389" s="290"/>
      <c r="W389" s="290"/>
      <c r="X389" s="290"/>
      <c r="Y389" s="283"/>
      <c r="Z389" s="283"/>
      <c r="AA389" s="283"/>
      <c r="AC389" s="289"/>
      <c r="AD389" s="289"/>
      <c r="AE389" s="289"/>
      <c r="AF389" s="289"/>
      <c r="AG389" s="289"/>
      <c r="AH389" s="289"/>
      <c r="AI389" s="289"/>
      <c r="AJ389" s="289"/>
      <c r="AK389" s="289"/>
      <c r="AL389" s="289"/>
      <c r="AM389" s="289"/>
      <c r="AN389" s="289"/>
      <c r="AO389" s="289"/>
      <c r="AP389" s="289"/>
      <c r="AQ389" s="289"/>
      <c r="AR389" s="289"/>
      <c r="AS389" s="289"/>
      <c r="AT389" s="289"/>
      <c r="AU389" s="289"/>
      <c r="AV389" s="289"/>
      <c r="AW389" s="289"/>
      <c r="AX389" s="289"/>
      <c r="AY389" s="289"/>
      <c r="AZ389" s="289"/>
      <c r="BA389" s="289"/>
      <c r="BB389" s="289"/>
      <c r="BC389" s="289"/>
      <c r="BD389" s="289"/>
      <c r="BE389" s="289"/>
      <c r="BF389" s="289"/>
      <c r="BG389" s="289"/>
      <c r="BH389" s="289"/>
      <c r="BI389" s="289"/>
      <c r="BJ389" s="289"/>
      <c r="BK389" s="289"/>
    </row>
    <row r="390" spans="1:64" s="288" customFormat="1" ht="27" customHeight="1">
      <c r="A390" s="263" t="s">
        <v>991</v>
      </c>
      <c r="B390" s="263"/>
      <c r="C390" s="279"/>
      <c r="D390" s="280"/>
      <c r="E390" s="280"/>
      <c r="F390" s="280"/>
      <c r="G390" s="280"/>
      <c r="H390" s="280"/>
      <c r="I390" s="280"/>
      <c r="J390" s="280"/>
      <c r="K390" s="281"/>
      <c r="L390" s="281"/>
      <c r="M390" s="281"/>
      <c r="N390" s="281"/>
      <c r="O390" s="281"/>
      <c r="P390" s="281"/>
      <c r="Q390" s="281"/>
      <c r="R390" s="281"/>
      <c r="S390" s="281"/>
      <c r="T390" s="282"/>
      <c r="U390" s="282"/>
      <c r="V390" s="282"/>
      <c r="W390" s="282"/>
      <c r="X390" s="282"/>
      <c r="Y390" s="282"/>
      <c r="Z390" s="283"/>
      <c r="AA390" s="283"/>
      <c r="AB390" s="283"/>
      <c r="AD390" s="289"/>
      <c r="AE390" s="289"/>
      <c r="AF390" s="289"/>
      <c r="AG390" s="289"/>
      <c r="AH390" s="289"/>
      <c r="AI390" s="289"/>
      <c r="AJ390" s="289"/>
      <c r="AK390" s="289"/>
      <c r="AL390" s="289"/>
      <c r="AM390" s="289"/>
      <c r="AN390" s="289"/>
      <c r="AO390" s="289"/>
      <c r="AP390" s="289"/>
      <c r="AQ390" s="289"/>
      <c r="AR390" s="289"/>
      <c r="AS390" s="289"/>
      <c r="AT390" s="289"/>
      <c r="AU390" s="289"/>
      <c r="AV390" s="289"/>
      <c r="AW390" s="289"/>
      <c r="AX390" s="289"/>
      <c r="AY390" s="289"/>
      <c r="AZ390" s="289"/>
      <c r="BA390" s="289"/>
      <c r="BB390" s="289"/>
      <c r="BC390" s="289"/>
      <c r="BD390" s="289"/>
      <c r="BE390" s="289"/>
      <c r="BF390" s="289"/>
      <c r="BG390" s="289"/>
      <c r="BH390" s="289"/>
      <c r="BI390" s="289"/>
      <c r="BJ390" s="289"/>
      <c r="BK390" s="289"/>
      <c r="BL390" s="289"/>
    </row>
    <row r="391" spans="1:64" s="288" customFormat="1" ht="13.15" customHeight="1">
      <c r="A391" s="290"/>
      <c r="B391" s="598" t="s">
        <v>992</v>
      </c>
      <c r="C391" s="635" t="s">
        <v>993</v>
      </c>
      <c r="D391" s="614"/>
      <c r="E391" s="614"/>
      <c r="F391" s="614"/>
      <c r="G391" s="614"/>
      <c r="H391" s="614"/>
      <c r="I391" s="614"/>
      <c r="J391" s="614"/>
      <c r="K391" s="614"/>
      <c r="L391" s="614"/>
      <c r="M391" s="614"/>
      <c r="N391" s="614"/>
      <c r="O391" s="614"/>
      <c r="P391" s="614"/>
      <c r="Q391" s="614"/>
      <c r="R391" s="614"/>
      <c r="S391" s="614"/>
      <c r="T391" s="614"/>
      <c r="U391" s="614"/>
      <c r="V391" s="614"/>
      <c r="W391" s="614"/>
      <c r="X391" s="615"/>
      <c r="Y391" s="636"/>
      <c r="Z391" s="637"/>
      <c r="AA391" s="638"/>
      <c r="AD391" s="289"/>
      <c r="AE391" s="289"/>
      <c r="AF391" s="289"/>
      <c r="AG391" s="289"/>
      <c r="AH391" s="289"/>
      <c r="AI391" s="289"/>
      <c r="AJ391" s="289"/>
      <c r="AK391" s="289"/>
      <c r="AL391" s="289"/>
      <c r="AM391" s="289"/>
      <c r="AN391" s="289"/>
      <c r="AO391" s="289"/>
      <c r="AP391" s="289"/>
      <c r="AQ391" s="289"/>
      <c r="AR391" s="289"/>
      <c r="AS391" s="289"/>
      <c r="AT391" s="289"/>
      <c r="AU391" s="289"/>
      <c r="AV391" s="289"/>
      <c r="AW391" s="289"/>
      <c r="AX391" s="289"/>
      <c r="AY391" s="289"/>
      <c r="AZ391" s="289"/>
      <c r="BA391" s="289"/>
      <c r="BB391" s="289"/>
      <c r="BC391" s="289"/>
      <c r="BD391" s="289"/>
      <c r="BE391" s="289"/>
      <c r="BF391" s="289"/>
      <c r="BG391" s="289"/>
      <c r="BH391" s="289"/>
      <c r="BI391" s="289"/>
      <c r="BJ391" s="289"/>
      <c r="BK391" s="289"/>
      <c r="BL391" s="289"/>
    </row>
    <row r="392" spans="1:64" s="288" customFormat="1" ht="13.15" customHeight="1">
      <c r="A392" s="290"/>
      <c r="B392" s="677"/>
      <c r="C392" s="619"/>
      <c r="D392" s="620"/>
      <c r="E392" s="620"/>
      <c r="F392" s="620"/>
      <c r="G392" s="620"/>
      <c r="H392" s="620"/>
      <c r="I392" s="620"/>
      <c r="J392" s="620"/>
      <c r="K392" s="620"/>
      <c r="L392" s="620"/>
      <c r="M392" s="620"/>
      <c r="N392" s="620"/>
      <c r="O392" s="620"/>
      <c r="P392" s="620"/>
      <c r="Q392" s="620"/>
      <c r="R392" s="620"/>
      <c r="S392" s="620"/>
      <c r="T392" s="620"/>
      <c r="U392" s="620"/>
      <c r="V392" s="620"/>
      <c r="W392" s="620"/>
      <c r="X392" s="621"/>
      <c r="Y392" s="642"/>
      <c r="Z392" s="643"/>
      <c r="AA392" s="644"/>
      <c r="AD392" s="289"/>
      <c r="AE392" s="289"/>
      <c r="AF392" s="289"/>
      <c r="AG392" s="289"/>
      <c r="AH392" s="289"/>
      <c r="BI392" s="289"/>
      <c r="BJ392" s="289"/>
      <c r="BK392" s="289"/>
      <c r="BL392" s="289"/>
    </row>
    <row r="393" spans="1:64" s="288" customFormat="1" ht="13.15" customHeight="1">
      <c r="A393" s="290"/>
      <c r="B393" s="598" t="s">
        <v>994</v>
      </c>
      <c r="C393" s="635" t="s">
        <v>995</v>
      </c>
      <c r="D393" s="614"/>
      <c r="E393" s="614"/>
      <c r="F393" s="614"/>
      <c r="G393" s="614"/>
      <c r="H393" s="614"/>
      <c r="I393" s="614"/>
      <c r="J393" s="614"/>
      <c r="K393" s="614"/>
      <c r="L393" s="614"/>
      <c r="M393" s="614"/>
      <c r="N393" s="614"/>
      <c r="O393" s="614"/>
      <c r="P393" s="614"/>
      <c r="Q393" s="614"/>
      <c r="R393" s="614"/>
      <c r="S393" s="614"/>
      <c r="T393" s="614"/>
      <c r="U393" s="614"/>
      <c r="V393" s="614"/>
      <c r="W393" s="614"/>
      <c r="X393" s="615"/>
      <c r="Y393" s="636"/>
      <c r="Z393" s="637"/>
      <c r="AA393" s="638"/>
      <c r="AD393" s="289"/>
      <c r="AE393" s="289"/>
      <c r="AF393" s="289"/>
      <c r="AG393" s="289"/>
      <c r="AH393" s="289"/>
      <c r="BI393" s="289"/>
      <c r="BJ393" s="289"/>
      <c r="BK393" s="289"/>
      <c r="BL393" s="289"/>
    </row>
    <row r="394" spans="1:64" s="288" customFormat="1" ht="13.15" customHeight="1">
      <c r="A394" s="290"/>
      <c r="B394" s="677"/>
      <c r="C394" s="619"/>
      <c r="D394" s="620"/>
      <c r="E394" s="620"/>
      <c r="F394" s="620"/>
      <c r="G394" s="620"/>
      <c r="H394" s="620"/>
      <c r="I394" s="620"/>
      <c r="J394" s="620"/>
      <c r="K394" s="620"/>
      <c r="L394" s="620"/>
      <c r="M394" s="620"/>
      <c r="N394" s="620"/>
      <c r="O394" s="620"/>
      <c r="P394" s="620"/>
      <c r="Q394" s="620"/>
      <c r="R394" s="620"/>
      <c r="S394" s="620"/>
      <c r="T394" s="620"/>
      <c r="U394" s="620"/>
      <c r="V394" s="620"/>
      <c r="W394" s="620"/>
      <c r="X394" s="621"/>
      <c r="Y394" s="642"/>
      <c r="Z394" s="643"/>
      <c r="AA394" s="644"/>
      <c r="AD394" s="289"/>
      <c r="AE394" s="289"/>
      <c r="AF394" s="289"/>
      <c r="AG394" s="289"/>
      <c r="AH394" s="289"/>
      <c r="BI394" s="289"/>
      <c r="BJ394" s="289"/>
      <c r="BK394" s="289"/>
      <c r="BL394" s="289"/>
    </row>
    <row r="395" spans="1:64" s="288" customFormat="1" ht="14.45" customHeight="1">
      <c r="A395" s="290"/>
      <c r="B395" s="598" t="s">
        <v>996</v>
      </c>
      <c r="C395" s="635" t="s">
        <v>997</v>
      </c>
      <c r="D395" s="614"/>
      <c r="E395" s="614"/>
      <c r="F395" s="614"/>
      <c r="G395" s="614"/>
      <c r="H395" s="614"/>
      <c r="I395" s="614"/>
      <c r="J395" s="614"/>
      <c r="K395" s="614"/>
      <c r="L395" s="614"/>
      <c r="M395" s="614"/>
      <c r="N395" s="614"/>
      <c r="O395" s="614"/>
      <c r="P395" s="614"/>
      <c r="Q395" s="614"/>
      <c r="R395" s="614"/>
      <c r="S395" s="614"/>
      <c r="T395" s="614"/>
      <c r="U395" s="614"/>
      <c r="V395" s="614"/>
      <c r="W395" s="614"/>
      <c r="X395" s="615"/>
      <c r="Y395" s="636"/>
      <c r="Z395" s="637"/>
      <c r="AA395" s="638"/>
      <c r="AD395" s="289"/>
      <c r="AE395" s="289"/>
      <c r="AF395" s="289"/>
      <c r="AG395" s="289"/>
      <c r="AH395" s="289"/>
      <c r="BI395" s="289"/>
      <c r="BJ395" s="289"/>
      <c r="BK395" s="289"/>
      <c r="BL395" s="289"/>
    </row>
    <row r="396" spans="1:64" s="288" customFormat="1" ht="14.1" customHeight="1">
      <c r="A396" s="290"/>
      <c r="B396" s="677"/>
      <c r="C396" s="619"/>
      <c r="D396" s="620"/>
      <c r="E396" s="620"/>
      <c r="F396" s="620"/>
      <c r="G396" s="620"/>
      <c r="H396" s="620"/>
      <c r="I396" s="620"/>
      <c r="J396" s="620"/>
      <c r="K396" s="620"/>
      <c r="L396" s="620"/>
      <c r="M396" s="620"/>
      <c r="N396" s="620"/>
      <c r="O396" s="620"/>
      <c r="P396" s="620"/>
      <c r="Q396" s="620"/>
      <c r="R396" s="620"/>
      <c r="S396" s="620"/>
      <c r="T396" s="620"/>
      <c r="U396" s="620"/>
      <c r="V396" s="620"/>
      <c r="W396" s="620"/>
      <c r="X396" s="621"/>
      <c r="Y396" s="642"/>
      <c r="Z396" s="643"/>
      <c r="AA396" s="644"/>
      <c r="AD396" s="289"/>
      <c r="AE396" s="289"/>
      <c r="AF396" s="289"/>
      <c r="AG396" s="289"/>
      <c r="AH396" s="289"/>
      <c r="BI396" s="289"/>
      <c r="BJ396" s="289"/>
      <c r="BK396" s="289"/>
      <c r="BL396" s="289"/>
    </row>
    <row r="397" spans="1:64" s="288" customFormat="1" ht="13.15" customHeight="1">
      <c r="A397" s="290"/>
      <c r="B397" s="598" t="s">
        <v>998</v>
      </c>
      <c r="C397" s="635" t="s">
        <v>999</v>
      </c>
      <c r="D397" s="614"/>
      <c r="E397" s="614"/>
      <c r="F397" s="614"/>
      <c r="G397" s="614"/>
      <c r="H397" s="614"/>
      <c r="I397" s="614"/>
      <c r="J397" s="614"/>
      <c r="K397" s="614"/>
      <c r="L397" s="614"/>
      <c r="M397" s="614"/>
      <c r="N397" s="614"/>
      <c r="O397" s="614"/>
      <c r="P397" s="614"/>
      <c r="Q397" s="614"/>
      <c r="R397" s="614"/>
      <c r="S397" s="614"/>
      <c r="T397" s="614"/>
      <c r="U397" s="614"/>
      <c r="V397" s="614"/>
      <c r="W397" s="614"/>
      <c r="X397" s="615"/>
      <c r="Y397" s="636"/>
      <c r="Z397" s="637"/>
      <c r="AA397" s="638"/>
      <c r="AD397" s="289"/>
      <c r="AE397" s="289"/>
      <c r="AF397" s="289"/>
      <c r="AG397" s="289"/>
      <c r="AH397" s="289"/>
      <c r="BI397" s="289"/>
      <c r="BJ397" s="289"/>
      <c r="BK397" s="289"/>
      <c r="BL397" s="289"/>
    </row>
    <row r="398" spans="1:64" s="288" customFormat="1" ht="13.15" customHeight="1">
      <c r="A398" s="290"/>
      <c r="B398" s="677"/>
      <c r="C398" s="619"/>
      <c r="D398" s="620"/>
      <c r="E398" s="620"/>
      <c r="F398" s="620"/>
      <c r="G398" s="620"/>
      <c r="H398" s="620"/>
      <c r="I398" s="620"/>
      <c r="J398" s="620"/>
      <c r="K398" s="620"/>
      <c r="L398" s="620"/>
      <c r="M398" s="620"/>
      <c r="N398" s="620"/>
      <c r="O398" s="620"/>
      <c r="P398" s="620"/>
      <c r="Q398" s="620"/>
      <c r="R398" s="620"/>
      <c r="S398" s="620"/>
      <c r="T398" s="620"/>
      <c r="U398" s="620"/>
      <c r="V398" s="620"/>
      <c r="W398" s="620"/>
      <c r="X398" s="621"/>
      <c r="Y398" s="642"/>
      <c r="Z398" s="643"/>
      <c r="AA398" s="644"/>
      <c r="AD398" s="289"/>
      <c r="AE398" s="289"/>
      <c r="AF398" s="289"/>
      <c r="AG398" s="289"/>
      <c r="AH398" s="289"/>
      <c r="BI398" s="289"/>
      <c r="BJ398" s="289"/>
      <c r="BK398" s="289"/>
      <c r="BL398" s="289"/>
    </row>
    <row r="399" spans="1:64" s="285" customFormat="1" ht="12.75" customHeight="1">
      <c r="A399" s="290"/>
      <c r="B399" s="598" t="s">
        <v>1000</v>
      </c>
      <c r="C399" s="635" t="s">
        <v>1001</v>
      </c>
      <c r="D399" s="602"/>
      <c r="E399" s="602"/>
      <c r="F399" s="602"/>
      <c r="G399" s="602"/>
      <c r="H399" s="602"/>
      <c r="I399" s="602"/>
      <c r="J399" s="602"/>
      <c r="K399" s="602"/>
      <c r="L399" s="602"/>
      <c r="M399" s="602"/>
      <c r="N399" s="602"/>
      <c r="O399" s="602"/>
      <c r="P399" s="602"/>
      <c r="Q399" s="602"/>
      <c r="R399" s="602"/>
      <c r="S399" s="602"/>
      <c r="T399" s="602"/>
      <c r="U399" s="602"/>
      <c r="V399" s="602"/>
      <c r="W399" s="602"/>
      <c r="X399" s="603"/>
      <c r="Y399" s="636"/>
      <c r="Z399" s="637"/>
      <c r="AA399" s="638"/>
      <c r="AD399" s="286"/>
      <c r="AE399" s="286"/>
      <c r="AF399" s="286"/>
      <c r="AG399" s="286"/>
      <c r="AH399" s="286"/>
      <c r="BI399" s="286"/>
      <c r="BJ399" s="286"/>
      <c r="BK399" s="286"/>
      <c r="BL399" s="286"/>
    </row>
    <row r="400" spans="1:64" s="288" customFormat="1" ht="12.75" customHeight="1">
      <c r="A400" s="290"/>
      <c r="B400" s="600"/>
      <c r="C400" s="607"/>
      <c r="D400" s="608"/>
      <c r="E400" s="608"/>
      <c r="F400" s="608"/>
      <c r="G400" s="608"/>
      <c r="H400" s="608"/>
      <c r="I400" s="608"/>
      <c r="J400" s="608"/>
      <c r="K400" s="608"/>
      <c r="L400" s="608"/>
      <c r="M400" s="608"/>
      <c r="N400" s="608"/>
      <c r="O400" s="608"/>
      <c r="P400" s="608"/>
      <c r="Q400" s="608"/>
      <c r="R400" s="608"/>
      <c r="S400" s="608"/>
      <c r="T400" s="608"/>
      <c r="U400" s="608"/>
      <c r="V400" s="608"/>
      <c r="W400" s="608"/>
      <c r="X400" s="609"/>
      <c r="Y400" s="642"/>
      <c r="Z400" s="643"/>
      <c r="AA400" s="644"/>
      <c r="AD400" s="289"/>
      <c r="AE400" s="289"/>
      <c r="AF400" s="289"/>
      <c r="AG400" s="289"/>
      <c r="AH400" s="289"/>
      <c r="BI400" s="289"/>
      <c r="BJ400" s="289"/>
      <c r="BK400" s="289"/>
      <c r="BL400" s="289"/>
    </row>
    <row r="401" spans="1:64" s="285" customFormat="1" ht="12.75" customHeight="1">
      <c r="A401" s="290"/>
      <c r="B401" s="598" t="s">
        <v>1002</v>
      </c>
      <c r="C401" s="635" t="s">
        <v>1003</v>
      </c>
      <c r="D401" s="602"/>
      <c r="E401" s="602"/>
      <c r="F401" s="602"/>
      <c r="G401" s="602"/>
      <c r="H401" s="602"/>
      <c r="I401" s="602"/>
      <c r="J401" s="602"/>
      <c r="K401" s="602"/>
      <c r="L401" s="602"/>
      <c r="M401" s="602"/>
      <c r="N401" s="602"/>
      <c r="O401" s="602"/>
      <c r="P401" s="602"/>
      <c r="Q401" s="602"/>
      <c r="R401" s="602"/>
      <c r="S401" s="602"/>
      <c r="T401" s="602"/>
      <c r="U401" s="602"/>
      <c r="V401" s="602"/>
      <c r="W401" s="602"/>
      <c r="X401" s="603"/>
      <c r="Y401" s="636"/>
      <c r="Z401" s="637"/>
      <c r="AA401" s="638"/>
      <c r="AD401" s="286"/>
      <c r="AE401" s="286"/>
      <c r="AF401" s="286"/>
      <c r="AG401" s="286"/>
      <c r="AH401" s="286"/>
      <c r="BI401" s="286"/>
      <c r="BJ401" s="286"/>
      <c r="BK401" s="286"/>
      <c r="BL401" s="286"/>
    </row>
    <row r="402" spans="1:64" s="285" customFormat="1" ht="12.75" customHeight="1">
      <c r="A402" s="290"/>
      <c r="B402" s="613"/>
      <c r="C402" s="678"/>
      <c r="D402" s="679"/>
      <c r="E402" s="679"/>
      <c r="F402" s="679"/>
      <c r="G402" s="679"/>
      <c r="H402" s="679"/>
      <c r="I402" s="679"/>
      <c r="J402" s="679"/>
      <c r="K402" s="679"/>
      <c r="L402" s="679"/>
      <c r="M402" s="679"/>
      <c r="N402" s="679"/>
      <c r="O402" s="679"/>
      <c r="P402" s="679"/>
      <c r="Q402" s="679"/>
      <c r="R402" s="679"/>
      <c r="S402" s="679"/>
      <c r="T402" s="679"/>
      <c r="U402" s="679"/>
      <c r="V402" s="679"/>
      <c r="W402" s="679"/>
      <c r="X402" s="606"/>
      <c r="Y402" s="639"/>
      <c r="Z402" s="640"/>
      <c r="AA402" s="641"/>
      <c r="AD402" s="286"/>
      <c r="AE402" s="286"/>
      <c r="AF402" s="286"/>
      <c r="AG402" s="286"/>
      <c r="AH402" s="286"/>
      <c r="BI402" s="286"/>
      <c r="BJ402" s="286"/>
      <c r="BK402" s="286"/>
      <c r="BL402" s="286"/>
    </row>
    <row r="403" spans="1:64" s="288" customFormat="1" ht="12.75" customHeight="1">
      <c r="A403" s="290"/>
      <c r="B403" s="600"/>
      <c r="C403" s="607"/>
      <c r="D403" s="608"/>
      <c r="E403" s="608"/>
      <c r="F403" s="608"/>
      <c r="G403" s="608"/>
      <c r="H403" s="608"/>
      <c r="I403" s="608"/>
      <c r="J403" s="608"/>
      <c r="K403" s="608"/>
      <c r="L403" s="608"/>
      <c r="M403" s="608"/>
      <c r="N403" s="608"/>
      <c r="O403" s="608"/>
      <c r="P403" s="608"/>
      <c r="Q403" s="608"/>
      <c r="R403" s="608"/>
      <c r="S403" s="608"/>
      <c r="T403" s="608"/>
      <c r="U403" s="608"/>
      <c r="V403" s="608"/>
      <c r="W403" s="608"/>
      <c r="X403" s="609"/>
      <c r="Y403" s="642"/>
      <c r="Z403" s="643"/>
      <c r="AA403" s="644"/>
      <c r="AD403" s="289"/>
      <c r="AE403" s="289"/>
      <c r="AF403" s="289"/>
      <c r="AG403" s="289"/>
      <c r="AH403" s="289"/>
      <c r="BI403" s="289"/>
      <c r="BJ403" s="289"/>
      <c r="BK403" s="289"/>
      <c r="BL403" s="289"/>
    </row>
    <row r="404" spans="1:64" s="285" customFormat="1" ht="12.75" customHeight="1">
      <c r="A404" s="290"/>
      <c r="B404" s="598" t="s">
        <v>1004</v>
      </c>
      <c r="C404" s="635" t="s">
        <v>1005</v>
      </c>
      <c r="D404" s="602"/>
      <c r="E404" s="602"/>
      <c r="F404" s="602"/>
      <c r="G404" s="602"/>
      <c r="H404" s="602"/>
      <c r="I404" s="602"/>
      <c r="J404" s="602"/>
      <c r="K404" s="602"/>
      <c r="L404" s="602"/>
      <c r="M404" s="602"/>
      <c r="N404" s="602"/>
      <c r="O404" s="602"/>
      <c r="P404" s="602"/>
      <c r="Q404" s="602"/>
      <c r="R404" s="602"/>
      <c r="S404" s="602"/>
      <c r="T404" s="602"/>
      <c r="U404" s="602"/>
      <c r="V404" s="602"/>
      <c r="W404" s="602"/>
      <c r="X404" s="603"/>
      <c r="Y404" s="636"/>
      <c r="Z404" s="637"/>
      <c r="AA404" s="638"/>
      <c r="AD404" s="286"/>
      <c r="AE404" s="286"/>
      <c r="AF404" s="286"/>
      <c r="AG404" s="286"/>
      <c r="AH404" s="286"/>
      <c r="BI404" s="286"/>
      <c r="BJ404" s="286"/>
      <c r="BK404" s="286"/>
      <c r="BL404" s="286"/>
    </row>
    <row r="405" spans="1:64" s="285" customFormat="1" ht="12.75" customHeight="1">
      <c r="A405" s="290"/>
      <c r="B405" s="613"/>
      <c r="C405" s="678"/>
      <c r="D405" s="679"/>
      <c r="E405" s="679"/>
      <c r="F405" s="679"/>
      <c r="G405" s="679"/>
      <c r="H405" s="679"/>
      <c r="I405" s="679"/>
      <c r="J405" s="679"/>
      <c r="K405" s="679"/>
      <c r="L405" s="679"/>
      <c r="M405" s="679"/>
      <c r="N405" s="679"/>
      <c r="O405" s="679"/>
      <c r="P405" s="679"/>
      <c r="Q405" s="679"/>
      <c r="R405" s="679"/>
      <c r="S405" s="679"/>
      <c r="T405" s="679"/>
      <c r="U405" s="679"/>
      <c r="V405" s="679"/>
      <c r="W405" s="679"/>
      <c r="X405" s="606"/>
      <c r="Y405" s="639"/>
      <c r="Z405" s="640"/>
      <c r="AA405" s="641"/>
      <c r="AD405" s="286"/>
      <c r="AE405" s="286"/>
      <c r="AF405" s="286"/>
      <c r="AG405" s="286"/>
      <c r="AH405" s="286"/>
      <c r="BI405" s="286"/>
      <c r="BJ405" s="286"/>
      <c r="BK405" s="286"/>
      <c r="BL405" s="286"/>
    </row>
    <row r="406" spans="1:64" s="288" customFormat="1" ht="12.75" customHeight="1">
      <c r="A406" s="290"/>
      <c r="B406" s="600"/>
      <c r="C406" s="607"/>
      <c r="D406" s="608"/>
      <c r="E406" s="608"/>
      <c r="F406" s="608"/>
      <c r="G406" s="608"/>
      <c r="H406" s="608"/>
      <c r="I406" s="608"/>
      <c r="J406" s="608"/>
      <c r="K406" s="608"/>
      <c r="L406" s="608"/>
      <c r="M406" s="608"/>
      <c r="N406" s="608"/>
      <c r="O406" s="608"/>
      <c r="P406" s="608"/>
      <c r="Q406" s="608"/>
      <c r="R406" s="608"/>
      <c r="S406" s="608"/>
      <c r="T406" s="608"/>
      <c r="U406" s="608"/>
      <c r="V406" s="608"/>
      <c r="W406" s="608"/>
      <c r="X406" s="609"/>
      <c r="Y406" s="642"/>
      <c r="Z406" s="643"/>
      <c r="AA406" s="644"/>
      <c r="AD406" s="289"/>
      <c r="AE406" s="289"/>
      <c r="AF406" s="289"/>
      <c r="AG406" s="289"/>
      <c r="AH406" s="289"/>
      <c r="BI406" s="289"/>
      <c r="BJ406" s="289"/>
      <c r="BK406" s="289"/>
      <c r="BL406" s="289"/>
    </row>
    <row r="407" spans="1:64" s="288" customFormat="1" ht="12.75" customHeight="1">
      <c r="A407" s="290"/>
      <c r="B407" s="562"/>
      <c r="C407" s="560"/>
      <c r="D407" s="560"/>
      <c r="E407" s="560"/>
      <c r="F407" s="560"/>
      <c r="G407" s="560"/>
      <c r="H407" s="560"/>
      <c r="I407" s="560"/>
      <c r="J407" s="560"/>
      <c r="K407" s="560"/>
      <c r="L407" s="560"/>
      <c r="M407" s="560"/>
      <c r="N407" s="560"/>
      <c r="O407" s="560"/>
      <c r="P407" s="560"/>
      <c r="Q407" s="560"/>
      <c r="R407" s="560"/>
      <c r="S407" s="560"/>
      <c r="T407" s="560"/>
      <c r="U407" s="560"/>
      <c r="V407" s="560"/>
      <c r="W407" s="560"/>
      <c r="X407" s="560"/>
      <c r="Y407" s="559"/>
      <c r="Z407" s="559"/>
      <c r="AA407" s="559"/>
      <c r="AD407" s="289"/>
      <c r="AE407" s="289"/>
      <c r="AF407" s="289"/>
      <c r="AG407" s="289"/>
      <c r="AH407" s="289"/>
      <c r="BI407" s="289"/>
      <c r="BJ407" s="289"/>
      <c r="BK407" s="289"/>
      <c r="BL407" s="289"/>
    </row>
    <row r="408" spans="1:64" s="288" customFormat="1" ht="18.95" customHeight="1">
      <c r="A408" s="263" t="s">
        <v>1006</v>
      </c>
      <c r="B408" s="279"/>
      <c r="C408" s="280"/>
      <c r="D408" s="280"/>
      <c r="E408" s="280"/>
      <c r="F408" s="280"/>
      <c r="G408" s="280"/>
      <c r="H408" s="280"/>
      <c r="I408" s="280"/>
      <c r="J408" s="281"/>
      <c r="K408" s="281"/>
      <c r="L408" s="281"/>
      <c r="M408" s="281"/>
      <c r="N408" s="281"/>
      <c r="O408" s="281"/>
      <c r="P408" s="281"/>
      <c r="Q408" s="281"/>
      <c r="R408" s="281"/>
      <c r="S408" s="282"/>
      <c r="T408" s="282"/>
      <c r="U408" s="282"/>
      <c r="V408" s="282"/>
      <c r="W408" s="282"/>
      <c r="X408" s="282"/>
      <c r="Y408" s="283"/>
      <c r="Z408" s="283"/>
      <c r="AA408" s="283"/>
      <c r="AC408" s="289"/>
      <c r="AD408" s="289"/>
      <c r="AE408" s="289"/>
      <c r="AF408" s="289"/>
      <c r="AG408" s="289"/>
      <c r="AH408" s="289"/>
      <c r="AI408" s="289"/>
      <c r="AJ408" s="289"/>
      <c r="AK408" s="289"/>
      <c r="AL408" s="289"/>
      <c r="AM408" s="289"/>
      <c r="AN408" s="289"/>
      <c r="AO408" s="289"/>
      <c r="AP408" s="289"/>
      <c r="AQ408" s="289"/>
      <c r="AR408" s="289"/>
      <c r="AS408" s="289"/>
      <c r="AT408" s="289"/>
      <c r="AU408" s="289"/>
      <c r="AV408" s="289"/>
      <c r="AW408" s="289"/>
      <c r="AX408" s="289"/>
      <c r="AY408" s="289"/>
      <c r="AZ408" s="289"/>
      <c r="BA408" s="289"/>
      <c r="BB408" s="289"/>
      <c r="BC408" s="289"/>
      <c r="BD408" s="289"/>
      <c r="BE408" s="289"/>
      <c r="BF408" s="289"/>
      <c r="BG408" s="289"/>
      <c r="BH408" s="289"/>
      <c r="BI408" s="289"/>
      <c r="BJ408" s="289"/>
      <c r="BK408" s="289"/>
    </row>
    <row r="409" spans="1:64" s="285" customFormat="1" ht="12.6" customHeight="1">
      <c r="A409" s="290"/>
      <c r="B409" s="598" t="s">
        <v>354</v>
      </c>
      <c r="C409" s="635" t="s">
        <v>490</v>
      </c>
      <c r="D409" s="602"/>
      <c r="E409" s="602"/>
      <c r="F409" s="602"/>
      <c r="G409" s="602"/>
      <c r="H409" s="602"/>
      <c r="I409" s="602"/>
      <c r="J409" s="602"/>
      <c r="K409" s="602"/>
      <c r="L409" s="602"/>
      <c r="M409" s="602"/>
      <c r="N409" s="602"/>
      <c r="O409" s="602"/>
      <c r="P409" s="602"/>
      <c r="Q409" s="602"/>
      <c r="R409" s="602"/>
      <c r="S409" s="602"/>
      <c r="T409" s="602"/>
      <c r="U409" s="602"/>
      <c r="V409" s="602"/>
      <c r="W409" s="602"/>
      <c r="X409" s="603"/>
      <c r="Y409" s="636"/>
      <c r="Z409" s="637"/>
      <c r="AA409" s="638"/>
      <c r="AC409" s="286"/>
      <c r="AD409" s="286"/>
      <c r="AE409" s="286"/>
      <c r="AF409" s="286"/>
      <c r="AG409" s="286"/>
      <c r="AH409" s="286"/>
      <c r="AI409" s="286"/>
      <c r="AJ409" s="286"/>
      <c r="AK409" s="286"/>
      <c r="AL409" s="286"/>
      <c r="AM409" s="286"/>
      <c r="AN409" s="286"/>
      <c r="AO409" s="286"/>
      <c r="AP409" s="286"/>
      <c r="AQ409" s="286"/>
      <c r="AR409" s="286"/>
      <c r="AS409" s="286"/>
      <c r="AT409" s="286"/>
      <c r="AU409" s="286"/>
      <c r="AV409" s="286"/>
      <c r="AW409" s="286"/>
      <c r="AX409" s="286"/>
      <c r="AY409" s="286"/>
      <c r="AZ409" s="286"/>
      <c r="BA409" s="286"/>
      <c r="BB409" s="286"/>
      <c r="BC409" s="286"/>
      <c r="BD409" s="286"/>
      <c r="BE409" s="286"/>
      <c r="BF409" s="286"/>
      <c r="BG409" s="286"/>
      <c r="BH409" s="286"/>
      <c r="BI409" s="286"/>
      <c r="BJ409" s="286"/>
      <c r="BK409" s="286"/>
    </row>
    <row r="410" spans="1:64" s="285" customFormat="1" ht="12.6" customHeight="1">
      <c r="A410" s="290"/>
      <c r="B410" s="613"/>
      <c r="C410" s="678"/>
      <c r="D410" s="679"/>
      <c r="E410" s="679"/>
      <c r="F410" s="679"/>
      <c r="G410" s="679"/>
      <c r="H410" s="679"/>
      <c r="I410" s="679"/>
      <c r="J410" s="679"/>
      <c r="K410" s="679"/>
      <c r="L410" s="679"/>
      <c r="M410" s="679"/>
      <c r="N410" s="679"/>
      <c r="O410" s="679"/>
      <c r="P410" s="679"/>
      <c r="Q410" s="679"/>
      <c r="R410" s="679"/>
      <c r="S410" s="679"/>
      <c r="T410" s="679"/>
      <c r="U410" s="679"/>
      <c r="V410" s="679"/>
      <c r="W410" s="679"/>
      <c r="X410" s="606"/>
      <c r="Y410" s="639"/>
      <c r="Z410" s="640"/>
      <c r="AA410" s="641"/>
      <c r="AC410" s="286"/>
      <c r="AD410" s="286"/>
      <c r="AE410" s="286"/>
      <c r="AF410" s="286"/>
      <c r="AG410" s="286"/>
      <c r="AH410" s="286"/>
      <c r="AI410" s="286"/>
      <c r="AJ410" s="286"/>
      <c r="AK410" s="286"/>
      <c r="AL410" s="286"/>
      <c r="AM410" s="286"/>
      <c r="AN410" s="286"/>
      <c r="AO410" s="286"/>
      <c r="AP410" s="286"/>
      <c r="AQ410" s="286"/>
      <c r="AR410" s="286"/>
      <c r="AS410" s="286"/>
      <c r="AT410" s="286"/>
      <c r="AU410" s="286"/>
      <c r="AV410" s="286"/>
      <c r="AW410" s="286"/>
      <c r="AX410" s="286"/>
      <c r="AY410" s="286"/>
      <c r="AZ410" s="286"/>
      <c r="BA410" s="286"/>
      <c r="BB410" s="286"/>
      <c r="BC410" s="286"/>
      <c r="BD410" s="286"/>
      <c r="BE410" s="286"/>
      <c r="BF410" s="286"/>
      <c r="BG410" s="286"/>
      <c r="BH410" s="286"/>
      <c r="BI410" s="286"/>
      <c r="BJ410" s="286"/>
      <c r="BK410" s="286"/>
    </row>
    <row r="411" spans="1:64" s="285" customFormat="1" ht="12.75" customHeight="1">
      <c r="A411" s="290"/>
      <c r="B411" s="599"/>
      <c r="C411" s="604"/>
      <c r="D411" s="605"/>
      <c r="E411" s="605"/>
      <c r="F411" s="605"/>
      <c r="G411" s="605"/>
      <c r="H411" s="605"/>
      <c r="I411" s="605"/>
      <c r="J411" s="605"/>
      <c r="K411" s="605"/>
      <c r="L411" s="605"/>
      <c r="M411" s="605"/>
      <c r="N411" s="605"/>
      <c r="O411" s="605"/>
      <c r="P411" s="605"/>
      <c r="Q411" s="605"/>
      <c r="R411" s="605"/>
      <c r="S411" s="605"/>
      <c r="T411" s="605"/>
      <c r="U411" s="605"/>
      <c r="V411" s="605"/>
      <c r="W411" s="605"/>
      <c r="X411" s="606"/>
      <c r="Y411" s="639"/>
      <c r="Z411" s="640"/>
      <c r="AA411" s="641"/>
      <c r="AC411" s="286"/>
      <c r="AD411" s="286"/>
      <c r="AE411" s="286"/>
      <c r="AF411" s="286"/>
      <c r="AG411" s="286"/>
      <c r="AH411" s="286"/>
      <c r="AI411" s="286"/>
      <c r="AJ411" s="286"/>
      <c r="AK411" s="286"/>
      <c r="AL411" s="286"/>
      <c r="AM411" s="286"/>
      <c r="AN411" s="286"/>
      <c r="AO411" s="286"/>
      <c r="AP411" s="286"/>
      <c r="AQ411" s="286"/>
      <c r="AR411" s="286"/>
      <c r="AS411" s="286"/>
      <c r="AT411" s="286"/>
      <c r="AU411" s="286"/>
      <c r="AV411" s="286"/>
      <c r="AW411" s="286"/>
      <c r="AX411" s="286"/>
      <c r="AY411" s="286"/>
      <c r="AZ411" s="286"/>
      <c r="BA411" s="286"/>
      <c r="BB411" s="286"/>
      <c r="BC411" s="286"/>
      <c r="BD411" s="286"/>
      <c r="BE411" s="286"/>
      <c r="BF411" s="286"/>
      <c r="BG411" s="286"/>
      <c r="BH411" s="286"/>
      <c r="BI411" s="286"/>
      <c r="BJ411" s="286"/>
      <c r="BK411" s="286"/>
    </row>
    <row r="412" spans="1:64" s="285" customFormat="1" ht="12.75" customHeight="1">
      <c r="A412" s="290"/>
      <c r="B412" s="599"/>
      <c r="C412" s="604"/>
      <c r="D412" s="605"/>
      <c r="E412" s="605"/>
      <c r="F412" s="605"/>
      <c r="G412" s="605"/>
      <c r="H412" s="605"/>
      <c r="I412" s="605"/>
      <c r="J412" s="605"/>
      <c r="K412" s="605"/>
      <c r="L412" s="605"/>
      <c r="M412" s="605"/>
      <c r="N412" s="605"/>
      <c r="O412" s="605"/>
      <c r="P412" s="605"/>
      <c r="Q412" s="605"/>
      <c r="R412" s="605"/>
      <c r="S412" s="605"/>
      <c r="T412" s="605"/>
      <c r="U412" s="605"/>
      <c r="V412" s="605"/>
      <c r="W412" s="605"/>
      <c r="X412" s="606"/>
      <c r="Y412" s="639"/>
      <c r="Z412" s="640"/>
      <c r="AA412" s="641"/>
      <c r="AC412" s="286"/>
      <c r="AD412" s="286"/>
      <c r="AE412" s="286"/>
      <c r="AF412" s="286"/>
      <c r="AG412" s="286"/>
      <c r="AH412" s="286"/>
      <c r="AI412" s="286"/>
      <c r="AJ412" s="286"/>
      <c r="AK412" s="286"/>
      <c r="AL412" s="286"/>
      <c r="AM412" s="286"/>
      <c r="AN412" s="286"/>
      <c r="AO412" s="286"/>
      <c r="AP412" s="286"/>
      <c r="AQ412" s="286"/>
      <c r="AR412" s="286"/>
      <c r="AS412" s="286"/>
      <c r="AT412" s="286"/>
      <c r="AU412" s="286"/>
      <c r="AV412" s="286"/>
      <c r="AW412" s="286"/>
      <c r="AX412" s="286"/>
      <c r="AY412" s="286"/>
      <c r="AZ412" s="286"/>
      <c r="BA412" s="286"/>
      <c r="BB412" s="286"/>
      <c r="BC412" s="286"/>
      <c r="BD412" s="286"/>
      <c r="BE412" s="286"/>
      <c r="BF412" s="286"/>
      <c r="BG412" s="286"/>
      <c r="BH412" s="286"/>
      <c r="BI412" s="286"/>
      <c r="BJ412" s="286"/>
      <c r="BK412" s="286"/>
    </row>
    <row r="413" spans="1:64" s="285" customFormat="1" ht="8.4499999999999993" customHeight="1">
      <c r="A413" s="290"/>
      <c r="B413" s="600"/>
      <c r="C413" s="607"/>
      <c r="D413" s="608"/>
      <c r="E413" s="608"/>
      <c r="F413" s="608"/>
      <c r="G413" s="608"/>
      <c r="H413" s="608"/>
      <c r="I413" s="608"/>
      <c r="J413" s="608"/>
      <c r="K413" s="608"/>
      <c r="L413" s="608"/>
      <c r="M413" s="608"/>
      <c r="N413" s="608"/>
      <c r="O413" s="608"/>
      <c r="P413" s="608"/>
      <c r="Q413" s="608"/>
      <c r="R413" s="608"/>
      <c r="S413" s="608"/>
      <c r="T413" s="608"/>
      <c r="U413" s="608"/>
      <c r="V413" s="608"/>
      <c r="W413" s="608"/>
      <c r="X413" s="609"/>
      <c r="Y413" s="642"/>
      <c r="Z413" s="643"/>
      <c r="AA413" s="644"/>
      <c r="AC413" s="286"/>
      <c r="AD413" s="286"/>
      <c r="AE413" s="286"/>
      <c r="AF413" s="286"/>
      <c r="AG413" s="286"/>
      <c r="AH413" s="286"/>
      <c r="AI413" s="286"/>
      <c r="AJ413" s="286"/>
      <c r="AK413" s="286"/>
      <c r="AL413" s="286"/>
      <c r="AM413" s="286"/>
      <c r="AN413" s="286"/>
      <c r="AO413" s="286"/>
      <c r="AP413" s="286"/>
      <c r="AQ413" s="286"/>
      <c r="AR413" s="286"/>
      <c r="AS413" s="286"/>
      <c r="AT413" s="286"/>
      <c r="AU413" s="286"/>
      <c r="AV413" s="286"/>
      <c r="AW413" s="286"/>
      <c r="AX413" s="286"/>
      <c r="AY413" s="286"/>
      <c r="AZ413" s="286"/>
      <c r="BA413" s="286"/>
      <c r="BB413" s="286"/>
      <c r="BC413" s="286"/>
      <c r="BD413" s="286"/>
      <c r="BE413" s="286"/>
      <c r="BF413" s="286"/>
      <c r="BG413" s="286"/>
      <c r="BH413" s="286"/>
      <c r="BI413" s="286"/>
      <c r="BJ413" s="286"/>
      <c r="BK413" s="286"/>
    </row>
    <row r="414" spans="1:64" s="285" customFormat="1" ht="9.6" customHeight="1">
      <c r="A414" s="290"/>
      <c r="B414" s="598" t="s">
        <v>456</v>
      </c>
      <c r="C414" s="635" t="s">
        <v>887</v>
      </c>
      <c r="D414" s="602"/>
      <c r="E414" s="602"/>
      <c r="F414" s="602"/>
      <c r="G414" s="602"/>
      <c r="H414" s="602"/>
      <c r="I414" s="602"/>
      <c r="J414" s="602"/>
      <c r="K414" s="602"/>
      <c r="L414" s="602"/>
      <c r="M414" s="602"/>
      <c r="N414" s="602"/>
      <c r="O414" s="602"/>
      <c r="P414" s="602"/>
      <c r="Q414" s="602"/>
      <c r="R414" s="602"/>
      <c r="S414" s="602"/>
      <c r="T414" s="602"/>
      <c r="U414" s="602"/>
      <c r="V414" s="602"/>
      <c r="W414" s="602"/>
      <c r="X414" s="603"/>
      <c r="Y414" s="636"/>
      <c r="Z414" s="637"/>
      <c r="AA414" s="638"/>
      <c r="AC414" s="286"/>
      <c r="AD414" s="286"/>
      <c r="AE414" s="286"/>
      <c r="AF414" s="286"/>
      <c r="AG414" s="286"/>
      <c r="AH414" s="286"/>
      <c r="AI414" s="286"/>
      <c r="AJ414" s="286"/>
      <c r="AK414" s="286"/>
      <c r="AL414" s="286"/>
      <c r="AM414" s="286"/>
      <c r="AN414" s="286"/>
      <c r="AO414" s="286"/>
      <c r="AP414" s="286"/>
      <c r="AQ414" s="286"/>
      <c r="AR414" s="286"/>
      <c r="AS414" s="286"/>
      <c r="AT414" s="286"/>
      <c r="AU414" s="286"/>
      <c r="AV414" s="286"/>
      <c r="AW414" s="286"/>
      <c r="AX414" s="286"/>
      <c r="AY414" s="286"/>
      <c r="AZ414" s="286"/>
      <c r="BA414" s="286"/>
      <c r="BB414" s="286"/>
      <c r="BC414" s="286"/>
      <c r="BD414" s="286"/>
      <c r="BE414" s="286"/>
      <c r="BF414" s="286"/>
      <c r="BG414" s="286"/>
      <c r="BH414" s="286"/>
      <c r="BI414" s="286"/>
      <c r="BJ414" s="286"/>
      <c r="BK414" s="286"/>
    </row>
    <row r="415" spans="1:64" s="285" customFormat="1" ht="13.7" customHeight="1">
      <c r="A415" s="290"/>
      <c r="B415" s="613"/>
      <c r="C415" s="678"/>
      <c r="D415" s="679"/>
      <c r="E415" s="679"/>
      <c r="F415" s="679"/>
      <c r="G415" s="679"/>
      <c r="H415" s="679"/>
      <c r="I415" s="679"/>
      <c r="J415" s="679"/>
      <c r="K415" s="679"/>
      <c r="L415" s="679"/>
      <c r="M415" s="679"/>
      <c r="N415" s="679"/>
      <c r="O415" s="679"/>
      <c r="P415" s="679"/>
      <c r="Q415" s="679"/>
      <c r="R415" s="679"/>
      <c r="S415" s="679"/>
      <c r="T415" s="679"/>
      <c r="U415" s="679"/>
      <c r="V415" s="679"/>
      <c r="W415" s="679"/>
      <c r="X415" s="606"/>
      <c r="Y415" s="639"/>
      <c r="Z415" s="640"/>
      <c r="AA415" s="641"/>
      <c r="AC415" s="286"/>
      <c r="AD415" s="286"/>
      <c r="AE415" s="286"/>
      <c r="AF415" s="286"/>
      <c r="AG415" s="286"/>
      <c r="AH415" s="286"/>
      <c r="AI415" s="286"/>
      <c r="AJ415" s="286"/>
      <c r="AK415" s="286"/>
      <c r="AL415" s="286"/>
      <c r="AM415" s="286"/>
      <c r="AN415" s="286"/>
      <c r="AO415" s="286"/>
      <c r="AP415" s="286"/>
      <c r="AQ415" s="286"/>
      <c r="AR415" s="286"/>
      <c r="AS415" s="286"/>
      <c r="AT415" s="286"/>
      <c r="AU415" s="286"/>
      <c r="AV415" s="286"/>
      <c r="AW415" s="286"/>
      <c r="AX415" s="286"/>
      <c r="AY415" s="286"/>
      <c r="AZ415" s="286"/>
      <c r="BA415" s="286"/>
      <c r="BB415" s="286"/>
      <c r="BC415" s="286"/>
      <c r="BD415" s="286"/>
      <c r="BE415" s="286"/>
      <c r="BF415" s="286"/>
      <c r="BG415" s="286"/>
      <c r="BH415" s="286"/>
      <c r="BI415" s="286"/>
      <c r="BJ415" s="286"/>
      <c r="BK415" s="286"/>
    </row>
    <row r="416" spans="1:64" s="285" customFormat="1" ht="10.7" customHeight="1">
      <c r="A416" s="290"/>
      <c r="B416" s="599"/>
      <c r="C416" s="604"/>
      <c r="D416" s="605"/>
      <c r="E416" s="605"/>
      <c r="F416" s="605"/>
      <c r="G416" s="605"/>
      <c r="H416" s="605"/>
      <c r="I416" s="605"/>
      <c r="J416" s="605"/>
      <c r="K416" s="605"/>
      <c r="L416" s="605"/>
      <c r="M416" s="605"/>
      <c r="N416" s="605"/>
      <c r="O416" s="605"/>
      <c r="P416" s="605"/>
      <c r="Q416" s="605"/>
      <c r="R416" s="605"/>
      <c r="S416" s="605"/>
      <c r="T416" s="605"/>
      <c r="U416" s="605"/>
      <c r="V416" s="605"/>
      <c r="W416" s="605"/>
      <c r="X416" s="606"/>
      <c r="Y416" s="639"/>
      <c r="Z416" s="640"/>
      <c r="AA416" s="641"/>
      <c r="AC416" s="286"/>
      <c r="AD416" s="286"/>
      <c r="AE416" s="286"/>
      <c r="AF416" s="286"/>
      <c r="AG416" s="286"/>
      <c r="AH416" s="286"/>
      <c r="AI416" s="286"/>
      <c r="AJ416" s="286"/>
      <c r="AK416" s="286"/>
      <c r="AL416" s="286"/>
      <c r="AM416" s="286"/>
      <c r="AN416" s="286"/>
      <c r="AO416" s="286"/>
      <c r="AP416" s="286"/>
      <c r="AQ416" s="286"/>
      <c r="AR416" s="286"/>
      <c r="AS416" s="286"/>
      <c r="AT416" s="286"/>
      <c r="AU416" s="286"/>
      <c r="AV416" s="286"/>
      <c r="AW416" s="286"/>
      <c r="AX416" s="286"/>
      <c r="AY416" s="286"/>
      <c r="AZ416" s="286"/>
      <c r="BA416" s="286"/>
      <c r="BB416" s="286"/>
      <c r="BC416" s="286"/>
      <c r="BD416" s="286"/>
      <c r="BE416" s="286"/>
      <c r="BF416" s="286"/>
      <c r="BG416" s="286"/>
      <c r="BH416" s="286"/>
      <c r="BI416" s="286"/>
      <c r="BJ416" s="286"/>
      <c r="BK416" s="286"/>
    </row>
    <row r="417" spans="1:63" s="285" customFormat="1" ht="13.35" customHeight="1">
      <c r="A417" s="290"/>
      <c r="B417" s="599"/>
      <c r="C417" s="604"/>
      <c r="D417" s="605"/>
      <c r="E417" s="605"/>
      <c r="F417" s="605"/>
      <c r="G417" s="605"/>
      <c r="H417" s="605"/>
      <c r="I417" s="605"/>
      <c r="J417" s="605"/>
      <c r="K417" s="605"/>
      <c r="L417" s="605"/>
      <c r="M417" s="605"/>
      <c r="N417" s="605"/>
      <c r="O417" s="605"/>
      <c r="P417" s="605"/>
      <c r="Q417" s="605"/>
      <c r="R417" s="605"/>
      <c r="S417" s="605"/>
      <c r="T417" s="605"/>
      <c r="U417" s="605"/>
      <c r="V417" s="605"/>
      <c r="W417" s="605"/>
      <c r="X417" s="606"/>
      <c r="Y417" s="639"/>
      <c r="Z417" s="640"/>
      <c r="AA417" s="641"/>
      <c r="AC417" s="286"/>
      <c r="AD417" s="286"/>
      <c r="AE417" s="286"/>
      <c r="AF417" s="286"/>
      <c r="AG417" s="286"/>
      <c r="AH417" s="286"/>
      <c r="AI417" s="286"/>
      <c r="AJ417" s="286"/>
      <c r="AK417" s="286"/>
      <c r="AL417" s="286"/>
      <c r="AM417" s="286"/>
      <c r="AN417" s="286"/>
      <c r="AO417" s="286"/>
      <c r="AP417" s="286"/>
      <c r="AQ417" s="286"/>
      <c r="AR417" s="286"/>
      <c r="AS417" s="286"/>
      <c r="AT417" s="286"/>
      <c r="AU417" s="286"/>
      <c r="AV417" s="286"/>
      <c r="AW417" s="286"/>
      <c r="AX417" s="286"/>
      <c r="AY417" s="286"/>
      <c r="AZ417" s="286"/>
      <c r="BA417" s="286"/>
      <c r="BB417" s="286"/>
      <c r="BC417" s="286"/>
      <c r="BD417" s="286"/>
      <c r="BE417" s="286"/>
      <c r="BF417" s="286"/>
      <c r="BG417" s="286"/>
      <c r="BH417" s="286"/>
      <c r="BI417" s="286"/>
      <c r="BJ417" s="286"/>
      <c r="BK417" s="286"/>
    </row>
    <row r="418" spans="1:63" s="285" customFormat="1" ht="9.6" customHeight="1">
      <c r="A418" s="290"/>
      <c r="B418" s="600"/>
      <c r="C418" s="607"/>
      <c r="D418" s="608"/>
      <c r="E418" s="608"/>
      <c r="F418" s="608"/>
      <c r="G418" s="608"/>
      <c r="H418" s="608"/>
      <c r="I418" s="608"/>
      <c r="J418" s="608"/>
      <c r="K418" s="608"/>
      <c r="L418" s="608"/>
      <c r="M418" s="608"/>
      <c r="N418" s="608"/>
      <c r="O418" s="608"/>
      <c r="P418" s="608"/>
      <c r="Q418" s="608"/>
      <c r="R418" s="608"/>
      <c r="S418" s="608"/>
      <c r="T418" s="608"/>
      <c r="U418" s="608"/>
      <c r="V418" s="608"/>
      <c r="W418" s="608"/>
      <c r="X418" s="609"/>
      <c r="Y418" s="642"/>
      <c r="Z418" s="643"/>
      <c r="AA418" s="644"/>
      <c r="AC418" s="286"/>
      <c r="AD418" s="286"/>
      <c r="AE418" s="286"/>
      <c r="AF418" s="286"/>
      <c r="AG418" s="286"/>
      <c r="AH418" s="286"/>
      <c r="AI418" s="286"/>
      <c r="AJ418" s="286"/>
      <c r="AK418" s="286"/>
      <c r="AL418" s="286"/>
      <c r="AM418" s="286"/>
      <c r="AN418" s="286"/>
      <c r="AO418" s="286"/>
      <c r="AP418" s="286"/>
      <c r="AQ418" s="286"/>
      <c r="AR418" s="286"/>
      <c r="AS418" s="286"/>
      <c r="AT418" s="286"/>
      <c r="AU418" s="286"/>
      <c r="AV418" s="286"/>
      <c r="AW418" s="286"/>
      <c r="AX418" s="286"/>
      <c r="AY418" s="286"/>
      <c r="AZ418" s="286"/>
      <c r="BA418" s="286"/>
      <c r="BB418" s="286"/>
      <c r="BC418" s="286"/>
      <c r="BD418" s="286"/>
      <c r="BE418" s="286"/>
      <c r="BF418" s="286"/>
      <c r="BG418" s="286"/>
      <c r="BH418" s="286"/>
      <c r="BI418" s="286"/>
      <c r="BJ418" s="286"/>
      <c r="BK418" s="286"/>
    </row>
    <row r="419" spans="1:63" s="285" customFormat="1" ht="18.95" customHeight="1">
      <c r="A419" s="263" t="s">
        <v>1007</v>
      </c>
      <c r="B419" s="279"/>
      <c r="C419" s="280"/>
      <c r="D419" s="280"/>
      <c r="E419" s="280"/>
      <c r="F419" s="280"/>
      <c r="G419" s="280"/>
      <c r="H419" s="280"/>
      <c r="I419" s="280"/>
      <c r="J419" s="281"/>
      <c r="K419" s="281"/>
      <c r="L419" s="281"/>
      <c r="M419" s="281"/>
      <c r="N419" s="281"/>
      <c r="O419" s="281"/>
      <c r="P419" s="281"/>
      <c r="Q419" s="281"/>
      <c r="R419" s="281"/>
      <c r="S419" s="282"/>
      <c r="T419" s="282"/>
      <c r="U419" s="282"/>
      <c r="V419" s="282"/>
      <c r="W419" s="282"/>
      <c r="X419" s="282"/>
      <c r="Y419" s="283"/>
      <c r="Z419" s="283"/>
      <c r="AA419" s="283"/>
      <c r="AC419" s="286"/>
      <c r="AD419" s="286"/>
      <c r="AE419" s="286"/>
      <c r="AF419" s="286"/>
      <c r="AG419" s="286"/>
      <c r="AH419" s="286"/>
      <c r="AI419" s="286"/>
      <c r="AJ419" s="286"/>
      <c r="AK419" s="286"/>
      <c r="AL419" s="286"/>
      <c r="AM419" s="286"/>
      <c r="AN419" s="286"/>
      <c r="AO419" s="286"/>
      <c r="AP419" s="286"/>
      <c r="AQ419" s="286"/>
      <c r="AR419" s="286"/>
      <c r="AS419" s="286"/>
      <c r="AT419" s="286"/>
      <c r="AU419" s="286"/>
      <c r="AV419" s="286"/>
      <c r="AW419" s="286"/>
      <c r="AX419" s="286"/>
      <c r="AY419" s="286"/>
      <c r="AZ419" s="286"/>
      <c r="BA419" s="286"/>
      <c r="BB419" s="286"/>
      <c r="BC419" s="286"/>
      <c r="BD419" s="286"/>
      <c r="BE419" s="286"/>
      <c r="BF419" s="286"/>
      <c r="BG419" s="286"/>
      <c r="BH419" s="286"/>
      <c r="BI419" s="286"/>
      <c r="BJ419" s="286"/>
      <c r="BK419" s="286"/>
    </row>
    <row r="420" spans="1:63" s="288" customFormat="1" ht="12.95" customHeight="1">
      <c r="A420" s="290"/>
      <c r="B420" s="598" t="s">
        <v>354</v>
      </c>
      <c r="C420" s="635" t="s">
        <v>491</v>
      </c>
      <c r="D420" s="602"/>
      <c r="E420" s="602"/>
      <c r="F420" s="602"/>
      <c r="G420" s="602"/>
      <c r="H420" s="602"/>
      <c r="I420" s="602"/>
      <c r="J420" s="602"/>
      <c r="K420" s="602"/>
      <c r="L420" s="602"/>
      <c r="M420" s="602"/>
      <c r="N420" s="602"/>
      <c r="O420" s="602"/>
      <c r="P420" s="602"/>
      <c r="Q420" s="602"/>
      <c r="R420" s="602"/>
      <c r="S420" s="602"/>
      <c r="T420" s="602"/>
      <c r="U420" s="602"/>
      <c r="V420" s="602"/>
      <c r="W420" s="602"/>
      <c r="X420" s="603"/>
      <c r="Y420" s="636"/>
      <c r="Z420" s="637"/>
      <c r="AA420" s="638"/>
      <c r="AC420" s="289"/>
      <c r="AD420" s="289"/>
      <c r="AE420" s="289"/>
      <c r="AF420" s="289"/>
      <c r="AG420" s="289"/>
      <c r="AH420" s="289"/>
      <c r="AI420" s="289"/>
      <c r="AJ420" s="289"/>
      <c r="AK420" s="289"/>
      <c r="AL420" s="289"/>
      <c r="AM420" s="289"/>
      <c r="AN420" s="289"/>
      <c r="AO420" s="289"/>
      <c r="AP420" s="289"/>
      <c r="AQ420" s="289"/>
      <c r="AR420" s="289"/>
      <c r="AS420" s="289"/>
      <c r="AT420" s="289"/>
      <c r="AU420" s="289"/>
      <c r="AV420" s="289"/>
      <c r="AW420" s="289"/>
      <c r="AX420" s="289"/>
      <c r="AY420" s="289"/>
      <c r="AZ420" s="289"/>
      <c r="BA420" s="289"/>
      <c r="BB420" s="289"/>
      <c r="BC420" s="289"/>
      <c r="BD420" s="289"/>
      <c r="BE420" s="289"/>
      <c r="BF420" s="289"/>
      <c r="BG420" s="289"/>
      <c r="BH420" s="289"/>
      <c r="BI420" s="289"/>
      <c r="BJ420" s="289"/>
      <c r="BK420" s="289"/>
    </row>
    <row r="421" spans="1:63" s="288" customFormat="1" ht="12.95" customHeight="1">
      <c r="A421" s="290"/>
      <c r="B421" s="599"/>
      <c r="C421" s="604"/>
      <c r="D421" s="605"/>
      <c r="E421" s="605"/>
      <c r="F421" s="605"/>
      <c r="G421" s="605"/>
      <c r="H421" s="605"/>
      <c r="I421" s="605"/>
      <c r="J421" s="605"/>
      <c r="K421" s="605"/>
      <c r="L421" s="605"/>
      <c r="M421" s="605"/>
      <c r="N421" s="605"/>
      <c r="O421" s="605"/>
      <c r="P421" s="605"/>
      <c r="Q421" s="605"/>
      <c r="R421" s="605"/>
      <c r="S421" s="605"/>
      <c r="T421" s="605"/>
      <c r="U421" s="605"/>
      <c r="V421" s="605"/>
      <c r="W421" s="605"/>
      <c r="X421" s="606"/>
      <c r="Y421" s="639"/>
      <c r="Z421" s="640"/>
      <c r="AA421" s="641"/>
      <c r="AC421" s="289"/>
      <c r="AD421" s="289"/>
      <c r="AE421" s="289"/>
      <c r="AF421" s="289"/>
      <c r="AG421" s="289"/>
      <c r="AH421" s="289"/>
      <c r="AI421" s="289"/>
      <c r="AJ421" s="289"/>
      <c r="AK421" s="289"/>
      <c r="AL421" s="289"/>
      <c r="AM421" s="289"/>
      <c r="AN421" s="289"/>
      <c r="AO421" s="289"/>
      <c r="AP421" s="289"/>
      <c r="AQ421" s="289"/>
      <c r="AR421" s="289"/>
      <c r="AS421" s="289"/>
      <c r="AT421" s="289"/>
      <c r="AU421" s="289"/>
      <c r="AV421" s="289"/>
      <c r="AW421" s="289"/>
      <c r="AX421" s="289"/>
      <c r="AY421" s="289"/>
      <c r="AZ421" s="289"/>
      <c r="BA421" s="289"/>
      <c r="BB421" s="289"/>
      <c r="BC421" s="289"/>
      <c r="BD421" s="289"/>
      <c r="BE421" s="289"/>
      <c r="BF421" s="289"/>
      <c r="BG421" s="289"/>
      <c r="BH421" s="289"/>
      <c r="BI421" s="289"/>
      <c r="BJ421" s="289"/>
      <c r="BK421" s="289"/>
    </row>
    <row r="422" spans="1:63" s="288" customFormat="1" ht="12.95" customHeight="1">
      <c r="A422" s="290"/>
      <c r="B422" s="599"/>
      <c r="C422" s="604"/>
      <c r="D422" s="605"/>
      <c r="E422" s="605"/>
      <c r="F422" s="605"/>
      <c r="G422" s="605"/>
      <c r="H422" s="605"/>
      <c r="I422" s="605"/>
      <c r="J422" s="605"/>
      <c r="K422" s="605"/>
      <c r="L422" s="605"/>
      <c r="M422" s="605"/>
      <c r="N422" s="605"/>
      <c r="O422" s="605"/>
      <c r="P422" s="605"/>
      <c r="Q422" s="605"/>
      <c r="R422" s="605"/>
      <c r="S422" s="605"/>
      <c r="T422" s="605"/>
      <c r="U422" s="605"/>
      <c r="V422" s="605"/>
      <c r="W422" s="605"/>
      <c r="X422" s="606"/>
      <c r="Y422" s="639"/>
      <c r="Z422" s="640"/>
      <c r="AA422" s="641"/>
      <c r="AC422" s="289"/>
      <c r="AD422" s="289"/>
      <c r="AE422" s="289"/>
      <c r="AF422" s="289"/>
      <c r="AG422" s="289"/>
      <c r="AH422" s="289"/>
      <c r="AI422" s="289"/>
      <c r="AJ422" s="289"/>
      <c r="AK422" s="289"/>
      <c r="AL422" s="289"/>
      <c r="AM422" s="289"/>
      <c r="AN422" s="289"/>
      <c r="AO422" s="289"/>
      <c r="AP422" s="289"/>
      <c r="AQ422" s="289"/>
      <c r="AR422" s="289"/>
      <c r="AS422" s="289"/>
      <c r="AT422" s="289"/>
      <c r="AU422" s="289"/>
      <c r="AV422" s="289"/>
      <c r="AW422" s="289"/>
      <c r="AX422" s="289"/>
      <c r="AY422" s="289"/>
      <c r="AZ422" s="289"/>
      <c r="BA422" s="289"/>
      <c r="BB422" s="289"/>
      <c r="BC422" s="289"/>
      <c r="BD422" s="289"/>
      <c r="BE422" s="289"/>
      <c r="BF422" s="289"/>
      <c r="BG422" s="289"/>
      <c r="BH422" s="289"/>
      <c r="BI422" s="289"/>
      <c r="BJ422" s="289"/>
      <c r="BK422" s="289"/>
    </row>
    <row r="423" spans="1:63" s="288" customFormat="1" ht="9" customHeight="1">
      <c r="A423" s="290"/>
      <c r="B423" s="599"/>
      <c r="C423" s="604"/>
      <c r="D423" s="605"/>
      <c r="E423" s="605"/>
      <c r="F423" s="605"/>
      <c r="G423" s="605"/>
      <c r="H423" s="605"/>
      <c r="I423" s="605"/>
      <c r="J423" s="605"/>
      <c r="K423" s="605"/>
      <c r="L423" s="605"/>
      <c r="M423" s="605"/>
      <c r="N423" s="605"/>
      <c r="O423" s="605"/>
      <c r="P423" s="605"/>
      <c r="Q423" s="605"/>
      <c r="R423" s="605"/>
      <c r="S423" s="605"/>
      <c r="T423" s="605"/>
      <c r="U423" s="605"/>
      <c r="V423" s="605"/>
      <c r="W423" s="605"/>
      <c r="X423" s="606"/>
      <c r="Y423" s="639"/>
      <c r="Z423" s="640"/>
      <c r="AA423" s="641"/>
      <c r="AC423" s="289"/>
      <c r="AD423" s="289"/>
      <c r="AE423" s="289"/>
      <c r="AF423" s="289"/>
      <c r="AG423" s="289"/>
      <c r="AH423" s="289"/>
      <c r="AI423" s="289"/>
      <c r="AJ423" s="289"/>
      <c r="AK423" s="289"/>
      <c r="AL423" s="289"/>
      <c r="AM423" s="289"/>
      <c r="AN423" s="289"/>
      <c r="AO423" s="289"/>
      <c r="AP423" s="289"/>
      <c r="AQ423" s="289"/>
      <c r="AR423" s="289"/>
      <c r="AS423" s="289"/>
      <c r="AT423" s="289"/>
      <c r="AU423" s="289"/>
      <c r="AV423" s="289"/>
      <c r="AW423" s="289"/>
      <c r="AX423" s="289"/>
      <c r="AY423" s="289"/>
      <c r="AZ423" s="289"/>
      <c r="BA423" s="289"/>
      <c r="BB423" s="289"/>
      <c r="BC423" s="289"/>
      <c r="BD423" s="289"/>
      <c r="BE423" s="289"/>
      <c r="BF423" s="289"/>
      <c r="BG423" s="289"/>
      <c r="BH423" s="289"/>
      <c r="BI423" s="289"/>
      <c r="BJ423" s="289"/>
      <c r="BK423" s="289"/>
    </row>
    <row r="424" spans="1:63" s="288" customFormat="1" ht="12.95" customHeight="1">
      <c r="A424" s="290"/>
      <c r="B424" s="600"/>
      <c r="C424" s="607"/>
      <c r="D424" s="608"/>
      <c r="E424" s="608"/>
      <c r="F424" s="608"/>
      <c r="G424" s="608"/>
      <c r="H424" s="608"/>
      <c r="I424" s="608"/>
      <c r="J424" s="608"/>
      <c r="K424" s="608"/>
      <c r="L424" s="608"/>
      <c r="M424" s="608"/>
      <c r="N424" s="608"/>
      <c r="O424" s="608"/>
      <c r="P424" s="608"/>
      <c r="Q424" s="608"/>
      <c r="R424" s="608"/>
      <c r="S424" s="608"/>
      <c r="T424" s="608"/>
      <c r="U424" s="608"/>
      <c r="V424" s="608"/>
      <c r="W424" s="608"/>
      <c r="X424" s="609"/>
      <c r="Y424" s="642"/>
      <c r="Z424" s="643"/>
      <c r="AA424" s="644"/>
      <c r="AC424" s="289"/>
      <c r="AD424" s="289"/>
      <c r="AE424" s="289"/>
      <c r="AF424" s="289"/>
      <c r="AG424" s="289"/>
      <c r="AH424" s="289"/>
      <c r="AI424" s="289"/>
      <c r="AJ424" s="289"/>
      <c r="AK424" s="289"/>
      <c r="AL424" s="289"/>
      <c r="AM424" s="289"/>
      <c r="AN424" s="289"/>
      <c r="AO424" s="289"/>
      <c r="AP424" s="289"/>
      <c r="AQ424" s="289"/>
      <c r="AR424" s="289"/>
      <c r="AS424" s="289"/>
      <c r="AT424" s="289"/>
      <c r="AU424" s="289"/>
      <c r="AV424" s="289"/>
      <c r="AW424" s="289"/>
      <c r="AX424" s="289"/>
      <c r="AY424" s="289"/>
      <c r="AZ424" s="289"/>
      <c r="BA424" s="289"/>
      <c r="BB424" s="289"/>
      <c r="BC424" s="289"/>
      <c r="BD424" s="289"/>
      <c r="BE424" s="289"/>
      <c r="BF424" s="289"/>
      <c r="BG424" s="289"/>
      <c r="BH424" s="289"/>
      <c r="BI424" s="289"/>
      <c r="BJ424" s="289"/>
      <c r="BK424" s="289"/>
    </row>
    <row r="425" spans="1:63" s="285" customFormat="1" ht="20.100000000000001" customHeight="1">
      <c r="A425" s="290"/>
      <c r="B425" s="598" t="s">
        <v>356</v>
      </c>
      <c r="C425" s="635" t="s">
        <v>492</v>
      </c>
      <c r="D425" s="602"/>
      <c r="E425" s="602"/>
      <c r="F425" s="602"/>
      <c r="G425" s="602"/>
      <c r="H425" s="602"/>
      <c r="I425" s="602"/>
      <c r="J425" s="602"/>
      <c r="K425" s="602"/>
      <c r="L425" s="602"/>
      <c r="M425" s="602"/>
      <c r="N425" s="602"/>
      <c r="O425" s="602"/>
      <c r="P425" s="602"/>
      <c r="Q425" s="602"/>
      <c r="R425" s="602"/>
      <c r="S425" s="602"/>
      <c r="T425" s="602"/>
      <c r="U425" s="602"/>
      <c r="V425" s="602"/>
      <c r="W425" s="602"/>
      <c r="X425" s="603"/>
      <c r="Y425" s="636"/>
      <c r="Z425" s="637"/>
      <c r="AA425" s="638"/>
      <c r="AC425" s="286"/>
      <c r="AD425" s="286"/>
      <c r="AE425" s="286"/>
      <c r="AF425" s="286"/>
      <c r="AG425" s="286"/>
      <c r="AH425" s="286"/>
      <c r="AI425" s="286"/>
      <c r="AJ425" s="286"/>
      <c r="AK425" s="286"/>
      <c r="AL425" s="286"/>
      <c r="AM425" s="286"/>
      <c r="AN425" s="286"/>
      <c r="AO425" s="286"/>
      <c r="AP425" s="286"/>
      <c r="AQ425" s="286"/>
      <c r="AR425" s="286"/>
      <c r="AS425" s="286"/>
      <c r="AT425" s="286"/>
      <c r="AU425" s="286"/>
      <c r="AV425" s="286"/>
      <c r="AW425" s="286"/>
      <c r="AX425" s="286"/>
      <c r="AY425" s="286"/>
      <c r="AZ425" s="286"/>
      <c r="BA425" s="286"/>
      <c r="BB425" s="286"/>
      <c r="BC425" s="286"/>
      <c r="BD425" s="286"/>
      <c r="BE425" s="286"/>
      <c r="BF425" s="286"/>
      <c r="BG425" s="286"/>
      <c r="BH425" s="286"/>
      <c r="BI425" s="286"/>
      <c r="BJ425" s="286"/>
      <c r="BK425" s="286"/>
    </row>
    <row r="426" spans="1:63" s="288" customFormat="1" ht="12.95" customHeight="1">
      <c r="A426" s="290"/>
      <c r="B426" s="599"/>
      <c r="C426" s="604"/>
      <c r="D426" s="605"/>
      <c r="E426" s="605"/>
      <c r="F426" s="605"/>
      <c r="G426" s="605"/>
      <c r="H426" s="605"/>
      <c r="I426" s="605"/>
      <c r="J426" s="605"/>
      <c r="K426" s="605"/>
      <c r="L426" s="605"/>
      <c r="M426" s="605"/>
      <c r="N426" s="605"/>
      <c r="O426" s="605"/>
      <c r="P426" s="605"/>
      <c r="Q426" s="605"/>
      <c r="R426" s="605"/>
      <c r="S426" s="605"/>
      <c r="T426" s="605"/>
      <c r="U426" s="605"/>
      <c r="V426" s="605"/>
      <c r="W426" s="605"/>
      <c r="X426" s="606"/>
      <c r="Y426" s="639"/>
      <c r="Z426" s="640"/>
      <c r="AA426" s="641"/>
      <c r="AC426" s="289"/>
      <c r="AD426" s="289"/>
      <c r="AE426" s="289"/>
      <c r="AF426" s="289"/>
      <c r="AG426" s="289"/>
      <c r="AH426" s="289"/>
      <c r="AI426" s="289"/>
      <c r="AJ426" s="289"/>
      <c r="AK426" s="289"/>
      <c r="AL426" s="289"/>
      <c r="AM426" s="289"/>
      <c r="AN426" s="289"/>
      <c r="AO426" s="289"/>
      <c r="AP426" s="289"/>
      <c r="AQ426" s="289"/>
      <c r="AR426" s="289"/>
      <c r="AS426" s="289"/>
      <c r="AT426" s="289"/>
      <c r="AU426" s="289"/>
      <c r="AV426" s="289"/>
      <c r="AW426" s="289"/>
      <c r="AX426" s="289"/>
      <c r="AY426" s="289"/>
      <c r="AZ426" s="289"/>
      <c r="BA426" s="289"/>
      <c r="BB426" s="289"/>
      <c r="BC426" s="289"/>
      <c r="BD426" s="289"/>
      <c r="BE426" s="289"/>
      <c r="BF426" s="289"/>
      <c r="BG426" s="289"/>
      <c r="BH426" s="289"/>
      <c r="BI426" s="289"/>
      <c r="BJ426" s="289"/>
      <c r="BK426" s="289"/>
    </row>
    <row r="427" spans="1:63" s="288" customFormat="1" ht="12.95" customHeight="1">
      <c r="A427" s="290"/>
      <c r="B427" s="600"/>
      <c r="C427" s="607"/>
      <c r="D427" s="608"/>
      <c r="E427" s="608"/>
      <c r="F427" s="608"/>
      <c r="G427" s="608"/>
      <c r="H427" s="608"/>
      <c r="I427" s="608"/>
      <c r="J427" s="608"/>
      <c r="K427" s="608"/>
      <c r="L427" s="608"/>
      <c r="M427" s="608"/>
      <c r="N427" s="608"/>
      <c r="O427" s="608"/>
      <c r="P427" s="608"/>
      <c r="Q427" s="608"/>
      <c r="R427" s="608"/>
      <c r="S427" s="608"/>
      <c r="T427" s="608"/>
      <c r="U427" s="608"/>
      <c r="V427" s="608"/>
      <c r="W427" s="608"/>
      <c r="X427" s="609"/>
      <c r="Y427" s="642"/>
      <c r="Z427" s="643"/>
      <c r="AA427" s="644"/>
      <c r="AC427" s="289"/>
      <c r="AD427" s="289"/>
      <c r="AE427" s="289"/>
      <c r="AF427" s="289"/>
      <c r="AG427" s="289"/>
      <c r="AH427" s="289"/>
      <c r="AI427" s="289"/>
      <c r="AJ427" s="289"/>
      <c r="AK427" s="289"/>
      <c r="AL427" s="289"/>
      <c r="AM427" s="289"/>
      <c r="AN427" s="289"/>
      <c r="AO427" s="289"/>
      <c r="AP427" s="289"/>
      <c r="AQ427" s="289"/>
      <c r="AR427" s="289"/>
      <c r="AS427" s="289"/>
      <c r="AT427" s="289"/>
      <c r="AU427" s="289"/>
      <c r="AV427" s="289"/>
      <c r="AW427" s="289"/>
      <c r="AX427" s="289"/>
      <c r="AY427" s="289"/>
      <c r="AZ427" s="289"/>
      <c r="BA427" s="289"/>
      <c r="BB427" s="289"/>
      <c r="BC427" s="289"/>
      <c r="BD427" s="289"/>
      <c r="BE427" s="289"/>
      <c r="BF427" s="289"/>
      <c r="BG427" s="289"/>
      <c r="BH427" s="289"/>
      <c r="BI427" s="289"/>
      <c r="BJ427" s="289"/>
      <c r="BK427" s="289"/>
    </row>
    <row r="428" spans="1:63" s="288" customFormat="1" ht="12.95" customHeight="1">
      <c r="A428" s="290"/>
      <c r="B428" s="290"/>
      <c r="C428" s="290"/>
      <c r="D428" s="290"/>
      <c r="E428" s="290"/>
      <c r="F428" s="290"/>
      <c r="G428" s="290"/>
      <c r="H428" s="290"/>
      <c r="I428" s="290"/>
      <c r="J428" s="290"/>
      <c r="K428" s="290"/>
      <c r="L428" s="290"/>
      <c r="M428" s="290"/>
      <c r="N428" s="290"/>
      <c r="O428" s="290"/>
      <c r="P428" s="290"/>
      <c r="Q428" s="290"/>
      <c r="R428" s="290"/>
      <c r="S428" s="290"/>
      <c r="T428" s="290"/>
      <c r="U428" s="290"/>
      <c r="V428" s="290"/>
      <c r="W428" s="290"/>
      <c r="X428" s="290"/>
      <c r="Y428" s="283"/>
      <c r="Z428" s="283"/>
      <c r="AA428" s="283"/>
      <c r="AC428" s="289"/>
      <c r="AD428" s="289"/>
      <c r="AE428" s="289"/>
      <c r="AF428" s="289"/>
      <c r="AG428" s="289"/>
      <c r="AH428" s="289"/>
      <c r="AI428" s="289"/>
      <c r="AJ428" s="289"/>
      <c r="AK428" s="289"/>
      <c r="AL428" s="289"/>
      <c r="AM428" s="289"/>
      <c r="AN428" s="289"/>
      <c r="AO428" s="289"/>
      <c r="AP428" s="289"/>
      <c r="AQ428" s="289"/>
      <c r="AR428" s="289"/>
      <c r="AS428" s="289"/>
      <c r="AT428" s="289"/>
      <c r="AU428" s="289"/>
      <c r="AV428" s="289"/>
      <c r="AW428" s="289"/>
      <c r="AX428" s="289"/>
      <c r="AY428" s="289"/>
      <c r="AZ428" s="289"/>
      <c r="BA428" s="289"/>
      <c r="BB428" s="289"/>
      <c r="BC428" s="289"/>
      <c r="BD428" s="289"/>
      <c r="BE428" s="289"/>
      <c r="BF428" s="289"/>
      <c r="BG428" s="289"/>
      <c r="BH428" s="289"/>
      <c r="BI428" s="289"/>
      <c r="BJ428" s="289"/>
      <c r="BK428" s="289"/>
    </row>
    <row r="429" spans="1:63" s="288" customFormat="1" ht="18.95" customHeight="1">
      <c r="A429" s="263" t="s">
        <v>1008</v>
      </c>
      <c r="B429" s="279"/>
      <c r="C429" s="280"/>
      <c r="D429" s="280"/>
      <c r="E429" s="280"/>
      <c r="F429" s="280"/>
      <c r="G429" s="280"/>
      <c r="H429" s="280"/>
      <c r="I429" s="280"/>
      <c r="J429" s="281"/>
      <c r="K429" s="281"/>
      <c r="L429" s="281"/>
      <c r="M429" s="281"/>
      <c r="N429" s="281"/>
      <c r="O429" s="281"/>
      <c r="P429" s="281"/>
      <c r="Q429" s="281"/>
      <c r="R429" s="281"/>
      <c r="S429" s="282"/>
      <c r="T429" s="282"/>
      <c r="U429" s="282"/>
      <c r="V429" s="282"/>
      <c r="W429" s="282"/>
      <c r="X429" s="282"/>
      <c r="Y429" s="283"/>
      <c r="Z429" s="283"/>
      <c r="AA429" s="283"/>
      <c r="AC429" s="289"/>
      <c r="AD429" s="289"/>
      <c r="AE429" s="289"/>
      <c r="AF429" s="289"/>
      <c r="AG429" s="289"/>
      <c r="AH429" s="289"/>
      <c r="AI429" s="289"/>
      <c r="AJ429" s="289"/>
      <c r="AK429" s="289"/>
      <c r="AL429" s="289"/>
      <c r="AM429" s="289"/>
      <c r="AN429" s="289"/>
      <c r="AO429" s="289"/>
      <c r="AP429" s="289"/>
      <c r="AQ429" s="289"/>
      <c r="AR429" s="289"/>
      <c r="AS429" s="289"/>
      <c r="AT429" s="289"/>
      <c r="AU429" s="289"/>
      <c r="AV429" s="289"/>
      <c r="AW429" s="289"/>
      <c r="AX429" s="289"/>
      <c r="AY429" s="289"/>
      <c r="AZ429" s="289"/>
      <c r="BA429" s="289"/>
      <c r="BB429" s="289"/>
      <c r="BC429" s="289"/>
      <c r="BD429" s="289"/>
      <c r="BE429" s="289"/>
      <c r="BF429" s="289"/>
      <c r="BG429" s="289"/>
      <c r="BH429" s="289"/>
      <c r="BI429" s="289"/>
      <c r="BJ429" s="289"/>
      <c r="BK429" s="289"/>
    </row>
    <row r="430" spans="1:63" s="288" customFormat="1" ht="10.35" customHeight="1">
      <c r="A430" s="290"/>
      <c r="B430" s="598" t="s">
        <v>354</v>
      </c>
      <c r="C430" s="635" t="s">
        <v>493</v>
      </c>
      <c r="D430" s="602"/>
      <c r="E430" s="602"/>
      <c r="F430" s="602"/>
      <c r="G430" s="602"/>
      <c r="H430" s="602"/>
      <c r="I430" s="602"/>
      <c r="J430" s="602"/>
      <c r="K430" s="602"/>
      <c r="L430" s="602"/>
      <c r="M430" s="602"/>
      <c r="N430" s="602"/>
      <c r="O430" s="602"/>
      <c r="P430" s="602"/>
      <c r="Q430" s="602"/>
      <c r="R430" s="602"/>
      <c r="S430" s="602"/>
      <c r="T430" s="602"/>
      <c r="U430" s="602"/>
      <c r="V430" s="602"/>
      <c r="W430" s="602"/>
      <c r="X430" s="603"/>
      <c r="Y430" s="636"/>
      <c r="Z430" s="637"/>
      <c r="AA430" s="638"/>
      <c r="AC430" s="289"/>
      <c r="AD430" s="289"/>
      <c r="AE430" s="289"/>
      <c r="AF430" s="289"/>
      <c r="AG430" s="289"/>
      <c r="AH430" s="289"/>
      <c r="AI430" s="289"/>
      <c r="AJ430" s="289"/>
      <c r="AK430" s="289"/>
      <c r="AL430" s="289"/>
      <c r="AM430" s="289"/>
      <c r="AN430" s="289"/>
      <c r="AO430" s="289"/>
      <c r="AP430" s="289"/>
      <c r="AQ430" s="289"/>
      <c r="AR430" s="289"/>
      <c r="AS430" s="289"/>
      <c r="AT430" s="289"/>
      <c r="AU430" s="289"/>
      <c r="AV430" s="289"/>
      <c r="AW430" s="289"/>
      <c r="AX430" s="289"/>
      <c r="AY430" s="289"/>
      <c r="AZ430" s="289"/>
      <c r="BA430" s="289"/>
      <c r="BB430" s="289"/>
      <c r="BC430" s="289"/>
      <c r="BD430" s="289"/>
      <c r="BE430" s="289"/>
      <c r="BF430" s="289"/>
      <c r="BG430" s="289"/>
      <c r="BH430" s="289"/>
      <c r="BI430" s="289"/>
      <c r="BJ430" s="289"/>
      <c r="BK430" s="289"/>
    </row>
    <row r="431" spans="1:63" s="288" customFormat="1" ht="10.35" customHeight="1">
      <c r="A431" s="290"/>
      <c r="B431" s="599"/>
      <c r="C431" s="604"/>
      <c r="D431" s="605"/>
      <c r="E431" s="605"/>
      <c r="F431" s="605"/>
      <c r="G431" s="605"/>
      <c r="H431" s="605"/>
      <c r="I431" s="605"/>
      <c r="J431" s="605"/>
      <c r="K431" s="605"/>
      <c r="L431" s="605"/>
      <c r="M431" s="605"/>
      <c r="N431" s="605"/>
      <c r="O431" s="605"/>
      <c r="P431" s="605"/>
      <c r="Q431" s="605"/>
      <c r="R431" s="605"/>
      <c r="S431" s="605"/>
      <c r="T431" s="605"/>
      <c r="U431" s="605"/>
      <c r="V431" s="605"/>
      <c r="W431" s="605"/>
      <c r="X431" s="606"/>
      <c r="Y431" s="639"/>
      <c r="Z431" s="640"/>
      <c r="AA431" s="641"/>
      <c r="AC431" s="289"/>
      <c r="AD431" s="289"/>
      <c r="AE431" s="289"/>
      <c r="AF431" s="289"/>
      <c r="AG431" s="289"/>
      <c r="AH431" s="289"/>
      <c r="AI431" s="289"/>
      <c r="AJ431" s="289"/>
      <c r="AK431" s="289"/>
      <c r="AL431" s="289"/>
      <c r="AM431" s="289"/>
      <c r="AN431" s="289"/>
      <c r="AO431" s="289"/>
      <c r="AP431" s="289"/>
      <c r="AQ431" s="289"/>
      <c r="AR431" s="289"/>
      <c r="AS431" s="289"/>
      <c r="AT431" s="289"/>
      <c r="AU431" s="289"/>
      <c r="AV431" s="289"/>
      <c r="AW431" s="289"/>
      <c r="AX431" s="289"/>
      <c r="AY431" s="289"/>
      <c r="AZ431" s="289"/>
      <c r="BA431" s="289"/>
      <c r="BB431" s="289"/>
      <c r="BC431" s="289"/>
      <c r="BD431" s="289"/>
      <c r="BE431" s="289"/>
      <c r="BF431" s="289"/>
      <c r="BG431" s="289"/>
      <c r="BH431" s="289"/>
      <c r="BI431" s="289"/>
      <c r="BJ431" s="289"/>
      <c r="BK431" s="289"/>
    </row>
    <row r="432" spans="1:63" s="288" customFormat="1" ht="10.35" customHeight="1">
      <c r="A432" s="290"/>
      <c r="B432" s="600"/>
      <c r="C432" s="607"/>
      <c r="D432" s="608"/>
      <c r="E432" s="608"/>
      <c r="F432" s="608"/>
      <c r="G432" s="608"/>
      <c r="H432" s="608"/>
      <c r="I432" s="608"/>
      <c r="J432" s="608"/>
      <c r="K432" s="608"/>
      <c r="L432" s="608"/>
      <c r="M432" s="608"/>
      <c r="N432" s="608"/>
      <c r="O432" s="608"/>
      <c r="P432" s="608"/>
      <c r="Q432" s="608"/>
      <c r="R432" s="608"/>
      <c r="S432" s="608"/>
      <c r="T432" s="608"/>
      <c r="U432" s="608"/>
      <c r="V432" s="608"/>
      <c r="W432" s="608"/>
      <c r="X432" s="609"/>
      <c r="Y432" s="642"/>
      <c r="Z432" s="643"/>
      <c r="AA432" s="644"/>
      <c r="AC432" s="289"/>
      <c r="AD432" s="289"/>
      <c r="AE432" s="289"/>
      <c r="AF432" s="289"/>
      <c r="AG432" s="289"/>
      <c r="AH432" s="289"/>
      <c r="AI432" s="289"/>
      <c r="AJ432" s="289"/>
      <c r="AK432" s="289"/>
      <c r="AL432" s="289"/>
      <c r="AM432" s="289"/>
      <c r="AN432" s="289"/>
      <c r="AO432" s="289"/>
      <c r="AP432" s="289"/>
      <c r="AQ432" s="289"/>
      <c r="AR432" s="289"/>
      <c r="AS432" s="289"/>
      <c r="AT432" s="289"/>
      <c r="AU432" s="289"/>
      <c r="AV432" s="289"/>
      <c r="AW432" s="289"/>
      <c r="AX432" s="289"/>
      <c r="AY432" s="289"/>
      <c r="AZ432" s="289"/>
      <c r="BA432" s="289"/>
      <c r="BB432" s="289"/>
      <c r="BC432" s="289"/>
      <c r="BD432" s="289"/>
      <c r="BE432" s="289"/>
      <c r="BF432" s="289"/>
      <c r="BG432" s="289"/>
      <c r="BH432" s="289"/>
      <c r="BI432" s="289"/>
      <c r="BJ432" s="289"/>
      <c r="BK432" s="289"/>
    </row>
    <row r="433" spans="1:63" s="288" customFormat="1" ht="12.75" customHeight="1">
      <c r="A433" s="290"/>
      <c r="B433" s="598" t="s">
        <v>356</v>
      </c>
      <c r="C433" s="635" t="s">
        <v>494</v>
      </c>
      <c r="D433" s="602"/>
      <c r="E433" s="602"/>
      <c r="F433" s="602"/>
      <c r="G433" s="602"/>
      <c r="H433" s="602"/>
      <c r="I433" s="602"/>
      <c r="J433" s="602"/>
      <c r="K433" s="602"/>
      <c r="L433" s="602"/>
      <c r="M433" s="602"/>
      <c r="N433" s="602"/>
      <c r="O433" s="602"/>
      <c r="P433" s="602"/>
      <c r="Q433" s="602"/>
      <c r="R433" s="602"/>
      <c r="S433" s="602"/>
      <c r="T433" s="602"/>
      <c r="U433" s="602"/>
      <c r="V433" s="602"/>
      <c r="W433" s="602"/>
      <c r="X433" s="603"/>
      <c r="Y433" s="636"/>
      <c r="Z433" s="637"/>
      <c r="AA433" s="638"/>
      <c r="AC433" s="289"/>
      <c r="AD433" s="289"/>
      <c r="AE433" s="289"/>
      <c r="AF433" s="289"/>
      <c r="AG433" s="289"/>
      <c r="AH433" s="289"/>
      <c r="AI433" s="289"/>
      <c r="AJ433" s="289"/>
      <c r="AK433" s="289"/>
      <c r="AL433" s="289"/>
      <c r="AM433" s="289"/>
      <c r="AN433" s="289"/>
      <c r="AO433" s="289"/>
      <c r="AP433" s="289"/>
      <c r="AQ433" s="289"/>
      <c r="AR433" s="289"/>
      <c r="AS433" s="289"/>
      <c r="AT433" s="289"/>
      <c r="AU433" s="289"/>
      <c r="AV433" s="289"/>
      <c r="AW433" s="289"/>
      <c r="AX433" s="289"/>
      <c r="AY433" s="289"/>
      <c r="AZ433" s="289"/>
      <c r="BA433" s="289"/>
      <c r="BB433" s="289"/>
      <c r="BC433" s="289"/>
      <c r="BD433" s="289"/>
      <c r="BE433" s="289"/>
      <c r="BF433" s="289"/>
      <c r="BG433" s="289"/>
      <c r="BH433" s="289"/>
      <c r="BI433" s="289"/>
      <c r="BJ433" s="289"/>
      <c r="BK433" s="289"/>
    </row>
    <row r="434" spans="1:63" s="285" customFormat="1" ht="12.75" customHeight="1">
      <c r="A434" s="290"/>
      <c r="B434" s="600"/>
      <c r="C434" s="607"/>
      <c r="D434" s="608"/>
      <c r="E434" s="608"/>
      <c r="F434" s="608"/>
      <c r="G434" s="608"/>
      <c r="H434" s="608"/>
      <c r="I434" s="608"/>
      <c r="J434" s="608"/>
      <c r="K434" s="608"/>
      <c r="L434" s="608"/>
      <c r="M434" s="608"/>
      <c r="N434" s="608"/>
      <c r="O434" s="608"/>
      <c r="P434" s="608"/>
      <c r="Q434" s="608"/>
      <c r="R434" s="608"/>
      <c r="S434" s="608"/>
      <c r="T434" s="608"/>
      <c r="U434" s="608"/>
      <c r="V434" s="608"/>
      <c r="W434" s="608"/>
      <c r="X434" s="609"/>
      <c r="Y434" s="642"/>
      <c r="Z434" s="643"/>
      <c r="AA434" s="644"/>
      <c r="AC434" s="286"/>
      <c r="AD434" s="286"/>
      <c r="AE434" s="286"/>
      <c r="AF434" s="286"/>
      <c r="AG434" s="286"/>
      <c r="AH434" s="286"/>
      <c r="AI434" s="286"/>
      <c r="AJ434" s="286"/>
      <c r="AK434" s="286"/>
      <c r="AL434" s="286"/>
      <c r="AM434" s="286"/>
      <c r="AN434" s="286"/>
      <c r="AO434" s="286"/>
      <c r="AP434" s="286"/>
      <c r="AQ434" s="286"/>
      <c r="AR434" s="286"/>
      <c r="AS434" s="286"/>
      <c r="AT434" s="286"/>
      <c r="AU434" s="286"/>
      <c r="AV434" s="286"/>
      <c r="AW434" s="286"/>
      <c r="AX434" s="286"/>
      <c r="AY434" s="286"/>
      <c r="AZ434" s="286"/>
      <c r="BA434" s="286"/>
      <c r="BB434" s="286"/>
      <c r="BC434" s="286"/>
      <c r="BD434" s="286"/>
      <c r="BE434" s="286"/>
      <c r="BF434" s="286"/>
      <c r="BG434" s="286"/>
      <c r="BH434" s="286"/>
      <c r="BI434" s="286"/>
      <c r="BJ434" s="286"/>
      <c r="BK434" s="286"/>
    </row>
    <row r="435" spans="1:63" s="288" customFormat="1" ht="12.75" customHeight="1">
      <c r="A435" s="290"/>
      <c r="B435" s="290"/>
      <c r="C435" s="290"/>
      <c r="D435" s="290"/>
      <c r="E435" s="290"/>
      <c r="F435" s="290"/>
      <c r="G435" s="290"/>
      <c r="H435" s="290"/>
      <c r="I435" s="290"/>
      <c r="J435" s="290"/>
      <c r="K435" s="290"/>
      <c r="L435" s="290"/>
      <c r="M435" s="290"/>
      <c r="N435" s="290"/>
      <c r="O435" s="290"/>
      <c r="P435" s="290"/>
      <c r="Q435" s="290"/>
      <c r="R435" s="290"/>
      <c r="S435" s="290"/>
      <c r="T435" s="290"/>
      <c r="U435" s="290"/>
      <c r="V435" s="290"/>
      <c r="W435" s="290"/>
      <c r="X435" s="290"/>
      <c r="Y435" s="283"/>
      <c r="Z435" s="283"/>
      <c r="AA435" s="283"/>
      <c r="AC435" s="289"/>
      <c r="AD435" s="289"/>
      <c r="AE435" s="289"/>
      <c r="AF435" s="289"/>
      <c r="AG435" s="289"/>
      <c r="AH435" s="289"/>
      <c r="AI435" s="289"/>
      <c r="AJ435" s="289"/>
      <c r="AK435" s="289"/>
      <c r="AL435" s="289"/>
      <c r="AM435" s="289"/>
      <c r="AN435" s="289"/>
      <c r="AO435" s="289"/>
      <c r="AP435" s="289"/>
      <c r="AQ435" s="289"/>
      <c r="AR435" s="289"/>
      <c r="AS435" s="289"/>
      <c r="AT435" s="289"/>
      <c r="AU435" s="289"/>
      <c r="AV435" s="289"/>
      <c r="AW435" s="289"/>
      <c r="AX435" s="289"/>
      <c r="AY435" s="289"/>
      <c r="AZ435" s="289"/>
      <c r="BA435" s="289"/>
      <c r="BB435" s="289"/>
      <c r="BC435" s="289"/>
      <c r="BD435" s="289"/>
      <c r="BE435" s="289"/>
      <c r="BF435" s="289"/>
      <c r="BG435" s="289"/>
      <c r="BH435" s="289"/>
      <c r="BI435" s="289"/>
      <c r="BJ435" s="289"/>
      <c r="BK435" s="289"/>
    </row>
    <row r="436" spans="1:63" s="288" customFormat="1" ht="18.95" customHeight="1">
      <c r="A436" s="263" t="s">
        <v>1009</v>
      </c>
      <c r="B436" s="279"/>
      <c r="C436" s="280"/>
      <c r="D436" s="280"/>
      <c r="E436" s="280"/>
      <c r="F436" s="280"/>
      <c r="G436" s="280"/>
      <c r="H436" s="280"/>
      <c r="I436" s="280"/>
      <c r="J436" s="281"/>
      <c r="K436" s="281"/>
      <c r="L436" s="281"/>
      <c r="M436" s="281"/>
      <c r="N436" s="281"/>
      <c r="O436" s="281"/>
      <c r="P436" s="281"/>
      <c r="Q436" s="281"/>
      <c r="R436" s="281"/>
      <c r="S436" s="282"/>
      <c r="T436" s="282"/>
      <c r="U436" s="282"/>
      <c r="V436" s="282"/>
      <c r="W436" s="282"/>
      <c r="X436" s="282"/>
      <c r="Y436" s="283"/>
      <c r="Z436" s="283"/>
      <c r="AA436" s="283"/>
      <c r="AC436" s="289"/>
      <c r="AD436" s="289"/>
      <c r="AE436" s="289"/>
      <c r="AF436" s="289"/>
      <c r="AG436" s="289"/>
      <c r="AH436" s="289"/>
      <c r="AI436" s="289"/>
      <c r="AJ436" s="289"/>
      <c r="AK436" s="289"/>
      <c r="AL436" s="289"/>
      <c r="AM436" s="289"/>
      <c r="AN436" s="289"/>
      <c r="AO436" s="289"/>
      <c r="AP436" s="289"/>
      <c r="AQ436" s="289"/>
      <c r="AR436" s="289"/>
      <c r="AS436" s="289"/>
      <c r="AT436" s="289"/>
      <c r="AU436" s="289"/>
      <c r="AV436" s="289"/>
      <c r="AW436" s="289"/>
      <c r="AX436" s="289"/>
      <c r="AY436" s="289"/>
      <c r="AZ436" s="289"/>
      <c r="BA436" s="289"/>
      <c r="BB436" s="289"/>
      <c r="BC436" s="289"/>
      <c r="BD436" s="289"/>
      <c r="BE436" s="289"/>
      <c r="BF436" s="289"/>
      <c r="BG436" s="289"/>
      <c r="BH436" s="289"/>
      <c r="BI436" s="289"/>
      <c r="BJ436" s="289"/>
      <c r="BK436" s="289"/>
    </row>
    <row r="437" spans="1:63" s="288" customFormat="1" ht="10.35" customHeight="1">
      <c r="A437" s="290"/>
      <c r="B437" s="598" t="s">
        <v>354</v>
      </c>
      <c r="C437" s="635" t="s">
        <v>987</v>
      </c>
      <c r="D437" s="602"/>
      <c r="E437" s="602"/>
      <c r="F437" s="602"/>
      <c r="G437" s="602"/>
      <c r="H437" s="602"/>
      <c r="I437" s="602"/>
      <c r="J437" s="602"/>
      <c r="K437" s="602"/>
      <c r="L437" s="602"/>
      <c r="M437" s="602"/>
      <c r="N437" s="602"/>
      <c r="O437" s="602"/>
      <c r="P437" s="602"/>
      <c r="Q437" s="602"/>
      <c r="R437" s="602"/>
      <c r="S437" s="602"/>
      <c r="T437" s="602"/>
      <c r="U437" s="602"/>
      <c r="V437" s="602"/>
      <c r="W437" s="602"/>
      <c r="X437" s="603"/>
      <c r="Y437" s="636"/>
      <c r="Z437" s="637"/>
      <c r="AA437" s="638"/>
      <c r="AC437" s="289"/>
      <c r="AD437" s="289"/>
      <c r="AE437" s="289"/>
      <c r="AF437" s="289"/>
      <c r="AG437" s="289"/>
      <c r="AH437" s="289"/>
      <c r="AI437" s="289"/>
      <c r="AJ437" s="289"/>
      <c r="AK437" s="289"/>
      <c r="AL437" s="289"/>
      <c r="AM437" s="289"/>
      <c r="AN437" s="289"/>
      <c r="AO437" s="289"/>
      <c r="AP437" s="289"/>
      <c r="AQ437" s="289"/>
      <c r="AR437" s="289"/>
      <c r="AS437" s="289"/>
      <c r="AT437" s="289"/>
      <c r="AU437" s="289"/>
      <c r="AV437" s="289"/>
      <c r="AW437" s="289"/>
      <c r="AX437" s="289"/>
      <c r="AY437" s="289"/>
      <c r="AZ437" s="289"/>
      <c r="BA437" s="289"/>
      <c r="BB437" s="289"/>
      <c r="BC437" s="289"/>
      <c r="BD437" s="289"/>
      <c r="BE437" s="289"/>
      <c r="BF437" s="289"/>
      <c r="BG437" s="289"/>
      <c r="BH437" s="289"/>
      <c r="BI437" s="289"/>
      <c r="BJ437" s="289"/>
      <c r="BK437" s="289"/>
    </row>
    <row r="438" spans="1:63" s="288" customFormat="1" ht="10.35" customHeight="1">
      <c r="A438" s="290"/>
      <c r="B438" s="599"/>
      <c r="C438" s="604"/>
      <c r="D438" s="605"/>
      <c r="E438" s="605"/>
      <c r="F438" s="605"/>
      <c r="G438" s="605"/>
      <c r="H438" s="605"/>
      <c r="I438" s="605"/>
      <c r="J438" s="605"/>
      <c r="K438" s="605"/>
      <c r="L438" s="605"/>
      <c r="M438" s="605"/>
      <c r="N438" s="605"/>
      <c r="O438" s="605"/>
      <c r="P438" s="605"/>
      <c r="Q438" s="605"/>
      <c r="R438" s="605"/>
      <c r="S438" s="605"/>
      <c r="T438" s="605"/>
      <c r="U438" s="605"/>
      <c r="V438" s="605"/>
      <c r="W438" s="605"/>
      <c r="X438" s="606"/>
      <c r="Y438" s="639"/>
      <c r="Z438" s="640"/>
      <c r="AA438" s="641"/>
      <c r="AC438" s="289"/>
      <c r="AD438" s="289"/>
      <c r="AE438" s="289"/>
      <c r="AF438" s="289"/>
      <c r="AG438" s="289"/>
      <c r="AH438" s="289"/>
      <c r="AI438" s="289"/>
      <c r="AJ438" s="289"/>
      <c r="AK438" s="289"/>
      <c r="AL438" s="289"/>
      <c r="AM438" s="289"/>
      <c r="AN438" s="289"/>
      <c r="AO438" s="289"/>
      <c r="AP438" s="289"/>
      <c r="AQ438" s="289"/>
      <c r="AR438" s="289"/>
      <c r="AS438" s="289"/>
      <c r="AT438" s="289"/>
      <c r="AU438" s="289"/>
      <c r="AV438" s="289"/>
      <c r="AW438" s="289"/>
      <c r="AX438" s="289"/>
      <c r="AY438" s="289"/>
      <c r="AZ438" s="289"/>
      <c r="BA438" s="289"/>
      <c r="BB438" s="289"/>
      <c r="BC438" s="289"/>
      <c r="BD438" s="289"/>
      <c r="BE438" s="289"/>
      <c r="BF438" s="289"/>
      <c r="BG438" s="289"/>
      <c r="BH438" s="289"/>
      <c r="BI438" s="289"/>
      <c r="BJ438" s="289"/>
      <c r="BK438" s="289"/>
    </row>
    <row r="439" spans="1:63" s="288" customFormat="1" ht="10.35" customHeight="1">
      <c r="A439" s="290"/>
      <c r="B439" s="600"/>
      <c r="C439" s="607"/>
      <c r="D439" s="608"/>
      <c r="E439" s="608"/>
      <c r="F439" s="608"/>
      <c r="G439" s="608"/>
      <c r="H439" s="608"/>
      <c r="I439" s="608"/>
      <c r="J439" s="608"/>
      <c r="K439" s="608"/>
      <c r="L439" s="608"/>
      <c r="M439" s="608"/>
      <c r="N439" s="608"/>
      <c r="O439" s="608"/>
      <c r="P439" s="608"/>
      <c r="Q439" s="608"/>
      <c r="R439" s="608"/>
      <c r="S439" s="608"/>
      <c r="T439" s="608"/>
      <c r="U439" s="608"/>
      <c r="V439" s="608"/>
      <c r="W439" s="608"/>
      <c r="X439" s="609"/>
      <c r="Y439" s="642"/>
      <c r="Z439" s="643"/>
      <c r="AA439" s="644"/>
      <c r="AC439" s="289"/>
      <c r="AD439" s="289"/>
      <c r="AE439" s="289"/>
      <c r="AF439" s="289"/>
      <c r="AG439" s="289"/>
      <c r="AH439" s="289"/>
      <c r="AI439" s="289"/>
      <c r="AJ439" s="289"/>
      <c r="AK439" s="289"/>
      <c r="AL439" s="289"/>
      <c r="AM439" s="289"/>
      <c r="AN439" s="289"/>
      <c r="AO439" s="289"/>
      <c r="AP439" s="289"/>
      <c r="AQ439" s="289"/>
      <c r="AR439" s="289"/>
      <c r="AS439" s="289"/>
      <c r="AT439" s="289"/>
      <c r="AU439" s="289"/>
      <c r="AV439" s="289"/>
      <c r="AW439" s="289"/>
      <c r="AX439" s="289"/>
      <c r="AY439" s="289"/>
      <c r="AZ439" s="289"/>
      <c r="BA439" s="289"/>
      <c r="BB439" s="289"/>
      <c r="BC439" s="289"/>
      <c r="BD439" s="289"/>
      <c r="BE439" s="289"/>
      <c r="BF439" s="289"/>
      <c r="BG439" s="289"/>
      <c r="BH439" s="289"/>
      <c r="BI439" s="289"/>
      <c r="BJ439" s="289"/>
      <c r="BK439" s="289"/>
    </row>
    <row r="440" spans="1:63" s="288" customFormat="1" ht="7.7" customHeight="1">
      <c r="A440" s="290"/>
      <c r="B440" s="598" t="s">
        <v>356</v>
      </c>
      <c r="C440" s="635" t="s">
        <v>495</v>
      </c>
      <c r="D440" s="602"/>
      <c r="E440" s="602"/>
      <c r="F440" s="602"/>
      <c r="G440" s="602"/>
      <c r="H440" s="602"/>
      <c r="I440" s="602"/>
      <c r="J440" s="602"/>
      <c r="K440" s="602"/>
      <c r="L440" s="602"/>
      <c r="M440" s="602"/>
      <c r="N440" s="602"/>
      <c r="O440" s="602"/>
      <c r="P440" s="602"/>
      <c r="Q440" s="602"/>
      <c r="R440" s="602"/>
      <c r="S440" s="602"/>
      <c r="T440" s="602"/>
      <c r="U440" s="602"/>
      <c r="V440" s="602"/>
      <c r="W440" s="602"/>
      <c r="X440" s="603"/>
      <c r="Y440" s="636"/>
      <c r="Z440" s="637"/>
      <c r="AA440" s="638"/>
      <c r="AC440" s="289"/>
      <c r="AD440" s="289"/>
      <c r="AE440" s="289"/>
      <c r="AF440" s="289"/>
      <c r="AG440" s="289"/>
      <c r="AH440" s="289"/>
      <c r="AI440" s="289"/>
      <c r="AJ440" s="289"/>
      <c r="AK440" s="289"/>
      <c r="AL440" s="289"/>
      <c r="AM440" s="289"/>
      <c r="AN440" s="289"/>
      <c r="AO440" s="289"/>
      <c r="AP440" s="289"/>
      <c r="AQ440" s="289"/>
      <c r="AR440" s="289"/>
      <c r="AS440" s="289"/>
      <c r="AT440" s="289"/>
      <c r="AU440" s="289"/>
      <c r="AV440" s="289"/>
      <c r="AW440" s="289"/>
      <c r="AX440" s="289"/>
      <c r="AY440" s="289"/>
      <c r="AZ440" s="289"/>
      <c r="BA440" s="289"/>
      <c r="BB440" s="289"/>
      <c r="BC440" s="289"/>
      <c r="BD440" s="289"/>
      <c r="BE440" s="289"/>
      <c r="BF440" s="289"/>
      <c r="BG440" s="289"/>
      <c r="BH440" s="289"/>
      <c r="BI440" s="289"/>
      <c r="BJ440" s="289"/>
      <c r="BK440" s="289"/>
    </row>
    <row r="441" spans="1:63" s="288" customFormat="1" ht="7.7" customHeight="1">
      <c r="A441" s="290"/>
      <c r="B441" s="599"/>
      <c r="C441" s="604"/>
      <c r="D441" s="605"/>
      <c r="E441" s="605"/>
      <c r="F441" s="605"/>
      <c r="G441" s="605"/>
      <c r="H441" s="605"/>
      <c r="I441" s="605"/>
      <c r="J441" s="605"/>
      <c r="K441" s="605"/>
      <c r="L441" s="605"/>
      <c r="M441" s="605"/>
      <c r="N441" s="605"/>
      <c r="O441" s="605"/>
      <c r="P441" s="605"/>
      <c r="Q441" s="605"/>
      <c r="R441" s="605"/>
      <c r="S441" s="605"/>
      <c r="T441" s="605"/>
      <c r="U441" s="605"/>
      <c r="V441" s="605"/>
      <c r="W441" s="605"/>
      <c r="X441" s="606"/>
      <c r="Y441" s="639"/>
      <c r="Z441" s="640"/>
      <c r="AA441" s="641"/>
      <c r="AC441" s="289"/>
      <c r="AD441" s="289"/>
      <c r="AE441" s="289"/>
      <c r="AF441" s="289"/>
      <c r="AG441" s="289"/>
      <c r="AH441" s="289"/>
      <c r="AI441" s="289"/>
      <c r="AJ441" s="289"/>
      <c r="AK441" s="289"/>
      <c r="AL441" s="289"/>
      <c r="AM441" s="289"/>
      <c r="AN441" s="289"/>
      <c r="AO441" s="289"/>
      <c r="AP441" s="289"/>
      <c r="AQ441" s="289"/>
      <c r="AR441" s="289"/>
      <c r="AS441" s="289"/>
      <c r="AT441" s="289"/>
      <c r="AU441" s="289"/>
      <c r="AV441" s="289"/>
      <c r="AW441" s="289"/>
      <c r="AX441" s="289"/>
      <c r="AY441" s="289"/>
      <c r="AZ441" s="289"/>
      <c r="BA441" s="289"/>
      <c r="BB441" s="289"/>
      <c r="BC441" s="289"/>
      <c r="BD441" s="289"/>
      <c r="BE441" s="289"/>
      <c r="BF441" s="289"/>
      <c r="BG441" s="289"/>
      <c r="BH441" s="289"/>
      <c r="BI441" s="289"/>
      <c r="BJ441" s="289"/>
      <c r="BK441" s="289"/>
    </row>
    <row r="442" spans="1:63" s="288" customFormat="1" ht="7.7" customHeight="1">
      <c r="A442" s="290"/>
      <c r="B442" s="600"/>
      <c r="C442" s="607"/>
      <c r="D442" s="608"/>
      <c r="E442" s="608"/>
      <c r="F442" s="608"/>
      <c r="G442" s="608"/>
      <c r="H442" s="608"/>
      <c r="I442" s="608"/>
      <c r="J442" s="608"/>
      <c r="K442" s="608"/>
      <c r="L442" s="608"/>
      <c r="M442" s="608"/>
      <c r="N442" s="608"/>
      <c r="O442" s="608"/>
      <c r="P442" s="608"/>
      <c r="Q442" s="608"/>
      <c r="R442" s="608"/>
      <c r="S442" s="608"/>
      <c r="T442" s="608"/>
      <c r="U442" s="608"/>
      <c r="V442" s="608"/>
      <c r="W442" s="608"/>
      <c r="X442" s="609"/>
      <c r="Y442" s="642"/>
      <c r="Z442" s="643"/>
      <c r="AA442" s="644"/>
      <c r="AC442" s="289"/>
      <c r="AD442" s="289"/>
      <c r="AE442" s="289"/>
      <c r="AF442" s="289"/>
      <c r="AG442" s="289"/>
      <c r="AH442" s="289"/>
      <c r="AI442" s="289"/>
      <c r="AJ442" s="289"/>
      <c r="AK442" s="289"/>
      <c r="AL442" s="289"/>
      <c r="AM442" s="289"/>
      <c r="AN442" s="289"/>
      <c r="AO442" s="289"/>
      <c r="AP442" s="289"/>
      <c r="AQ442" s="289"/>
      <c r="AR442" s="289"/>
      <c r="AS442" s="289"/>
      <c r="AT442" s="289"/>
      <c r="AU442" s="289"/>
      <c r="AV442" s="289"/>
      <c r="AW442" s="289"/>
      <c r="AX442" s="289"/>
      <c r="AY442" s="289"/>
      <c r="AZ442" s="289"/>
      <c r="BA442" s="289"/>
      <c r="BB442" s="289"/>
      <c r="BC442" s="289"/>
      <c r="BD442" s="289"/>
      <c r="BE442" s="289"/>
      <c r="BF442" s="289"/>
      <c r="BG442" s="289"/>
      <c r="BH442" s="289"/>
      <c r="BI442" s="289"/>
      <c r="BJ442" s="289"/>
      <c r="BK442" s="289"/>
    </row>
    <row r="443" spans="1:63" s="288" customFormat="1" ht="10.35" customHeight="1">
      <c r="A443" s="290"/>
      <c r="B443" s="598" t="s">
        <v>387</v>
      </c>
      <c r="C443" s="635" t="s">
        <v>496</v>
      </c>
      <c r="D443" s="602"/>
      <c r="E443" s="602"/>
      <c r="F443" s="602"/>
      <c r="G443" s="602"/>
      <c r="H443" s="602"/>
      <c r="I443" s="602"/>
      <c r="J443" s="602"/>
      <c r="K443" s="602"/>
      <c r="L443" s="602"/>
      <c r="M443" s="602"/>
      <c r="N443" s="602"/>
      <c r="O443" s="602"/>
      <c r="P443" s="602"/>
      <c r="Q443" s="602"/>
      <c r="R443" s="602"/>
      <c r="S443" s="602"/>
      <c r="T443" s="602"/>
      <c r="U443" s="602"/>
      <c r="V443" s="602"/>
      <c r="W443" s="602"/>
      <c r="X443" s="603"/>
      <c r="Y443" s="636"/>
      <c r="Z443" s="637"/>
      <c r="AA443" s="638"/>
      <c r="AC443" s="289"/>
      <c r="AD443" s="289"/>
      <c r="AE443" s="289"/>
      <c r="AF443" s="289"/>
      <c r="AG443" s="289"/>
      <c r="AH443" s="289"/>
      <c r="AI443" s="289"/>
      <c r="AJ443" s="289"/>
      <c r="AK443" s="289"/>
      <c r="AL443" s="289"/>
      <c r="AM443" s="289"/>
      <c r="AN443" s="289"/>
      <c r="AO443" s="289"/>
      <c r="AP443" s="289"/>
      <c r="AQ443" s="289"/>
      <c r="AR443" s="289"/>
      <c r="AS443" s="289"/>
      <c r="AT443" s="289"/>
      <c r="AU443" s="289"/>
      <c r="AV443" s="289"/>
      <c r="AW443" s="289"/>
      <c r="AX443" s="289"/>
      <c r="AY443" s="289"/>
      <c r="AZ443" s="289"/>
      <c r="BA443" s="289"/>
      <c r="BB443" s="289"/>
      <c r="BC443" s="289"/>
      <c r="BD443" s="289"/>
      <c r="BE443" s="289"/>
      <c r="BF443" s="289"/>
      <c r="BG443" s="289"/>
      <c r="BH443" s="289"/>
      <c r="BI443" s="289"/>
      <c r="BJ443" s="289"/>
      <c r="BK443" s="289"/>
    </row>
    <row r="444" spans="1:63" s="471" customFormat="1" ht="10.35" customHeight="1">
      <c r="A444" s="290"/>
      <c r="B444" s="599"/>
      <c r="C444" s="604"/>
      <c r="D444" s="605"/>
      <c r="E444" s="605"/>
      <c r="F444" s="605"/>
      <c r="G444" s="605"/>
      <c r="H444" s="605"/>
      <c r="I444" s="605"/>
      <c r="J444" s="605"/>
      <c r="K444" s="605"/>
      <c r="L444" s="605"/>
      <c r="M444" s="605"/>
      <c r="N444" s="605"/>
      <c r="O444" s="605"/>
      <c r="P444" s="605"/>
      <c r="Q444" s="605"/>
      <c r="R444" s="605"/>
      <c r="S444" s="605"/>
      <c r="T444" s="605"/>
      <c r="U444" s="605"/>
      <c r="V444" s="605"/>
      <c r="W444" s="605"/>
      <c r="X444" s="606"/>
      <c r="Y444" s="642"/>
      <c r="Z444" s="643"/>
      <c r="AA444" s="644"/>
      <c r="AC444" s="473"/>
      <c r="AD444" s="473"/>
      <c r="AE444" s="473"/>
      <c r="AF444" s="473"/>
      <c r="AG444" s="473"/>
      <c r="AH444" s="473"/>
      <c r="AI444" s="473"/>
      <c r="AJ444" s="473"/>
      <c r="AK444" s="473"/>
      <c r="AL444" s="473"/>
      <c r="AM444" s="473"/>
      <c r="AN444" s="473"/>
      <c r="AO444" s="473"/>
      <c r="AP444" s="473"/>
      <c r="AQ444" s="473"/>
      <c r="AR444" s="473"/>
      <c r="AS444" s="473"/>
      <c r="AT444" s="473"/>
      <c r="AU444" s="473"/>
      <c r="AV444" s="473"/>
      <c r="AW444" s="473"/>
      <c r="AX444" s="473"/>
      <c r="AY444" s="473"/>
      <c r="AZ444" s="473"/>
      <c r="BA444" s="473"/>
      <c r="BB444" s="473"/>
      <c r="BC444" s="473"/>
      <c r="BD444" s="473"/>
      <c r="BE444" s="473"/>
      <c r="BF444" s="473"/>
      <c r="BG444" s="473"/>
      <c r="BH444" s="473"/>
      <c r="BI444" s="473"/>
      <c r="BJ444" s="473"/>
      <c r="BK444" s="473"/>
    </row>
    <row r="445" spans="1:63" s="288" customFormat="1" ht="12" customHeight="1">
      <c r="A445" s="263"/>
      <c r="B445" s="598" t="s">
        <v>389</v>
      </c>
      <c r="C445" s="635" t="s">
        <v>497</v>
      </c>
      <c r="D445" s="602"/>
      <c r="E445" s="602"/>
      <c r="F445" s="602"/>
      <c r="G445" s="602"/>
      <c r="H445" s="602"/>
      <c r="I445" s="602"/>
      <c r="J445" s="602"/>
      <c r="K445" s="602"/>
      <c r="L445" s="602"/>
      <c r="M445" s="602"/>
      <c r="N445" s="602"/>
      <c r="O445" s="602"/>
      <c r="P445" s="602"/>
      <c r="Q445" s="602"/>
      <c r="R445" s="602"/>
      <c r="S445" s="602"/>
      <c r="T445" s="602"/>
      <c r="U445" s="602"/>
      <c r="V445" s="602"/>
      <c r="W445" s="602"/>
      <c r="X445" s="603"/>
      <c r="Y445" s="636"/>
      <c r="Z445" s="637"/>
      <c r="AA445" s="638"/>
      <c r="AC445" s="289"/>
      <c r="AD445" s="289"/>
      <c r="AE445" s="289"/>
      <c r="AF445" s="289"/>
      <c r="AG445" s="297"/>
      <c r="AH445" s="297"/>
      <c r="AI445" s="297"/>
      <c r="AJ445" s="297"/>
      <c r="AK445" s="297"/>
      <c r="AL445" s="297"/>
      <c r="AM445" s="297"/>
      <c r="AN445" s="297"/>
      <c r="AO445" s="297"/>
      <c r="AP445" s="297"/>
      <c r="AQ445" s="297"/>
      <c r="AR445" s="297"/>
      <c r="AS445" s="297"/>
      <c r="AT445" s="297"/>
      <c r="AU445" s="297"/>
      <c r="AV445" s="297"/>
      <c r="AW445" s="297"/>
      <c r="AX445" s="297"/>
      <c r="AY445" s="297"/>
      <c r="AZ445" s="297"/>
      <c r="BA445" s="297"/>
      <c r="BB445" s="297"/>
      <c r="BC445" s="297"/>
      <c r="BD445" s="297"/>
      <c r="BE445" s="261"/>
      <c r="BF445" s="261"/>
      <c r="BG445" s="261"/>
      <c r="BH445" s="289"/>
      <c r="BI445" s="289"/>
      <c r="BJ445" s="289"/>
      <c r="BK445" s="289"/>
    </row>
    <row r="446" spans="1:63" s="288" customFormat="1" ht="12" customHeight="1">
      <c r="A446" s="263"/>
      <c r="B446" s="600"/>
      <c r="C446" s="607"/>
      <c r="D446" s="608"/>
      <c r="E446" s="608"/>
      <c r="F446" s="608"/>
      <c r="G446" s="608"/>
      <c r="H446" s="608"/>
      <c r="I446" s="608"/>
      <c r="J446" s="608"/>
      <c r="K446" s="608"/>
      <c r="L446" s="608"/>
      <c r="M446" s="608"/>
      <c r="N446" s="608"/>
      <c r="O446" s="608"/>
      <c r="P446" s="608"/>
      <c r="Q446" s="608"/>
      <c r="R446" s="608"/>
      <c r="S446" s="608"/>
      <c r="T446" s="608"/>
      <c r="U446" s="608"/>
      <c r="V446" s="608"/>
      <c r="W446" s="608"/>
      <c r="X446" s="609"/>
      <c r="Y446" s="642"/>
      <c r="Z446" s="643"/>
      <c r="AA446" s="644"/>
      <c r="AC446" s="289"/>
      <c r="AD446" s="289"/>
      <c r="AE446" s="289"/>
      <c r="AF446" s="289"/>
      <c r="AG446" s="289"/>
      <c r="AH446" s="289"/>
      <c r="AI446" s="289"/>
      <c r="AJ446" s="289"/>
      <c r="AK446" s="289"/>
      <c r="AL446" s="289"/>
      <c r="AM446" s="289"/>
      <c r="AN446" s="289"/>
      <c r="AO446" s="289"/>
      <c r="AP446" s="289"/>
      <c r="AQ446" s="289"/>
      <c r="AR446" s="289"/>
      <c r="AS446" s="289"/>
      <c r="AT446" s="289"/>
      <c r="AU446" s="289"/>
      <c r="AV446" s="289"/>
      <c r="AW446" s="289"/>
      <c r="AX446" s="289"/>
      <c r="AY446" s="289"/>
      <c r="AZ446" s="289"/>
      <c r="BA446" s="289"/>
      <c r="BB446" s="289"/>
      <c r="BC446" s="289"/>
      <c r="BD446" s="289"/>
      <c r="BE446" s="289"/>
      <c r="BF446" s="289"/>
      <c r="BG446" s="289"/>
      <c r="BH446" s="289"/>
      <c r="BI446" s="289"/>
      <c r="BJ446" s="289"/>
      <c r="BK446" s="289"/>
    </row>
    <row r="447" spans="1:63" s="288" customFormat="1" ht="12.95" customHeight="1">
      <c r="A447" s="263"/>
      <c r="B447" s="598" t="s">
        <v>391</v>
      </c>
      <c r="C447" s="635" t="s">
        <v>498</v>
      </c>
      <c r="D447" s="602"/>
      <c r="E447" s="602"/>
      <c r="F447" s="602"/>
      <c r="G447" s="602"/>
      <c r="H447" s="602"/>
      <c r="I447" s="602"/>
      <c r="J447" s="602"/>
      <c r="K447" s="602"/>
      <c r="L447" s="602"/>
      <c r="M447" s="602"/>
      <c r="N447" s="602"/>
      <c r="O447" s="602"/>
      <c r="P447" s="602"/>
      <c r="Q447" s="602"/>
      <c r="R447" s="602"/>
      <c r="S447" s="602"/>
      <c r="T447" s="602"/>
      <c r="U447" s="602"/>
      <c r="V447" s="602"/>
      <c r="W447" s="602"/>
      <c r="X447" s="603"/>
      <c r="Y447" s="636"/>
      <c r="Z447" s="637"/>
      <c r="AA447" s="638"/>
      <c r="AC447" s="289"/>
      <c r="AD447" s="289"/>
      <c r="AE447" s="289"/>
      <c r="AF447" s="289"/>
      <c r="AG447" s="297"/>
      <c r="AH447" s="297"/>
      <c r="AI447" s="297"/>
      <c r="AJ447" s="297"/>
      <c r="AK447" s="297"/>
      <c r="AL447" s="297"/>
      <c r="AM447" s="297"/>
      <c r="AN447" s="297"/>
      <c r="AO447" s="297"/>
      <c r="AP447" s="297"/>
      <c r="AQ447" s="297"/>
      <c r="AR447" s="297"/>
      <c r="AS447" s="297"/>
      <c r="AT447" s="297"/>
      <c r="AU447" s="297"/>
      <c r="AV447" s="297"/>
      <c r="AW447" s="297"/>
      <c r="AX447" s="297"/>
      <c r="AY447" s="297"/>
      <c r="AZ447" s="297"/>
      <c r="BA447" s="297"/>
      <c r="BB447" s="297"/>
      <c r="BC447" s="297"/>
      <c r="BD447" s="297"/>
      <c r="BE447" s="261"/>
      <c r="BF447" s="261"/>
      <c r="BG447" s="261"/>
      <c r="BH447" s="289"/>
      <c r="BI447" s="289"/>
      <c r="BJ447" s="289"/>
      <c r="BK447" s="289"/>
    </row>
    <row r="448" spans="1:63" s="288" customFormat="1" ht="21.6" customHeight="1">
      <c r="A448" s="263"/>
      <c r="B448" s="600"/>
      <c r="C448" s="607"/>
      <c r="D448" s="608"/>
      <c r="E448" s="608"/>
      <c r="F448" s="608"/>
      <c r="G448" s="608"/>
      <c r="H448" s="608"/>
      <c r="I448" s="608"/>
      <c r="J448" s="608"/>
      <c r="K448" s="608"/>
      <c r="L448" s="608"/>
      <c r="M448" s="608"/>
      <c r="N448" s="608"/>
      <c r="O448" s="608"/>
      <c r="P448" s="608"/>
      <c r="Q448" s="608"/>
      <c r="R448" s="608"/>
      <c r="S448" s="608"/>
      <c r="T448" s="608"/>
      <c r="U448" s="608"/>
      <c r="V448" s="608"/>
      <c r="W448" s="608"/>
      <c r="X448" s="609"/>
      <c r="Y448" s="642"/>
      <c r="Z448" s="643"/>
      <c r="AA448" s="644"/>
      <c r="AC448" s="289"/>
      <c r="AD448" s="289"/>
      <c r="AE448" s="289"/>
      <c r="AF448" s="289"/>
      <c r="AG448" s="289"/>
      <c r="AH448" s="289"/>
      <c r="AI448" s="289"/>
      <c r="AJ448" s="289"/>
      <c r="AK448" s="289"/>
      <c r="AL448" s="289"/>
      <c r="AM448" s="289"/>
      <c r="AN448" s="289"/>
      <c r="AO448" s="289"/>
      <c r="AP448" s="289"/>
      <c r="AQ448" s="289"/>
      <c r="AR448" s="289"/>
      <c r="AS448" s="289"/>
      <c r="AT448" s="289"/>
      <c r="AU448" s="289"/>
      <c r="AV448" s="289"/>
      <c r="AW448" s="289"/>
      <c r="AX448" s="289"/>
      <c r="AY448" s="289"/>
      <c r="AZ448" s="289"/>
      <c r="BA448" s="289"/>
      <c r="BB448" s="289"/>
      <c r="BC448" s="289"/>
      <c r="BD448" s="289"/>
      <c r="BE448" s="289"/>
      <c r="BF448" s="289"/>
      <c r="BG448" s="289"/>
      <c r="BH448" s="289"/>
      <c r="BI448" s="289"/>
      <c r="BJ448" s="289"/>
      <c r="BK448" s="289"/>
    </row>
    <row r="449" spans="1:63" s="288" customFormat="1" ht="36" customHeight="1">
      <c r="A449" s="263"/>
      <c r="B449" s="494" t="s">
        <v>417</v>
      </c>
      <c r="C449" s="632" t="s">
        <v>499</v>
      </c>
      <c r="D449" s="633"/>
      <c r="E449" s="633"/>
      <c r="F449" s="633"/>
      <c r="G449" s="633"/>
      <c r="H449" s="633"/>
      <c r="I449" s="633"/>
      <c r="J449" s="633"/>
      <c r="K449" s="633"/>
      <c r="L449" s="633"/>
      <c r="M449" s="633"/>
      <c r="N449" s="633"/>
      <c r="O449" s="633"/>
      <c r="P449" s="633"/>
      <c r="Q449" s="633"/>
      <c r="R449" s="633"/>
      <c r="S449" s="633"/>
      <c r="T449" s="633"/>
      <c r="U449" s="633"/>
      <c r="V449" s="633"/>
      <c r="W449" s="633"/>
      <c r="X449" s="634"/>
      <c r="Y449" s="629"/>
      <c r="Z449" s="630"/>
      <c r="AA449" s="631"/>
      <c r="AC449" s="289"/>
      <c r="AD449" s="289"/>
      <c r="AE449" s="289"/>
      <c r="AF449" s="289"/>
      <c r="AG449" s="289"/>
      <c r="AH449" s="289"/>
      <c r="AI449" s="289"/>
      <c r="AJ449" s="289"/>
      <c r="AK449" s="289"/>
      <c r="AL449" s="289"/>
      <c r="AM449" s="289"/>
      <c r="AN449" s="289"/>
      <c r="AO449" s="289"/>
      <c r="AP449" s="289"/>
      <c r="AQ449" s="289"/>
      <c r="AR449" s="289"/>
      <c r="AS449" s="289"/>
      <c r="AT449" s="289"/>
      <c r="AU449" s="289"/>
      <c r="AV449" s="289"/>
      <c r="AW449" s="289"/>
      <c r="AX449" s="289"/>
      <c r="AY449" s="289"/>
      <c r="AZ449" s="289"/>
      <c r="BA449" s="289"/>
      <c r="BB449" s="289"/>
      <c r="BC449" s="289"/>
      <c r="BD449" s="289"/>
      <c r="BE449" s="289"/>
      <c r="BF449" s="289"/>
      <c r="BG449" s="289"/>
      <c r="BH449" s="289"/>
      <c r="BI449" s="289"/>
      <c r="BJ449" s="289"/>
      <c r="BK449" s="289"/>
    </row>
    <row r="450" spans="1:63" s="288" customFormat="1" ht="36" customHeight="1">
      <c r="A450" s="263"/>
      <c r="B450" s="494" t="s">
        <v>419</v>
      </c>
      <c r="C450" s="632" t="s">
        <v>500</v>
      </c>
      <c r="D450" s="633"/>
      <c r="E450" s="633"/>
      <c r="F450" s="633"/>
      <c r="G450" s="633"/>
      <c r="H450" s="633"/>
      <c r="I450" s="633"/>
      <c r="J450" s="633"/>
      <c r="K450" s="633"/>
      <c r="L450" s="633"/>
      <c r="M450" s="633"/>
      <c r="N450" s="633"/>
      <c r="O450" s="633"/>
      <c r="P450" s="633"/>
      <c r="Q450" s="633"/>
      <c r="R450" s="633"/>
      <c r="S450" s="633"/>
      <c r="T450" s="633"/>
      <c r="U450" s="633"/>
      <c r="V450" s="633"/>
      <c r="W450" s="633"/>
      <c r="X450" s="634"/>
      <c r="Y450" s="629"/>
      <c r="Z450" s="630"/>
      <c r="AA450" s="631"/>
      <c r="AC450" s="289"/>
      <c r="AD450" s="289"/>
      <c r="AE450" s="289"/>
      <c r="AF450" s="289"/>
      <c r="AG450" s="289"/>
      <c r="AH450" s="289"/>
      <c r="AI450" s="289"/>
      <c r="AJ450" s="289"/>
      <c r="AK450" s="289"/>
      <c r="AL450" s="289"/>
      <c r="AM450" s="289"/>
      <c r="AN450" s="289"/>
      <c r="AO450" s="289"/>
      <c r="AP450" s="289"/>
      <c r="AQ450" s="289"/>
      <c r="AR450" s="289"/>
      <c r="AS450" s="289"/>
      <c r="AT450" s="289"/>
      <c r="AU450" s="289"/>
      <c r="AV450" s="289"/>
      <c r="AW450" s="289"/>
      <c r="AX450" s="289"/>
      <c r="AY450" s="289"/>
      <c r="AZ450" s="289"/>
      <c r="BA450" s="289"/>
      <c r="BB450" s="289"/>
      <c r="BC450" s="289"/>
      <c r="BD450" s="289"/>
      <c r="BE450" s="289"/>
      <c r="BF450" s="289"/>
      <c r="BG450" s="289"/>
      <c r="BH450" s="289"/>
      <c r="BI450" s="289"/>
      <c r="BJ450" s="289"/>
      <c r="BK450" s="289"/>
    </row>
    <row r="451" spans="1:63" s="288" customFormat="1" ht="36" customHeight="1">
      <c r="A451" s="263"/>
      <c r="B451" s="450" t="s">
        <v>421</v>
      </c>
      <c r="C451" s="632" t="s">
        <v>501</v>
      </c>
      <c r="D451" s="633"/>
      <c r="E451" s="633"/>
      <c r="F451" s="633"/>
      <c r="G451" s="633"/>
      <c r="H451" s="633"/>
      <c r="I451" s="633"/>
      <c r="J451" s="633"/>
      <c r="K451" s="633"/>
      <c r="L451" s="633"/>
      <c r="M451" s="633"/>
      <c r="N451" s="633"/>
      <c r="O451" s="633"/>
      <c r="P451" s="633"/>
      <c r="Q451" s="633"/>
      <c r="R451" s="633"/>
      <c r="S451" s="633"/>
      <c r="T451" s="633"/>
      <c r="U451" s="633"/>
      <c r="V451" s="633"/>
      <c r="W451" s="633"/>
      <c r="X451" s="634"/>
      <c r="Y451" s="629"/>
      <c r="Z451" s="630"/>
      <c r="AA451" s="631"/>
      <c r="AC451" s="289"/>
      <c r="AD451" s="289"/>
      <c r="AE451" s="289"/>
      <c r="AF451" s="289"/>
      <c r="AG451" s="289"/>
      <c r="AH451" s="289"/>
      <c r="AI451" s="289"/>
      <c r="AJ451" s="289"/>
      <c r="AK451" s="289"/>
      <c r="AL451" s="289"/>
      <c r="AM451" s="289"/>
      <c r="AN451" s="289"/>
      <c r="AO451" s="289"/>
      <c r="AP451" s="289"/>
      <c r="AQ451" s="289"/>
      <c r="AR451" s="289"/>
      <c r="AS451" s="289"/>
      <c r="AT451" s="289"/>
      <c r="AU451" s="289"/>
      <c r="AV451" s="289"/>
      <c r="AW451" s="289"/>
      <c r="AX451" s="289"/>
      <c r="AY451" s="289"/>
      <c r="AZ451" s="289"/>
      <c r="BA451" s="289"/>
      <c r="BB451" s="289"/>
      <c r="BC451" s="289"/>
      <c r="BD451" s="289"/>
      <c r="BE451" s="289"/>
      <c r="BF451" s="289"/>
      <c r="BG451" s="289"/>
      <c r="BH451" s="289"/>
      <c r="BI451" s="289"/>
      <c r="BJ451" s="289"/>
      <c r="BK451" s="289"/>
    </row>
    <row r="452" spans="1:63" s="471" customFormat="1" ht="10.5" customHeight="1">
      <c r="A452" s="225"/>
      <c r="B452" s="225"/>
      <c r="C452" s="225"/>
      <c r="D452" s="225"/>
      <c r="E452" s="225"/>
      <c r="F452" s="225"/>
      <c r="G452" s="225"/>
      <c r="H452" s="225"/>
      <c r="I452" s="225"/>
      <c r="J452" s="225"/>
      <c r="K452" s="225"/>
      <c r="L452" s="225"/>
      <c r="M452" s="225"/>
      <c r="N452" s="225"/>
      <c r="O452" s="225"/>
      <c r="P452" s="225"/>
      <c r="Q452" s="225"/>
      <c r="R452" s="225"/>
      <c r="Y452" s="298"/>
      <c r="Z452" s="298"/>
      <c r="AA452" s="298"/>
      <c r="AC452" s="473"/>
      <c r="AD452" s="473"/>
      <c r="AE452" s="473"/>
      <c r="AF452" s="473"/>
      <c r="AG452" s="473"/>
      <c r="AH452" s="473"/>
      <c r="AI452" s="473"/>
      <c r="AJ452" s="473"/>
      <c r="AK452" s="473"/>
      <c r="AL452" s="473"/>
      <c r="AM452" s="473"/>
      <c r="AN452" s="473"/>
      <c r="AO452" s="473"/>
      <c r="AP452" s="473"/>
      <c r="AQ452" s="473"/>
      <c r="AR452" s="473"/>
      <c r="AS452" s="473"/>
      <c r="AT452" s="473"/>
      <c r="AU452" s="473"/>
      <c r="AV452" s="473"/>
      <c r="AW452" s="473"/>
      <c r="AX452" s="473"/>
      <c r="AY452" s="473"/>
      <c r="AZ452" s="473"/>
      <c r="BA452" s="473"/>
      <c r="BB452" s="473"/>
      <c r="BC452" s="473"/>
      <c r="BD452" s="473"/>
      <c r="BE452" s="473"/>
      <c r="BF452" s="473"/>
      <c r="BG452" s="473"/>
      <c r="BH452" s="473"/>
      <c r="BI452" s="473"/>
      <c r="BJ452" s="473"/>
      <c r="BK452" s="473"/>
    </row>
    <row r="453" spans="1:63" s="471" customFormat="1" ht="18.95" customHeight="1">
      <c r="A453" s="263" t="s">
        <v>1010</v>
      </c>
      <c r="B453" s="279"/>
      <c r="C453" s="280"/>
      <c r="D453" s="280"/>
      <c r="E453" s="280"/>
      <c r="F453" s="280"/>
      <c r="G453" s="280"/>
      <c r="H453" s="280"/>
      <c r="I453" s="280"/>
      <c r="J453" s="281"/>
      <c r="K453" s="281"/>
      <c r="L453" s="281"/>
      <c r="M453" s="281"/>
      <c r="N453" s="281"/>
      <c r="O453" s="281"/>
      <c r="P453" s="281"/>
      <c r="Q453" s="281"/>
      <c r="R453" s="281"/>
      <c r="S453" s="282"/>
      <c r="T453" s="282"/>
      <c r="U453" s="282"/>
      <c r="V453" s="282"/>
      <c r="W453" s="282"/>
      <c r="X453" s="282"/>
      <c r="Y453" s="283"/>
      <c r="Z453" s="283"/>
      <c r="AA453" s="283"/>
      <c r="AC453" s="473"/>
      <c r="AD453" s="473"/>
      <c r="AE453" s="473"/>
      <c r="AF453" s="473"/>
      <c r="AG453" s="473"/>
      <c r="AH453" s="473"/>
      <c r="AI453" s="473"/>
      <c r="AJ453" s="473"/>
      <c r="AK453" s="473"/>
      <c r="AL453" s="473"/>
      <c r="AM453" s="473"/>
      <c r="AN453" s="473"/>
      <c r="AO453" s="473"/>
      <c r="AP453" s="473"/>
      <c r="AQ453" s="473"/>
      <c r="AR453" s="473"/>
      <c r="AS453" s="473"/>
      <c r="AT453" s="473"/>
      <c r="AU453" s="473"/>
      <c r="AV453" s="473"/>
      <c r="AW453" s="473"/>
      <c r="AX453" s="473"/>
      <c r="AY453" s="473"/>
      <c r="AZ453" s="473"/>
      <c r="BA453" s="473"/>
      <c r="BB453" s="473"/>
      <c r="BC453" s="473"/>
      <c r="BD453" s="473"/>
      <c r="BE453" s="473"/>
      <c r="BF453" s="473"/>
      <c r="BG453" s="473"/>
      <c r="BH453" s="473"/>
      <c r="BI453" s="473"/>
      <c r="BJ453" s="473"/>
      <c r="BK453" s="473"/>
    </row>
    <row r="454" spans="1:63" s="288" customFormat="1" ht="12.75" customHeight="1">
      <c r="A454" s="290"/>
      <c r="B454" s="598" t="s">
        <v>354</v>
      </c>
      <c r="C454" s="662" t="s">
        <v>502</v>
      </c>
      <c r="D454" s="663"/>
      <c r="E454" s="663"/>
      <c r="F454" s="663"/>
      <c r="G454" s="663"/>
      <c r="H454" s="663"/>
      <c r="I454" s="663"/>
      <c r="J454" s="663"/>
      <c r="K454" s="663"/>
      <c r="L454" s="663"/>
      <c r="M454" s="663"/>
      <c r="N454" s="663"/>
      <c r="O454" s="663"/>
      <c r="P454" s="663"/>
      <c r="Q454" s="663"/>
      <c r="R454" s="663"/>
      <c r="S454" s="663"/>
      <c r="T454" s="663"/>
      <c r="U454" s="663"/>
      <c r="V454" s="663"/>
      <c r="W454" s="663"/>
      <c r="X454" s="664"/>
      <c r="Y454" s="636"/>
      <c r="Z454" s="637"/>
      <c r="AA454" s="638"/>
      <c r="AC454" s="289"/>
      <c r="AD454" s="289"/>
      <c r="AE454" s="289"/>
      <c r="AF454" s="289"/>
      <c r="AG454" s="289"/>
      <c r="AH454" s="289"/>
      <c r="AI454" s="289"/>
      <c r="AJ454" s="289"/>
      <c r="AK454" s="289"/>
      <c r="AL454" s="289"/>
      <c r="AM454" s="289"/>
      <c r="AN454" s="289"/>
      <c r="AO454" s="289"/>
      <c r="AP454" s="289"/>
      <c r="AQ454" s="289"/>
      <c r="AR454" s="289"/>
      <c r="AS454" s="289"/>
      <c r="AT454" s="289"/>
      <c r="AU454" s="289"/>
      <c r="AV454" s="289"/>
      <c r="AW454" s="289"/>
      <c r="AX454" s="289"/>
      <c r="AY454" s="289"/>
      <c r="AZ454" s="289"/>
      <c r="BA454" s="289"/>
      <c r="BB454" s="289"/>
      <c r="BC454" s="289"/>
      <c r="BD454" s="289"/>
      <c r="BE454" s="289"/>
      <c r="BF454" s="289"/>
      <c r="BG454" s="289"/>
      <c r="BH454" s="289"/>
      <c r="BI454" s="289"/>
      <c r="BJ454" s="289"/>
      <c r="BK454" s="289"/>
    </row>
    <row r="455" spans="1:63" s="288" customFormat="1" ht="12.75" customHeight="1">
      <c r="A455" s="290"/>
      <c r="B455" s="600"/>
      <c r="C455" s="665"/>
      <c r="D455" s="666"/>
      <c r="E455" s="666"/>
      <c r="F455" s="666"/>
      <c r="G455" s="666"/>
      <c r="H455" s="666"/>
      <c r="I455" s="666"/>
      <c r="J455" s="666"/>
      <c r="K455" s="666"/>
      <c r="L455" s="666"/>
      <c r="M455" s="666"/>
      <c r="N455" s="666"/>
      <c r="O455" s="666"/>
      <c r="P455" s="666"/>
      <c r="Q455" s="666"/>
      <c r="R455" s="666"/>
      <c r="S455" s="666"/>
      <c r="T455" s="666"/>
      <c r="U455" s="666"/>
      <c r="V455" s="666"/>
      <c r="W455" s="666"/>
      <c r="X455" s="667"/>
      <c r="Y455" s="642"/>
      <c r="Z455" s="643"/>
      <c r="AA455" s="644"/>
      <c r="AC455" s="289"/>
      <c r="AD455" s="289"/>
      <c r="AE455" s="289"/>
      <c r="AF455" s="289"/>
      <c r="AG455" s="289"/>
      <c r="AH455" s="289"/>
      <c r="AI455" s="289"/>
      <c r="AJ455" s="289"/>
      <c r="AK455" s="289"/>
      <c r="AL455" s="289"/>
      <c r="AM455" s="289"/>
      <c r="AN455" s="289"/>
      <c r="AO455" s="289"/>
      <c r="AP455" s="289"/>
      <c r="AQ455" s="289"/>
      <c r="AR455" s="289"/>
      <c r="AS455" s="289"/>
      <c r="AT455" s="289"/>
      <c r="AU455" s="289"/>
      <c r="AV455" s="289"/>
      <c r="AW455" s="289"/>
      <c r="AX455" s="289"/>
      <c r="AY455" s="289"/>
      <c r="AZ455" s="289"/>
      <c r="BA455" s="289"/>
      <c r="BB455" s="289"/>
      <c r="BC455" s="289"/>
      <c r="BD455" s="289"/>
      <c r="BE455" s="289"/>
      <c r="BF455" s="289"/>
      <c r="BG455" s="289"/>
      <c r="BH455" s="289"/>
      <c r="BI455" s="289"/>
      <c r="BJ455" s="289"/>
      <c r="BK455" s="289"/>
    </row>
    <row r="456" spans="1:63" s="288" customFormat="1" ht="22.5" customHeight="1">
      <c r="A456" s="290"/>
      <c r="B456" s="290"/>
      <c r="C456" s="290"/>
      <c r="D456" s="290"/>
      <c r="E456" s="290"/>
      <c r="F456" s="290"/>
      <c r="G456" s="290"/>
      <c r="H456" s="290"/>
      <c r="I456" s="290"/>
      <c r="J456" s="290"/>
      <c r="K456" s="290"/>
      <c r="L456" s="290"/>
      <c r="M456" s="290"/>
      <c r="N456" s="290"/>
      <c r="O456" s="290"/>
      <c r="P456" s="290"/>
      <c r="Q456" s="290"/>
      <c r="R456" s="290"/>
      <c r="S456" s="290"/>
      <c r="T456" s="290"/>
      <c r="U456" s="290"/>
      <c r="V456" s="290"/>
      <c r="W456" s="290"/>
      <c r="X456" s="290"/>
      <c r="Y456" s="283"/>
      <c r="Z456" s="283"/>
      <c r="AA456" s="283"/>
      <c r="AC456" s="289"/>
      <c r="AD456" s="289"/>
      <c r="AE456" s="289"/>
      <c r="AF456" s="289"/>
      <c r="AG456" s="297"/>
      <c r="AH456" s="297"/>
      <c r="AI456" s="297"/>
      <c r="AJ456" s="297"/>
      <c r="AK456" s="297"/>
      <c r="AL456" s="297"/>
      <c r="AM456" s="297"/>
      <c r="AN456" s="297"/>
      <c r="AO456" s="297"/>
      <c r="AP456" s="297"/>
      <c r="AQ456" s="297"/>
      <c r="AR456" s="297"/>
      <c r="AS456" s="297"/>
      <c r="AT456" s="297"/>
      <c r="AU456" s="297"/>
      <c r="AV456" s="297"/>
      <c r="AW456" s="297"/>
      <c r="AX456" s="297"/>
      <c r="AY456" s="297"/>
      <c r="AZ456" s="297"/>
      <c r="BA456" s="297"/>
      <c r="BB456" s="297"/>
      <c r="BC456" s="297"/>
      <c r="BD456" s="297"/>
      <c r="BE456" s="261"/>
      <c r="BF456" s="261"/>
      <c r="BG456" s="261"/>
      <c r="BH456" s="289"/>
      <c r="BI456" s="289"/>
      <c r="BJ456" s="289"/>
      <c r="BK456" s="289"/>
    </row>
    <row r="457" spans="1:63" s="288" customFormat="1" ht="18.95" customHeight="1">
      <c r="A457" s="263" t="s">
        <v>1011</v>
      </c>
      <c r="B457" s="279"/>
      <c r="C457" s="280"/>
      <c r="D457" s="280"/>
      <c r="E457" s="280"/>
      <c r="F457" s="280"/>
      <c r="G457" s="280"/>
      <c r="H457" s="280"/>
      <c r="I457" s="280"/>
      <c r="J457" s="281"/>
      <c r="K457" s="281"/>
      <c r="L457" s="281"/>
      <c r="M457" s="281"/>
      <c r="N457" s="281"/>
      <c r="O457" s="281"/>
      <c r="P457" s="281"/>
      <c r="Q457" s="281"/>
      <c r="R457" s="281"/>
      <c r="S457" s="282"/>
      <c r="T457" s="282"/>
      <c r="U457" s="282"/>
      <c r="V457" s="282"/>
      <c r="W457" s="282"/>
      <c r="X457" s="282"/>
      <c r="Y457" s="283"/>
      <c r="Z457" s="283"/>
      <c r="AA457" s="283"/>
      <c r="AC457" s="289"/>
      <c r="AD457" s="289"/>
      <c r="AE457" s="289"/>
      <c r="AF457" s="289"/>
      <c r="AG457" s="289"/>
      <c r="AH457" s="289"/>
      <c r="AI457" s="289"/>
      <c r="AJ457" s="289"/>
      <c r="AK457" s="289"/>
      <c r="AL457" s="289"/>
      <c r="AM457" s="289"/>
      <c r="AN457" s="289"/>
      <c r="AO457" s="289"/>
      <c r="AP457" s="289"/>
      <c r="AQ457" s="289"/>
      <c r="AR457" s="289"/>
      <c r="AS457" s="289"/>
      <c r="AT457" s="289"/>
      <c r="AU457" s="289"/>
      <c r="AV457" s="289"/>
      <c r="AW457" s="289"/>
      <c r="AX457" s="289"/>
      <c r="AY457" s="289"/>
      <c r="AZ457" s="289"/>
      <c r="BA457" s="289"/>
      <c r="BB457" s="289"/>
      <c r="BC457" s="289"/>
      <c r="BD457" s="289"/>
      <c r="BE457" s="289"/>
      <c r="BF457" s="289"/>
      <c r="BG457" s="289"/>
      <c r="BH457" s="289"/>
      <c r="BI457" s="289"/>
      <c r="BJ457" s="289"/>
      <c r="BK457" s="289"/>
    </row>
    <row r="458" spans="1:63" s="288" customFormat="1" ht="12.95" customHeight="1">
      <c r="A458" s="263"/>
      <c r="B458" s="598" t="s">
        <v>354</v>
      </c>
      <c r="C458" s="668" t="s">
        <v>503</v>
      </c>
      <c r="D458" s="669"/>
      <c r="E458" s="669"/>
      <c r="F458" s="669"/>
      <c r="G458" s="669"/>
      <c r="H458" s="669"/>
      <c r="I458" s="669"/>
      <c r="J458" s="669"/>
      <c r="K458" s="669"/>
      <c r="L458" s="669"/>
      <c r="M458" s="669"/>
      <c r="N458" s="669"/>
      <c r="O458" s="669"/>
      <c r="P458" s="669"/>
      <c r="Q458" s="669"/>
      <c r="R458" s="669"/>
      <c r="S458" s="669"/>
      <c r="T458" s="669"/>
      <c r="U458" s="669"/>
      <c r="V458" s="669"/>
      <c r="W458" s="669"/>
      <c r="X458" s="670"/>
      <c r="Y458" s="636"/>
      <c r="Z458" s="637"/>
      <c r="AA458" s="638"/>
      <c r="AC458" s="289"/>
      <c r="AD458" s="289"/>
      <c r="AE458" s="289"/>
      <c r="AF458" s="289"/>
      <c r="AG458" s="289"/>
      <c r="AH458" s="289"/>
      <c r="AI458" s="289"/>
      <c r="AJ458" s="289"/>
      <c r="AK458" s="289"/>
      <c r="AL458" s="289"/>
      <c r="AM458" s="289"/>
      <c r="AN458" s="289"/>
      <c r="AO458" s="289"/>
      <c r="AP458" s="289"/>
      <c r="AQ458" s="289"/>
      <c r="AR458" s="289"/>
      <c r="AS458" s="289"/>
      <c r="AT458" s="289"/>
      <c r="AU458" s="289"/>
      <c r="AV458" s="289"/>
      <c r="AW458" s="289"/>
      <c r="AX458" s="289"/>
      <c r="AY458" s="289"/>
      <c r="AZ458" s="289"/>
      <c r="BA458" s="289"/>
      <c r="BB458" s="289"/>
      <c r="BC458" s="289"/>
      <c r="BD458" s="289"/>
      <c r="BE458" s="289"/>
      <c r="BF458" s="289"/>
      <c r="BG458" s="289"/>
      <c r="BH458" s="289"/>
      <c r="BI458" s="289"/>
      <c r="BJ458" s="289"/>
      <c r="BK458" s="289"/>
    </row>
    <row r="459" spans="1:63" s="288" customFormat="1" ht="12.95" customHeight="1">
      <c r="A459" s="263"/>
      <c r="B459" s="599"/>
      <c r="C459" s="671"/>
      <c r="D459" s="672"/>
      <c r="E459" s="672"/>
      <c r="F459" s="672"/>
      <c r="G459" s="672"/>
      <c r="H459" s="672"/>
      <c r="I459" s="672"/>
      <c r="J459" s="672"/>
      <c r="K459" s="672"/>
      <c r="L459" s="672"/>
      <c r="M459" s="672"/>
      <c r="N459" s="672"/>
      <c r="O459" s="672"/>
      <c r="P459" s="672"/>
      <c r="Q459" s="672"/>
      <c r="R459" s="672"/>
      <c r="S459" s="672"/>
      <c r="T459" s="672"/>
      <c r="U459" s="672"/>
      <c r="V459" s="672"/>
      <c r="W459" s="672"/>
      <c r="X459" s="673"/>
      <c r="Y459" s="639"/>
      <c r="Z459" s="640"/>
      <c r="AA459" s="641"/>
      <c r="AC459" s="289"/>
      <c r="AD459" s="289"/>
      <c r="AE459" s="289"/>
      <c r="AF459" s="289"/>
      <c r="AG459" s="289"/>
      <c r="AH459" s="289"/>
      <c r="AI459" s="289"/>
      <c r="AJ459" s="289"/>
      <c r="AK459" s="289"/>
      <c r="AL459" s="289"/>
      <c r="AM459" s="289"/>
      <c r="AN459" s="289"/>
      <c r="AO459" s="289"/>
      <c r="AP459" s="289"/>
      <c r="AQ459" s="289"/>
      <c r="AR459" s="289"/>
      <c r="AS459" s="289"/>
      <c r="AT459" s="289"/>
      <c r="AU459" s="289"/>
      <c r="AV459" s="289"/>
      <c r="AW459" s="289"/>
      <c r="AX459" s="289"/>
      <c r="AY459" s="289"/>
      <c r="AZ459" s="289"/>
      <c r="BA459" s="289"/>
      <c r="BB459" s="289"/>
      <c r="BC459" s="289"/>
      <c r="BD459" s="289"/>
      <c r="BE459" s="289"/>
      <c r="BF459" s="289"/>
      <c r="BG459" s="289"/>
      <c r="BH459" s="289"/>
      <c r="BI459" s="289"/>
      <c r="BJ459" s="289"/>
      <c r="BK459" s="289"/>
    </row>
    <row r="460" spans="1:63" s="288" customFormat="1" ht="12.95" customHeight="1">
      <c r="A460" s="263"/>
      <c r="B460" s="600"/>
      <c r="C460" s="674"/>
      <c r="D460" s="675"/>
      <c r="E460" s="675"/>
      <c r="F460" s="675"/>
      <c r="G460" s="675"/>
      <c r="H460" s="675"/>
      <c r="I460" s="675"/>
      <c r="J460" s="675"/>
      <c r="K460" s="675"/>
      <c r="L460" s="675"/>
      <c r="M460" s="675"/>
      <c r="N460" s="675"/>
      <c r="O460" s="675"/>
      <c r="P460" s="675"/>
      <c r="Q460" s="675"/>
      <c r="R460" s="675"/>
      <c r="S460" s="675"/>
      <c r="T460" s="675"/>
      <c r="U460" s="675"/>
      <c r="V460" s="675"/>
      <c r="W460" s="675"/>
      <c r="X460" s="676"/>
      <c r="Y460" s="642"/>
      <c r="Z460" s="643"/>
      <c r="AA460" s="644"/>
      <c r="AC460" s="289"/>
      <c r="AD460" s="289"/>
      <c r="AE460" s="289"/>
      <c r="AF460" s="289"/>
      <c r="AG460" s="289"/>
      <c r="AH460" s="289"/>
      <c r="AI460" s="289"/>
      <c r="AJ460" s="289"/>
      <c r="AK460" s="289"/>
      <c r="AL460" s="289"/>
      <c r="AM460" s="289"/>
      <c r="AN460" s="289"/>
      <c r="AO460" s="289"/>
      <c r="AP460" s="289"/>
      <c r="AQ460" s="289"/>
      <c r="AR460" s="289"/>
      <c r="AS460" s="289"/>
      <c r="AT460" s="289"/>
      <c r="AU460" s="289"/>
      <c r="AV460" s="289"/>
      <c r="AW460" s="289"/>
      <c r="AX460" s="289"/>
      <c r="AY460" s="289"/>
      <c r="AZ460" s="289"/>
      <c r="BA460" s="289"/>
      <c r="BB460" s="289"/>
      <c r="BC460" s="289"/>
      <c r="BD460" s="289"/>
      <c r="BE460" s="289"/>
      <c r="BF460" s="289"/>
      <c r="BG460" s="289"/>
      <c r="BH460" s="289"/>
      <c r="BI460" s="289"/>
      <c r="BJ460" s="289"/>
      <c r="BK460" s="289"/>
    </row>
    <row r="461" spans="1:63" s="288" customFormat="1" ht="12.95" customHeight="1">
      <c r="A461" s="422"/>
      <c r="B461" s="598" t="s">
        <v>356</v>
      </c>
      <c r="C461" s="635" t="s">
        <v>988</v>
      </c>
      <c r="D461" s="602"/>
      <c r="E461" s="602"/>
      <c r="F461" s="602"/>
      <c r="G461" s="602"/>
      <c r="H461" s="602"/>
      <c r="I461" s="602"/>
      <c r="J461" s="602"/>
      <c r="K461" s="602"/>
      <c r="L461" s="602"/>
      <c r="M461" s="602"/>
      <c r="N461" s="602"/>
      <c r="O461" s="602"/>
      <c r="P461" s="602"/>
      <c r="Q461" s="602"/>
      <c r="R461" s="602"/>
      <c r="S461" s="602"/>
      <c r="T461" s="602"/>
      <c r="U461" s="602"/>
      <c r="V461" s="602"/>
      <c r="W461" s="602"/>
      <c r="X461" s="603"/>
      <c r="Y461" s="636"/>
      <c r="Z461" s="637"/>
      <c r="AA461" s="638"/>
      <c r="AC461" s="289"/>
      <c r="AD461" s="289"/>
      <c r="AE461" s="289"/>
      <c r="AF461" s="289"/>
      <c r="AG461" s="289"/>
      <c r="AH461" s="289"/>
      <c r="AI461" s="289"/>
      <c r="AJ461" s="289"/>
      <c r="AK461" s="289"/>
      <c r="AL461" s="289"/>
      <c r="AM461" s="289"/>
      <c r="AN461" s="289"/>
      <c r="AO461" s="289"/>
      <c r="AP461" s="289"/>
      <c r="AQ461" s="289"/>
      <c r="AR461" s="289"/>
      <c r="AS461" s="289"/>
      <c r="AT461" s="289"/>
      <c r="AU461" s="289"/>
      <c r="AV461" s="289"/>
      <c r="AW461" s="289"/>
      <c r="AX461" s="289"/>
      <c r="AY461" s="289"/>
      <c r="AZ461" s="289"/>
      <c r="BA461" s="289"/>
      <c r="BB461" s="289"/>
      <c r="BC461" s="289"/>
      <c r="BD461" s="289"/>
      <c r="BE461" s="289"/>
      <c r="BF461" s="289"/>
      <c r="BG461" s="289"/>
      <c r="BH461" s="289"/>
      <c r="BI461" s="289"/>
      <c r="BJ461" s="289"/>
      <c r="BK461" s="289"/>
    </row>
    <row r="462" spans="1:63" s="288" customFormat="1" ht="12.95" customHeight="1">
      <c r="A462" s="290"/>
      <c r="B462" s="599"/>
      <c r="C462" s="604"/>
      <c r="D462" s="605"/>
      <c r="E462" s="605"/>
      <c r="F462" s="605"/>
      <c r="G462" s="605"/>
      <c r="H462" s="605"/>
      <c r="I462" s="605"/>
      <c r="J462" s="605"/>
      <c r="K462" s="605"/>
      <c r="L462" s="605"/>
      <c r="M462" s="605"/>
      <c r="N462" s="605"/>
      <c r="O462" s="605"/>
      <c r="P462" s="605"/>
      <c r="Q462" s="605"/>
      <c r="R462" s="605"/>
      <c r="S462" s="605"/>
      <c r="T462" s="605"/>
      <c r="U462" s="605"/>
      <c r="V462" s="605"/>
      <c r="W462" s="605"/>
      <c r="X462" s="606"/>
      <c r="Y462" s="639"/>
      <c r="Z462" s="640"/>
      <c r="AA462" s="641"/>
      <c r="AC462" s="289"/>
      <c r="AD462" s="289"/>
      <c r="AE462" s="289"/>
      <c r="AF462" s="289"/>
      <c r="AG462" s="289"/>
      <c r="AH462" s="289"/>
      <c r="AI462" s="289"/>
      <c r="AJ462" s="289"/>
      <c r="AK462" s="289"/>
      <c r="AL462" s="289"/>
      <c r="AM462" s="289"/>
      <c r="AN462" s="289"/>
      <c r="AO462" s="289"/>
      <c r="AP462" s="289"/>
      <c r="AQ462" s="289"/>
      <c r="AR462" s="289"/>
      <c r="AS462" s="289"/>
      <c r="AT462" s="289"/>
      <c r="AU462" s="289"/>
      <c r="AV462" s="289"/>
      <c r="AW462" s="289"/>
      <c r="AX462" s="289"/>
      <c r="AY462" s="289"/>
      <c r="AZ462" s="289"/>
      <c r="BA462" s="289"/>
      <c r="BB462" s="289"/>
      <c r="BC462" s="289"/>
      <c r="BD462" s="289"/>
      <c r="BE462" s="289"/>
      <c r="BF462" s="289"/>
      <c r="BG462" s="289"/>
      <c r="BH462" s="289"/>
      <c r="BI462" s="289"/>
      <c r="BJ462" s="289"/>
      <c r="BK462" s="289"/>
    </row>
    <row r="463" spans="1:63" s="288" customFormat="1" ht="12.95" customHeight="1">
      <c r="A463" s="290"/>
      <c r="B463" s="599"/>
      <c r="C463" s="604"/>
      <c r="D463" s="605"/>
      <c r="E463" s="605"/>
      <c r="F463" s="605"/>
      <c r="G463" s="605"/>
      <c r="H463" s="605"/>
      <c r="I463" s="605"/>
      <c r="J463" s="605"/>
      <c r="K463" s="605"/>
      <c r="L463" s="605"/>
      <c r="M463" s="605"/>
      <c r="N463" s="605"/>
      <c r="O463" s="605"/>
      <c r="P463" s="605"/>
      <c r="Q463" s="605"/>
      <c r="R463" s="605"/>
      <c r="S463" s="605"/>
      <c r="T463" s="605"/>
      <c r="U463" s="605"/>
      <c r="V463" s="605"/>
      <c r="W463" s="605"/>
      <c r="X463" s="606"/>
      <c r="Y463" s="639"/>
      <c r="Z463" s="640"/>
      <c r="AA463" s="641"/>
      <c r="AC463" s="289"/>
      <c r="AD463" s="289"/>
      <c r="AE463" s="289"/>
      <c r="AF463" s="289"/>
      <c r="AG463" s="289"/>
      <c r="AH463" s="289"/>
      <c r="AI463" s="289"/>
      <c r="AJ463" s="289"/>
      <c r="AK463" s="289"/>
      <c r="AL463" s="289"/>
      <c r="AM463" s="289"/>
      <c r="AN463" s="289"/>
      <c r="AO463" s="289"/>
      <c r="AP463" s="289"/>
      <c r="AQ463" s="289"/>
      <c r="AR463" s="289"/>
      <c r="AS463" s="289"/>
      <c r="AT463" s="289"/>
      <c r="AU463" s="289"/>
      <c r="AV463" s="289"/>
      <c r="AW463" s="289"/>
      <c r="AX463" s="289"/>
      <c r="AY463" s="289"/>
      <c r="AZ463" s="289"/>
      <c r="BA463" s="289"/>
      <c r="BB463" s="289"/>
      <c r="BC463" s="289"/>
      <c r="BD463" s="289"/>
      <c r="BE463" s="289"/>
      <c r="BF463" s="289"/>
      <c r="BG463" s="289"/>
      <c r="BH463" s="289"/>
      <c r="BI463" s="289"/>
      <c r="BJ463" s="289"/>
      <c r="BK463" s="289"/>
    </row>
    <row r="464" spans="1:63" s="288" customFormat="1" ht="12.95" customHeight="1">
      <c r="A464" s="290"/>
      <c r="B464" s="599"/>
      <c r="C464" s="604"/>
      <c r="D464" s="605"/>
      <c r="E464" s="605"/>
      <c r="F464" s="605"/>
      <c r="G464" s="605"/>
      <c r="H464" s="605"/>
      <c r="I464" s="605"/>
      <c r="J464" s="605"/>
      <c r="K464" s="605"/>
      <c r="L464" s="605"/>
      <c r="M464" s="605"/>
      <c r="N464" s="605"/>
      <c r="O464" s="605"/>
      <c r="P464" s="605"/>
      <c r="Q464" s="605"/>
      <c r="R464" s="605"/>
      <c r="S464" s="605"/>
      <c r="T464" s="605"/>
      <c r="U464" s="605"/>
      <c r="V464" s="605"/>
      <c r="W464" s="605"/>
      <c r="X464" s="606"/>
      <c r="Y464" s="639"/>
      <c r="Z464" s="640"/>
      <c r="AA464" s="641"/>
      <c r="AC464" s="289"/>
      <c r="AD464" s="289"/>
      <c r="AE464" s="289"/>
      <c r="AF464" s="289"/>
      <c r="AG464" s="289"/>
      <c r="AH464" s="289"/>
      <c r="AI464" s="289"/>
      <c r="AJ464" s="289"/>
      <c r="AK464" s="289"/>
      <c r="AL464" s="289"/>
      <c r="AM464" s="289"/>
      <c r="AN464" s="289"/>
      <c r="AO464" s="289"/>
      <c r="AP464" s="289"/>
      <c r="AQ464" s="289"/>
      <c r="AR464" s="289"/>
      <c r="AS464" s="289"/>
      <c r="AT464" s="289"/>
      <c r="AU464" s="289"/>
      <c r="AV464" s="289"/>
      <c r="AW464" s="289"/>
      <c r="AX464" s="289"/>
      <c r="AY464" s="289"/>
      <c r="AZ464" s="289"/>
      <c r="BA464" s="289"/>
      <c r="BB464" s="289"/>
      <c r="BC464" s="289"/>
      <c r="BD464" s="289"/>
      <c r="BE464" s="289"/>
      <c r="BF464" s="289"/>
      <c r="BG464" s="289"/>
      <c r="BH464" s="289"/>
      <c r="BI464" s="289"/>
      <c r="BJ464" s="289"/>
      <c r="BK464" s="289"/>
    </row>
    <row r="465" spans="1:63" s="288" customFormat="1" ht="12.95" customHeight="1">
      <c r="A465" s="290"/>
      <c r="B465" s="600"/>
      <c r="C465" s="607"/>
      <c r="D465" s="608"/>
      <c r="E465" s="608"/>
      <c r="F465" s="608"/>
      <c r="G465" s="608"/>
      <c r="H465" s="608"/>
      <c r="I465" s="608"/>
      <c r="J465" s="608"/>
      <c r="K465" s="608"/>
      <c r="L465" s="608"/>
      <c r="M465" s="608"/>
      <c r="N465" s="608"/>
      <c r="O465" s="608"/>
      <c r="P465" s="608"/>
      <c r="Q465" s="608"/>
      <c r="R465" s="608"/>
      <c r="S465" s="608"/>
      <c r="T465" s="608"/>
      <c r="U465" s="608"/>
      <c r="V465" s="608"/>
      <c r="W465" s="608"/>
      <c r="X465" s="609"/>
      <c r="Y465" s="642"/>
      <c r="Z465" s="643"/>
      <c r="AA465" s="644"/>
      <c r="AC465" s="289"/>
      <c r="AD465" s="289"/>
      <c r="AE465" s="289"/>
      <c r="AF465" s="289"/>
      <c r="AG465" s="289"/>
      <c r="AH465" s="289"/>
      <c r="AI465" s="289"/>
      <c r="AJ465" s="289"/>
      <c r="AK465" s="289"/>
      <c r="AL465" s="289"/>
      <c r="AM465" s="289"/>
      <c r="AN465" s="289"/>
      <c r="AO465" s="289"/>
      <c r="AP465" s="289"/>
      <c r="AQ465" s="289"/>
      <c r="AR465" s="289"/>
      <c r="AS465" s="289"/>
      <c r="AT465" s="289"/>
      <c r="AU465" s="289"/>
      <c r="AV465" s="289"/>
      <c r="AW465" s="289"/>
      <c r="AX465" s="289"/>
      <c r="AY465" s="289"/>
      <c r="AZ465" s="289"/>
      <c r="BA465" s="289"/>
      <c r="BB465" s="289"/>
      <c r="BC465" s="289"/>
      <c r="BD465" s="289"/>
      <c r="BE465" s="289"/>
      <c r="BF465" s="289"/>
      <c r="BG465" s="289"/>
      <c r="BH465" s="289"/>
      <c r="BI465" s="289"/>
      <c r="BJ465" s="289"/>
      <c r="BK465" s="289"/>
    </row>
    <row r="466" spans="1:63" s="288" customFormat="1" ht="14.1" customHeight="1">
      <c r="A466" s="290"/>
      <c r="B466" s="491"/>
      <c r="C466" s="291"/>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31"/>
      <c r="Z466" s="431"/>
      <c r="AA466" s="431"/>
      <c r="AC466" s="289"/>
      <c r="AD466" s="289"/>
      <c r="AE466" s="289"/>
      <c r="AF466" s="289"/>
      <c r="AG466" s="289"/>
      <c r="AH466" s="289"/>
      <c r="AI466" s="289"/>
      <c r="AJ466" s="289"/>
      <c r="AK466" s="289"/>
      <c r="AL466" s="289"/>
      <c r="AM466" s="289"/>
      <c r="AN466" s="289"/>
      <c r="AO466" s="289"/>
      <c r="AP466" s="289"/>
      <c r="AQ466" s="289"/>
      <c r="AR466" s="289"/>
      <c r="AS466" s="289"/>
      <c r="AT466" s="289"/>
      <c r="AU466" s="289"/>
      <c r="AV466" s="289"/>
      <c r="AW466" s="289"/>
      <c r="AX466" s="289"/>
      <c r="AY466" s="289"/>
      <c r="AZ466" s="289"/>
      <c r="BA466" s="289"/>
      <c r="BB466" s="289"/>
      <c r="BC466" s="289"/>
      <c r="BD466" s="289"/>
      <c r="BE466" s="289"/>
      <c r="BF466" s="289"/>
      <c r="BG466" s="289"/>
      <c r="BH466" s="289"/>
      <c r="BI466" s="289"/>
      <c r="BJ466" s="289"/>
      <c r="BK466" s="289"/>
    </row>
    <row r="467" spans="1:63" s="288" customFormat="1" ht="18.95" customHeight="1">
      <c r="A467" s="263" t="s">
        <v>1012</v>
      </c>
      <c r="B467" s="279"/>
      <c r="C467" s="280"/>
      <c r="D467" s="280"/>
      <c r="E467" s="280"/>
      <c r="F467" s="280"/>
      <c r="G467" s="280"/>
      <c r="H467" s="280"/>
      <c r="I467" s="280"/>
      <c r="J467" s="281"/>
      <c r="K467" s="281"/>
      <c r="L467" s="281"/>
      <c r="M467" s="281"/>
      <c r="N467" s="281"/>
      <c r="O467" s="281"/>
      <c r="P467" s="281"/>
      <c r="Q467" s="281"/>
      <c r="R467" s="281"/>
      <c r="S467" s="282"/>
      <c r="T467" s="282"/>
      <c r="U467" s="282"/>
      <c r="V467" s="282"/>
      <c r="W467" s="282"/>
      <c r="X467" s="282"/>
      <c r="Y467" s="283"/>
      <c r="Z467" s="283"/>
      <c r="AA467" s="283"/>
      <c r="AC467" s="289"/>
      <c r="AD467" s="289"/>
      <c r="AE467" s="289"/>
      <c r="AF467" s="289"/>
      <c r="AG467" s="289"/>
      <c r="AH467" s="289"/>
      <c r="AI467" s="289"/>
      <c r="AJ467" s="289"/>
      <c r="AK467" s="289"/>
      <c r="AL467" s="289"/>
      <c r="AM467" s="289"/>
      <c r="AN467" s="289"/>
      <c r="AO467" s="289"/>
      <c r="AP467" s="289"/>
      <c r="AQ467" s="289"/>
      <c r="AR467" s="289"/>
      <c r="AS467" s="289"/>
      <c r="AT467" s="289"/>
      <c r="AU467" s="289"/>
      <c r="AV467" s="289"/>
      <c r="AW467" s="289"/>
      <c r="AX467" s="289"/>
      <c r="AY467" s="289"/>
      <c r="AZ467" s="289"/>
      <c r="BA467" s="289"/>
      <c r="BB467" s="289"/>
      <c r="BC467" s="289"/>
      <c r="BD467" s="289"/>
      <c r="BE467" s="289"/>
      <c r="BF467" s="289"/>
      <c r="BG467" s="289"/>
      <c r="BH467" s="289"/>
      <c r="BI467" s="289"/>
      <c r="BJ467" s="289"/>
      <c r="BK467" s="289"/>
    </row>
    <row r="468" spans="1:63" s="288" customFormat="1" ht="12.95" customHeight="1">
      <c r="A468" s="290"/>
      <c r="B468" s="598" t="s">
        <v>354</v>
      </c>
      <c r="C468" s="635" t="s">
        <v>504</v>
      </c>
      <c r="D468" s="602"/>
      <c r="E468" s="602"/>
      <c r="F468" s="602"/>
      <c r="G468" s="602"/>
      <c r="H468" s="602"/>
      <c r="I468" s="602"/>
      <c r="J468" s="602"/>
      <c r="K468" s="602"/>
      <c r="L468" s="602"/>
      <c r="M468" s="602"/>
      <c r="N468" s="602"/>
      <c r="O468" s="602"/>
      <c r="P468" s="602"/>
      <c r="Q468" s="602"/>
      <c r="R468" s="602"/>
      <c r="S468" s="602"/>
      <c r="T468" s="602"/>
      <c r="U468" s="602"/>
      <c r="V468" s="602"/>
      <c r="W468" s="602"/>
      <c r="X468" s="603"/>
      <c r="Y468" s="636"/>
      <c r="Z468" s="637"/>
      <c r="AA468" s="638"/>
      <c r="AC468" s="289"/>
      <c r="AD468" s="289"/>
      <c r="AE468" s="289"/>
      <c r="AF468" s="289"/>
      <c r="AG468" s="289"/>
      <c r="AH468" s="289"/>
      <c r="AI468" s="289"/>
      <c r="AJ468" s="289"/>
      <c r="AK468" s="289"/>
      <c r="AL468" s="289"/>
      <c r="AM468" s="289"/>
      <c r="AN468" s="289"/>
      <c r="AO468" s="289"/>
      <c r="AP468" s="289"/>
      <c r="AQ468" s="289"/>
      <c r="AR468" s="289"/>
      <c r="AS468" s="289"/>
      <c r="AT468" s="289"/>
      <c r="AU468" s="289"/>
      <c r="AV468" s="289"/>
      <c r="AW468" s="289"/>
      <c r="AX468" s="289"/>
      <c r="AY468" s="289"/>
      <c r="AZ468" s="289"/>
      <c r="BA468" s="289"/>
      <c r="BB468" s="289"/>
      <c r="BC468" s="289"/>
      <c r="BD468" s="289"/>
      <c r="BE468" s="289"/>
      <c r="BF468" s="289"/>
      <c r="BG468" s="289"/>
      <c r="BH468" s="289"/>
      <c r="BI468" s="289"/>
      <c r="BJ468" s="289"/>
      <c r="BK468" s="289"/>
    </row>
    <row r="469" spans="1:63" s="288" customFormat="1" ht="12.95" customHeight="1">
      <c r="A469" s="290"/>
      <c r="B469" s="599"/>
      <c r="C469" s="604"/>
      <c r="D469" s="605"/>
      <c r="E469" s="605"/>
      <c r="F469" s="605"/>
      <c r="G469" s="605"/>
      <c r="H469" s="605"/>
      <c r="I469" s="605"/>
      <c r="J469" s="605"/>
      <c r="K469" s="605"/>
      <c r="L469" s="605"/>
      <c r="M469" s="605"/>
      <c r="N469" s="605"/>
      <c r="O469" s="605"/>
      <c r="P469" s="605"/>
      <c r="Q469" s="605"/>
      <c r="R469" s="605"/>
      <c r="S469" s="605"/>
      <c r="T469" s="605"/>
      <c r="U469" s="605"/>
      <c r="V469" s="605"/>
      <c r="W469" s="605"/>
      <c r="X469" s="606"/>
      <c r="Y469" s="639"/>
      <c r="Z469" s="640"/>
      <c r="AA469" s="641"/>
      <c r="AC469" s="289"/>
      <c r="AD469" s="289"/>
      <c r="AE469" s="289"/>
      <c r="AF469" s="289"/>
      <c r="AG469" s="289"/>
      <c r="AH469" s="289"/>
      <c r="AI469" s="289"/>
      <c r="AJ469" s="289"/>
      <c r="AK469" s="289"/>
      <c r="AL469" s="289"/>
      <c r="AM469" s="289"/>
      <c r="AN469" s="289"/>
      <c r="AO469" s="289"/>
      <c r="AP469" s="289"/>
      <c r="AQ469" s="289"/>
      <c r="AR469" s="289"/>
      <c r="AS469" s="289"/>
      <c r="AT469" s="289"/>
      <c r="AU469" s="289"/>
      <c r="AV469" s="289"/>
      <c r="AW469" s="289"/>
      <c r="AX469" s="289"/>
      <c r="AY469" s="289"/>
      <c r="AZ469" s="289"/>
      <c r="BA469" s="289"/>
      <c r="BB469" s="289"/>
      <c r="BC469" s="289"/>
      <c r="BD469" s="289"/>
      <c r="BE469" s="289"/>
      <c r="BF469" s="289"/>
      <c r="BG469" s="289"/>
      <c r="BH469" s="289"/>
      <c r="BI469" s="289"/>
      <c r="BJ469" s="289"/>
      <c r="BK469" s="289"/>
    </row>
    <row r="470" spans="1:63" s="288" customFormat="1" ht="12.6" customHeight="1">
      <c r="A470" s="290"/>
      <c r="B470" s="600"/>
      <c r="C470" s="607"/>
      <c r="D470" s="608"/>
      <c r="E470" s="608"/>
      <c r="F470" s="608"/>
      <c r="G470" s="608"/>
      <c r="H470" s="608"/>
      <c r="I470" s="608"/>
      <c r="J470" s="608"/>
      <c r="K470" s="608"/>
      <c r="L470" s="608"/>
      <c r="M470" s="608"/>
      <c r="N470" s="608"/>
      <c r="O470" s="608"/>
      <c r="P470" s="608"/>
      <c r="Q470" s="608"/>
      <c r="R470" s="608"/>
      <c r="S470" s="608"/>
      <c r="T470" s="608"/>
      <c r="U470" s="608"/>
      <c r="V470" s="608"/>
      <c r="W470" s="608"/>
      <c r="X470" s="609"/>
      <c r="Y470" s="642"/>
      <c r="Z470" s="643"/>
      <c r="AA470" s="644"/>
      <c r="AC470" s="289"/>
      <c r="AD470" s="289"/>
      <c r="AE470" s="289"/>
      <c r="AF470" s="289"/>
      <c r="AG470" s="289"/>
      <c r="AH470" s="289"/>
      <c r="AI470" s="289"/>
      <c r="AJ470" s="289"/>
      <c r="AK470" s="289"/>
      <c r="AL470" s="289"/>
      <c r="AM470" s="289"/>
      <c r="AN470" s="289"/>
      <c r="AO470" s="289"/>
      <c r="AP470" s="289"/>
      <c r="AQ470" s="289"/>
      <c r="AR470" s="289"/>
      <c r="AS470" s="289"/>
      <c r="AT470" s="289"/>
      <c r="AU470" s="289"/>
      <c r="AV470" s="289"/>
      <c r="AW470" s="289"/>
      <c r="AX470" s="289"/>
      <c r="AY470" s="289"/>
      <c r="AZ470" s="289"/>
      <c r="BA470" s="289"/>
      <c r="BB470" s="289"/>
      <c r="BC470" s="289"/>
      <c r="BD470" s="289"/>
      <c r="BE470" s="289"/>
      <c r="BF470" s="289"/>
      <c r="BG470" s="289"/>
      <c r="BH470" s="289"/>
      <c r="BI470" s="289"/>
      <c r="BJ470" s="289"/>
      <c r="BK470" s="289"/>
    </row>
    <row r="471" spans="1:63" s="288" customFormat="1" ht="12.75" customHeight="1">
      <c r="A471" s="290"/>
      <c r="B471" s="598" t="s">
        <v>356</v>
      </c>
      <c r="C471" s="635" t="s">
        <v>505</v>
      </c>
      <c r="D471" s="602"/>
      <c r="E471" s="602"/>
      <c r="F471" s="602"/>
      <c r="G471" s="602"/>
      <c r="H471" s="602"/>
      <c r="I471" s="602"/>
      <c r="J471" s="602"/>
      <c r="K471" s="602"/>
      <c r="L471" s="602"/>
      <c r="M471" s="602"/>
      <c r="N471" s="602"/>
      <c r="O471" s="602"/>
      <c r="P471" s="602"/>
      <c r="Q471" s="602"/>
      <c r="R471" s="602"/>
      <c r="S471" s="602"/>
      <c r="T471" s="602"/>
      <c r="U471" s="602"/>
      <c r="V471" s="602"/>
      <c r="W471" s="602"/>
      <c r="X471" s="603"/>
      <c r="Y471" s="636"/>
      <c r="Z471" s="637"/>
      <c r="AA471" s="638"/>
      <c r="AC471" s="289"/>
      <c r="AD471" s="289"/>
      <c r="AE471" s="289"/>
      <c r="AF471" s="289"/>
      <c r="AG471" s="289"/>
      <c r="AH471" s="289"/>
      <c r="AI471" s="289"/>
      <c r="AJ471" s="289"/>
      <c r="AK471" s="289"/>
      <c r="AL471" s="289"/>
      <c r="AM471" s="289"/>
      <c r="AN471" s="289"/>
      <c r="AO471" s="289"/>
      <c r="AP471" s="289"/>
      <c r="AQ471" s="289"/>
      <c r="AR471" s="289"/>
      <c r="AS471" s="289"/>
      <c r="AT471" s="289"/>
      <c r="AU471" s="289"/>
      <c r="AV471" s="289"/>
      <c r="AW471" s="289"/>
      <c r="AX471" s="289"/>
      <c r="AY471" s="289"/>
      <c r="AZ471" s="289"/>
      <c r="BA471" s="289"/>
      <c r="BB471" s="289"/>
      <c r="BC471" s="289"/>
      <c r="BD471" s="289"/>
      <c r="BE471" s="289"/>
      <c r="BF471" s="289"/>
      <c r="BG471" s="289"/>
      <c r="BH471" s="289"/>
      <c r="BI471" s="289"/>
      <c r="BJ471" s="289"/>
      <c r="BK471" s="289"/>
    </row>
    <row r="472" spans="1:63" s="288" customFormat="1" ht="12.75" customHeight="1">
      <c r="A472" s="290"/>
      <c r="B472" s="599"/>
      <c r="C472" s="604"/>
      <c r="D472" s="605"/>
      <c r="E472" s="605"/>
      <c r="F472" s="605"/>
      <c r="G472" s="605"/>
      <c r="H472" s="605"/>
      <c r="I472" s="605"/>
      <c r="J472" s="605"/>
      <c r="K472" s="605"/>
      <c r="L472" s="605"/>
      <c r="M472" s="605"/>
      <c r="N472" s="605"/>
      <c r="O472" s="605"/>
      <c r="P472" s="605"/>
      <c r="Q472" s="605"/>
      <c r="R472" s="605"/>
      <c r="S472" s="605"/>
      <c r="T472" s="605"/>
      <c r="U472" s="605"/>
      <c r="V472" s="605"/>
      <c r="W472" s="605"/>
      <c r="X472" s="606"/>
      <c r="Y472" s="639"/>
      <c r="Z472" s="640"/>
      <c r="AA472" s="641"/>
      <c r="AC472" s="289"/>
      <c r="AD472" s="289"/>
      <c r="AE472" s="289"/>
      <c r="AF472" s="289"/>
      <c r="AG472" s="289"/>
      <c r="AH472" s="289"/>
      <c r="AI472" s="289"/>
      <c r="AJ472" s="289"/>
      <c r="AK472" s="289"/>
      <c r="AL472" s="289"/>
      <c r="AM472" s="289"/>
      <c r="AN472" s="289"/>
      <c r="AO472" s="289"/>
      <c r="AP472" s="289"/>
      <c r="AQ472" s="289"/>
      <c r="AR472" s="289"/>
      <c r="AS472" s="289"/>
      <c r="AT472" s="289"/>
      <c r="AU472" s="289"/>
      <c r="AV472" s="289"/>
      <c r="AW472" s="289"/>
      <c r="AX472" s="289"/>
      <c r="AY472" s="289"/>
      <c r="AZ472" s="289"/>
      <c r="BA472" s="289"/>
      <c r="BB472" s="289"/>
      <c r="BC472" s="289"/>
      <c r="BD472" s="289"/>
      <c r="BE472" s="289"/>
      <c r="BF472" s="289"/>
      <c r="BG472" s="289"/>
      <c r="BH472" s="289"/>
      <c r="BI472" s="289"/>
      <c r="BJ472" s="289"/>
      <c r="BK472" s="289"/>
    </row>
    <row r="473" spans="1:63" s="288" customFormat="1" ht="12.75" customHeight="1">
      <c r="A473" s="290"/>
      <c r="B473" s="600"/>
      <c r="C473" s="607"/>
      <c r="D473" s="608"/>
      <c r="E473" s="608"/>
      <c r="F473" s="608"/>
      <c r="G473" s="608"/>
      <c r="H473" s="608"/>
      <c r="I473" s="608"/>
      <c r="J473" s="608"/>
      <c r="K473" s="608"/>
      <c r="L473" s="608"/>
      <c r="M473" s="608"/>
      <c r="N473" s="608"/>
      <c r="O473" s="608"/>
      <c r="P473" s="608"/>
      <c r="Q473" s="608"/>
      <c r="R473" s="608"/>
      <c r="S473" s="608"/>
      <c r="T473" s="608"/>
      <c r="U473" s="608"/>
      <c r="V473" s="608"/>
      <c r="W473" s="608"/>
      <c r="X473" s="609"/>
      <c r="Y473" s="642"/>
      <c r="Z473" s="643"/>
      <c r="AA473" s="644"/>
      <c r="AC473" s="289"/>
      <c r="AD473" s="289"/>
      <c r="AE473" s="289"/>
      <c r="AF473" s="289"/>
      <c r="AG473" s="289"/>
      <c r="AH473" s="289"/>
      <c r="AI473" s="289"/>
      <c r="AJ473" s="289"/>
      <c r="AK473" s="289"/>
      <c r="AL473" s="289"/>
      <c r="AM473" s="289"/>
      <c r="AN473" s="289"/>
      <c r="AO473" s="289"/>
      <c r="AP473" s="289"/>
      <c r="AQ473" s="289"/>
      <c r="AR473" s="289"/>
      <c r="AS473" s="289"/>
      <c r="AT473" s="289"/>
      <c r="AU473" s="289"/>
      <c r="AV473" s="289"/>
      <c r="AW473" s="289"/>
      <c r="AX473" s="289"/>
      <c r="AY473" s="289"/>
      <c r="AZ473" s="289"/>
      <c r="BA473" s="289"/>
      <c r="BB473" s="289"/>
      <c r="BC473" s="289"/>
      <c r="BD473" s="289"/>
      <c r="BE473" s="289"/>
      <c r="BF473" s="289"/>
      <c r="BG473" s="289"/>
      <c r="BH473" s="289"/>
      <c r="BI473" s="289"/>
      <c r="BJ473" s="289"/>
      <c r="BK473" s="289"/>
    </row>
    <row r="474" spans="1:63" s="288" customFormat="1" ht="12.75" customHeight="1">
      <c r="A474" s="290"/>
      <c r="B474" s="290"/>
      <c r="C474" s="290"/>
      <c r="D474" s="290"/>
      <c r="E474" s="290"/>
      <c r="F474" s="290"/>
      <c r="G474" s="290"/>
      <c r="H474" s="290"/>
      <c r="I474" s="290"/>
      <c r="J474" s="290"/>
      <c r="K474" s="290"/>
      <c r="L474" s="290"/>
      <c r="M474" s="290"/>
      <c r="N474" s="290"/>
      <c r="O474" s="290"/>
      <c r="P474" s="290"/>
      <c r="Q474" s="290"/>
      <c r="R474" s="290"/>
      <c r="S474" s="290"/>
      <c r="T474" s="290"/>
      <c r="U474" s="290"/>
      <c r="V474" s="290"/>
      <c r="W474" s="290"/>
      <c r="X474" s="290"/>
      <c r="Y474" s="283"/>
      <c r="Z474" s="283"/>
      <c r="AA474" s="283"/>
      <c r="AC474" s="289"/>
      <c r="AD474" s="289"/>
      <c r="AE474" s="289"/>
      <c r="AF474" s="289"/>
      <c r="AG474" s="289"/>
      <c r="AH474" s="289"/>
      <c r="AI474" s="289"/>
      <c r="AJ474" s="289"/>
      <c r="AK474" s="289"/>
      <c r="AL474" s="289"/>
      <c r="AM474" s="289"/>
      <c r="AN474" s="289"/>
      <c r="AO474" s="289"/>
      <c r="AP474" s="289"/>
      <c r="AQ474" s="289"/>
      <c r="AR474" s="289"/>
      <c r="AS474" s="289"/>
      <c r="AT474" s="289"/>
      <c r="AU474" s="289"/>
      <c r="AV474" s="289"/>
      <c r="AW474" s="289"/>
      <c r="AX474" s="289"/>
      <c r="AY474" s="289"/>
      <c r="AZ474" s="289"/>
      <c r="BA474" s="289"/>
      <c r="BB474" s="289"/>
      <c r="BC474" s="289"/>
      <c r="BD474" s="289"/>
      <c r="BE474" s="289"/>
      <c r="BF474" s="289"/>
      <c r="BG474" s="289"/>
      <c r="BH474" s="289"/>
      <c r="BI474" s="289"/>
      <c r="BJ474" s="289"/>
      <c r="BK474" s="289"/>
    </row>
    <row r="475" spans="1:63" s="288" customFormat="1" ht="18.95" customHeight="1">
      <c r="A475" s="263" t="s">
        <v>1013</v>
      </c>
      <c r="B475" s="279"/>
      <c r="C475" s="280"/>
      <c r="D475" s="280"/>
      <c r="E475" s="280"/>
      <c r="F475" s="280"/>
      <c r="G475" s="280"/>
      <c r="H475" s="280"/>
      <c r="I475" s="280"/>
      <c r="J475" s="281"/>
      <c r="K475" s="281"/>
      <c r="L475" s="281"/>
      <c r="M475" s="281"/>
      <c r="N475" s="281"/>
      <c r="O475" s="281"/>
      <c r="P475" s="281"/>
      <c r="Q475" s="281"/>
      <c r="S475" s="282"/>
      <c r="T475" s="282"/>
      <c r="U475" s="282"/>
      <c r="V475" s="282"/>
      <c r="W475" s="282"/>
      <c r="X475" s="282"/>
      <c r="Y475" s="281"/>
      <c r="Z475" s="283"/>
      <c r="AA475" s="283"/>
      <c r="AC475" s="289"/>
      <c r="AD475" s="289"/>
      <c r="AE475" s="289"/>
      <c r="AF475" s="289"/>
      <c r="AG475" s="289"/>
      <c r="AH475" s="289"/>
      <c r="AI475" s="289"/>
      <c r="AJ475" s="289"/>
      <c r="AK475" s="289"/>
      <c r="AL475" s="289"/>
      <c r="AM475" s="289"/>
      <c r="AN475" s="289"/>
      <c r="AO475" s="289"/>
      <c r="AP475" s="289"/>
      <c r="AQ475" s="289"/>
      <c r="AR475" s="289"/>
      <c r="AS475" s="289"/>
      <c r="AT475" s="289"/>
      <c r="AU475" s="289"/>
      <c r="AV475" s="289"/>
      <c r="AW475" s="289"/>
      <c r="AX475" s="289"/>
      <c r="AY475" s="289"/>
      <c r="AZ475" s="289"/>
      <c r="BA475" s="289"/>
      <c r="BB475" s="289"/>
      <c r="BC475" s="289"/>
      <c r="BD475" s="289"/>
      <c r="BE475" s="289"/>
      <c r="BF475" s="289"/>
      <c r="BG475" s="289"/>
      <c r="BH475" s="289"/>
      <c r="BI475" s="289"/>
      <c r="BJ475" s="289"/>
      <c r="BK475" s="289"/>
    </row>
    <row r="476" spans="1:63" s="288" customFormat="1" ht="12.75" customHeight="1">
      <c r="A476" s="290"/>
      <c r="B476" s="598" t="s">
        <v>354</v>
      </c>
      <c r="C476" s="635" t="s">
        <v>506</v>
      </c>
      <c r="D476" s="602"/>
      <c r="E476" s="602"/>
      <c r="F476" s="602"/>
      <c r="G476" s="602"/>
      <c r="H476" s="602"/>
      <c r="I476" s="602"/>
      <c r="J476" s="602"/>
      <c r="K476" s="602"/>
      <c r="L476" s="602"/>
      <c r="M476" s="602"/>
      <c r="N476" s="602"/>
      <c r="O476" s="602"/>
      <c r="P476" s="602"/>
      <c r="Q476" s="602"/>
      <c r="R476" s="602"/>
      <c r="S476" s="602"/>
      <c r="T476" s="602"/>
      <c r="U476" s="602"/>
      <c r="V476" s="602"/>
      <c r="W476" s="602"/>
      <c r="X476" s="603"/>
      <c r="Y476" s="636"/>
      <c r="Z476" s="637"/>
      <c r="AA476" s="638"/>
      <c r="AC476" s="289"/>
      <c r="AD476" s="289"/>
      <c r="AE476" s="289"/>
      <c r="AF476" s="289"/>
      <c r="AG476" s="289"/>
      <c r="AH476" s="289"/>
      <c r="AI476" s="289"/>
      <c r="AJ476" s="289"/>
      <c r="AK476" s="289"/>
      <c r="AL476" s="289"/>
      <c r="AM476" s="289"/>
      <c r="AN476" s="289"/>
      <c r="AO476" s="289"/>
      <c r="AP476" s="289"/>
      <c r="AQ476" s="289"/>
      <c r="AR476" s="289"/>
      <c r="AS476" s="289"/>
      <c r="AT476" s="289"/>
      <c r="AU476" s="289"/>
      <c r="AV476" s="289"/>
      <c r="AW476" s="289"/>
      <c r="AX476" s="289"/>
      <c r="AY476" s="289"/>
      <c r="AZ476" s="289"/>
      <c r="BA476" s="289"/>
      <c r="BB476" s="289"/>
      <c r="BC476" s="289"/>
      <c r="BD476" s="289"/>
      <c r="BE476" s="289"/>
      <c r="BF476" s="289"/>
      <c r="BG476" s="289"/>
      <c r="BH476" s="289"/>
      <c r="BI476" s="289"/>
      <c r="BJ476" s="289"/>
      <c r="BK476" s="289"/>
    </row>
    <row r="477" spans="1:63" s="288" customFormat="1" ht="12.75" customHeight="1">
      <c r="A477" s="290"/>
      <c r="B477" s="599"/>
      <c r="C477" s="604"/>
      <c r="D477" s="605"/>
      <c r="E477" s="605"/>
      <c r="F477" s="605"/>
      <c r="G477" s="605"/>
      <c r="H477" s="605"/>
      <c r="I477" s="605"/>
      <c r="J477" s="605"/>
      <c r="K477" s="605"/>
      <c r="L477" s="605"/>
      <c r="M477" s="605"/>
      <c r="N477" s="605"/>
      <c r="O477" s="605"/>
      <c r="P477" s="605"/>
      <c r="Q477" s="605"/>
      <c r="R477" s="605"/>
      <c r="S477" s="605"/>
      <c r="T477" s="605"/>
      <c r="U477" s="605"/>
      <c r="V477" s="605"/>
      <c r="W477" s="605"/>
      <c r="X477" s="606"/>
      <c r="Y477" s="639"/>
      <c r="Z477" s="640"/>
      <c r="AA477" s="641"/>
      <c r="AC477" s="289"/>
      <c r="AD477" s="289"/>
      <c r="AE477" s="289"/>
      <c r="AF477" s="289"/>
      <c r="AG477" s="289"/>
      <c r="AH477" s="289"/>
      <c r="AI477" s="289"/>
      <c r="AJ477" s="289"/>
      <c r="AK477" s="289"/>
      <c r="AL477" s="289"/>
      <c r="AM477" s="289"/>
      <c r="AN477" s="289"/>
      <c r="AO477" s="289"/>
      <c r="AP477" s="289"/>
      <c r="AQ477" s="289"/>
      <c r="AR477" s="289"/>
      <c r="AS477" s="289"/>
      <c r="AT477" s="289"/>
      <c r="AU477" s="289"/>
      <c r="AV477" s="289"/>
      <c r="AW477" s="289"/>
      <c r="AX477" s="289"/>
      <c r="AY477" s="289"/>
      <c r="AZ477" s="289"/>
      <c r="BA477" s="289"/>
      <c r="BB477" s="289"/>
      <c r="BC477" s="289"/>
      <c r="BD477" s="289"/>
      <c r="BE477" s="289"/>
      <c r="BF477" s="289"/>
      <c r="BG477" s="289"/>
      <c r="BH477" s="289"/>
      <c r="BI477" s="289"/>
      <c r="BJ477" s="289"/>
      <c r="BK477" s="289"/>
    </row>
    <row r="478" spans="1:63" s="472" customFormat="1" ht="13.5" customHeight="1">
      <c r="A478" s="290"/>
      <c r="B478" s="600"/>
      <c r="C478" s="607"/>
      <c r="D478" s="608"/>
      <c r="E478" s="608"/>
      <c r="F478" s="608"/>
      <c r="G478" s="608"/>
      <c r="H478" s="608"/>
      <c r="I478" s="608"/>
      <c r="J478" s="608"/>
      <c r="K478" s="608"/>
      <c r="L478" s="608"/>
      <c r="M478" s="608"/>
      <c r="N478" s="608"/>
      <c r="O478" s="608"/>
      <c r="P478" s="608"/>
      <c r="Q478" s="608"/>
      <c r="R478" s="608"/>
      <c r="S478" s="608"/>
      <c r="T478" s="608"/>
      <c r="U478" s="608"/>
      <c r="V478" s="608"/>
      <c r="W478" s="608"/>
      <c r="X478" s="609"/>
      <c r="Y478" s="642"/>
      <c r="Z478" s="643"/>
      <c r="AA478" s="644"/>
      <c r="AC478" s="299"/>
      <c r="AD478" s="299"/>
      <c r="AE478" s="299"/>
      <c r="AF478" s="299"/>
      <c r="AG478" s="299"/>
      <c r="AH478" s="299"/>
      <c r="AI478" s="299"/>
      <c r="AJ478" s="299"/>
      <c r="AK478" s="299"/>
      <c r="AL478" s="299"/>
      <c r="AM478" s="299"/>
      <c r="AN478" s="299"/>
      <c r="AO478" s="299"/>
      <c r="AP478" s="299"/>
      <c r="AQ478" s="299"/>
      <c r="AR478" s="299"/>
      <c r="AS478" s="299"/>
      <c r="AT478" s="299"/>
      <c r="AU478" s="299"/>
      <c r="AV478" s="299"/>
      <c r="AW478" s="299"/>
      <c r="AX478" s="299"/>
      <c r="AY478" s="299"/>
      <c r="AZ478" s="299"/>
      <c r="BA478" s="299"/>
      <c r="BB478" s="299"/>
      <c r="BC478" s="299"/>
      <c r="BD478" s="299"/>
      <c r="BE478" s="299"/>
      <c r="BF478" s="299"/>
      <c r="BG478" s="299"/>
      <c r="BH478" s="299"/>
      <c r="BI478" s="299"/>
      <c r="BJ478" s="299"/>
      <c r="BK478" s="299"/>
    </row>
    <row r="479" spans="1:63" s="460" customFormat="1" ht="9" customHeight="1">
      <c r="A479" s="290"/>
      <c r="B479" s="598" t="s">
        <v>356</v>
      </c>
      <c r="C479" s="635" t="s">
        <v>507</v>
      </c>
      <c r="D479" s="602"/>
      <c r="E479" s="602"/>
      <c r="F479" s="602"/>
      <c r="G479" s="602"/>
      <c r="H479" s="602"/>
      <c r="I479" s="602"/>
      <c r="J479" s="602"/>
      <c r="K479" s="602"/>
      <c r="L479" s="602"/>
      <c r="M479" s="602"/>
      <c r="N479" s="602"/>
      <c r="O479" s="602"/>
      <c r="P479" s="602"/>
      <c r="Q479" s="602"/>
      <c r="R479" s="602"/>
      <c r="S479" s="602"/>
      <c r="T479" s="602"/>
      <c r="U479" s="602"/>
      <c r="V479" s="602"/>
      <c r="W479" s="602"/>
      <c r="X479" s="603"/>
      <c r="Y479" s="636"/>
      <c r="Z479" s="637"/>
      <c r="AA479" s="638"/>
      <c r="AC479" s="445"/>
      <c r="AD479" s="445"/>
      <c r="AE479" s="445"/>
      <c r="AF479" s="445"/>
      <c r="AG479" s="445"/>
      <c r="AH479" s="445"/>
      <c r="AI479" s="445"/>
      <c r="AJ479" s="445"/>
      <c r="AK479" s="445"/>
      <c r="AL479" s="445"/>
      <c r="AM479" s="445"/>
      <c r="AN479" s="445"/>
      <c r="AO479" s="445"/>
      <c r="AP479" s="445"/>
      <c r="AQ479" s="445"/>
      <c r="AR479" s="445"/>
      <c r="AS479" s="445"/>
      <c r="AT479" s="445"/>
      <c r="AU479" s="445"/>
      <c r="AV479" s="445"/>
      <c r="AW479" s="445"/>
      <c r="AX479" s="445"/>
      <c r="AY479" s="445"/>
      <c r="AZ479" s="445"/>
      <c r="BA479" s="445"/>
      <c r="BB479" s="445"/>
      <c r="BC479" s="445"/>
      <c r="BD479" s="445"/>
      <c r="BE479" s="445"/>
      <c r="BF479" s="445"/>
      <c r="BG479" s="445"/>
      <c r="BH479" s="445"/>
      <c r="BI479" s="445"/>
      <c r="BJ479" s="445"/>
      <c r="BK479" s="445"/>
    </row>
    <row r="480" spans="1:63" s="285" customFormat="1" ht="12.75" customHeight="1">
      <c r="A480" s="290"/>
      <c r="B480" s="600"/>
      <c r="C480" s="607"/>
      <c r="D480" s="608"/>
      <c r="E480" s="608"/>
      <c r="F480" s="608"/>
      <c r="G480" s="608"/>
      <c r="H480" s="608"/>
      <c r="I480" s="608"/>
      <c r="J480" s="608"/>
      <c r="K480" s="608"/>
      <c r="L480" s="608"/>
      <c r="M480" s="608"/>
      <c r="N480" s="608"/>
      <c r="O480" s="608"/>
      <c r="P480" s="608"/>
      <c r="Q480" s="608"/>
      <c r="R480" s="608"/>
      <c r="S480" s="608"/>
      <c r="T480" s="608"/>
      <c r="U480" s="608"/>
      <c r="V480" s="608"/>
      <c r="W480" s="608"/>
      <c r="X480" s="609"/>
      <c r="Y480" s="642"/>
      <c r="Z480" s="643"/>
      <c r="AA480" s="644"/>
      <c r="AC480" s="286"/>
      <c r="AD480" s="286"/>
      <c r="AE480" s="286"/>
      <c r="AF480" s="286"/>
      <c r="AG480" s="286"/>
      <c r="AH480" s="286"/>
      <c r="AI480" s="286"/>
      <c r="AJ480" s="286"/>
      <c r="AK480" s="286"/>
      <c r="AL480" s="286"/>
      <c r="AM480" s="286"/>
      <c r="AN480" s="286"/>
      <c r="AO480" s="286"/>
      <c r="AP480" s="286"/>
      <c r="AQ480" s="286"/>
      <c r="AR480" s="286"/>
      <c r="AS480" s="286"/>
      <c r="AT480" s="286"/>
      <c r="AU480" s="286"/>
      <c r="AV480" s="286"/>
      <c r="AW480" s="286"/>
      <c r="AX480" s="286"/>
      <c r="AY480" s="286"/>
      <c r="AZ480" s="286"/>
      <c r="BA480" s="286"/>
      <c r="BB480" s="286"/>
      <c r="BC480" s="286"/>
      <c r="BD480" s="286"/>
      <c r="BE480" s="286"/>
      <c r="BF480" s="286"/>
      <c r="BG480" s="286"/>
      <c r="BH480" s="286"/>
      <c r="BI480" s="286"/>
      <c r="BJ480" s="286"/>
      <c r="BK480" s="286"/>
    </row>
    <row r="481" spans="1:63" s="288" customFormat="1" ht="15" customHeight="1">
      <c r="A481" s="290"/>
      <c r="B481" s="598" t="s">
        <v>387</v>
      </c>
      <c r="C481" s="635" t="s">
        <v>508</v>
      </c>
      <c r="D481" s="602"/>
      <c r="E481" s="602"/>
      <c r="F481" s="602"/>
      <c r="G481" s="602"/>
      <c r="H481" s="602"/>
      <c r="I481" s="602"/>
      <c r="J481" s="602"/>
      <c r="K481" s="602"/>
      <c r="L481" s="602"/>
      <c r="M481" s="602"/>
      <c r="N481" s="602"/>
      <c r="O481" s="602"/>
      <c r="P481" s="602"/>
      <c r="Q481" s="602"/>
      <c r="R481" s="602"/>
      <c r="S481" s="602"/>
      <c r="T481" s="602"/>
      <c r="U481" s="602"/>
      <c r="V481" s="602"/>
      <c r="W481" s="602"/>
      <c r="X481" s="603"/>
      <c r="Y481" s="636"/>
      <c r="Z481" s="637"/>
      <c r="AA481" s="638"/>
      <c r="AC481" s="289"/>
      <c r="AD481" s="289"/>
      <c r="AE481" s="289"/>
      <c r="AF481" s="289"/>
      <c r="AG481" s="289"/>
      <c r="AH481" s="289"/>
      <c r="AI481" s="289"/>
      <c r="AJ481" s="289"/>
      <c r="AK481" s="289"/>
      <c r="AL481" s="289"/>
      <c r="AM481" s="289"/>
      <c r="AN481" s="289"/>
      <c r="AO481" s="289"/>
      <c r="AP481" s="289"/>
      <c r="AQ481" s="289"/>
      <c r="AR481" s="289"/>
      <c r="AS481" s="289"/>
      <c r="AT481" s="289"/>
      <c r="AU481" s="289"/>
      <c r="AV481" s="289"/>
      <c r="AW481" s="289"/>
      <c r="AX481" s="289"/>
      <c r="AY481" s="289"/>
      <c r="AZ481" s="289"/>
      <c r="BA481" s="289"/>
      <c r="BB481" s="289"/>
      <c r="BC481" s="289"/>
      <c r="BD481" s="289"/>
      <c r="BE481" s="289"/>
      <c r="BF481" s="289"/>
      <c r="BG481" s="289"/>
      <c r="BH481" s="289"/>
      <c r="BI481" s="289"/>
      <c r="BJ481" s="289"/>
      <c r="BK481" s="289"/>
    </row>
    <row r="482" spans="1:63" s="288" customFormat="1" ht="20.25" customHeight="1">
      <c r="A482" s="290"/>
      <c r="B482" s="600"/>
      <c r="C482" s="607"/>
      <c r="D482" s="608"/>
      <c r="E482" s="608"/>
      <c r="F482" s="608"/>
      <c r="G482" s="608"/>
      <c r="H482" s="608"/>
      <c r="I482" s="608"/>
      <c r="J482" s="608"/>
      <c r="K482" s="608"/>
      <c r="L482" s="608"/>
      <c r="M482" s="608"/>
      <c r="N482" s="608"/>
      <c r="O482" s="608"/>
      <c r="P482" s="608"/>
      <c r="Q482" s="608"/>
      <c r="R482" s="608"/>
      <c r="S482" s="608"/>
      <c r="T482" s="608"/>
      <c r="U482" s="608"/>
      <c r="V482" s="608"/>
      <c r="W482" s="608"/>
      <c r="X482" s="609"/>
      <c r="Y482" s="642"/>
      <c r="Z482" s="643"/>
      <c r="AA482" s="644"/>
      <c r="AC482" s="289"/>
      <c r="AD482" s="289"/>
      <c r="AE482" s="289"/>
      <c r="AF482" s="289"/>
      <c r="AG482" s="289"/>
      <c r="AH482" s="289"/>
      <c r="AI482" s="289"/>
      <c r="AJ482" s="289"/>
      <c r="AK482" s="289"/>
      <c r="AL482" s="289"/>
      <c r="AM482" s="289"/>
      <c r="AN482" s="289"/>
      <c r="AO482" s="289"/>
      <c r="AP482" s="289"/>
      <c r="AQ482" s="289"/>
      <c r="AR482" s="289"/>
      <c r="AS482" s="289"/>
      <c r="AT482" s="289"/>
      <c r="AU482" s="289"/>
      <c r="AV482" s="289"/>
      <c r="AW482" s="289"/>
      <c r="AX482" s="289"/>
      <c r="AY482" s="289"/>
      <c r="AZ482" s="289"/>
      <c r="BA482" s="289"/>
      <c r="BB482" s="289"/>
      <c r="BC482" s="289"/>
      <c r="BD482" s="289"/>
      <c r="BE482" s="289"/>
      <c r="BF482" s="289"/>
      <c r="BG482" s="289"/>
      <c r="BH482" s="289"/>
      <c r="BI482" s="289"/>
      <c r="BJ482" s="289"/>
      <c r="BK482" s="289"/>
    </row>
    <row r="483" spans="1:63" s="288" customFormat="1" ht="20.25" customHeight="1">
      <c r="A483" s="290"/>
      <c r="B483" s="645" t="s">
        <v>389</v>
      </c>
      <c r="C483" s="635" t="s">
        <v>509</v>
      </c>
      <c r="D483" s="602"/>
      <c r="E483" s="602"/>
      <c r="F483" s="602"/>
      <c r="G483" s="602"/>
      <c r="H483" s="602"/>
      <c r="I483" s="602"/>
      <c r="J483" s="602"/>
      <c r="K483" s="602"/>
      <c r="L483" s="602"/>
      <c r="M483" s="602"/>
      <c r="N483" s="602"/>
      <c r="O483" s="602"/>
      <c r="P483" s="602"/>
      <c r="Q483" s="602"/>
      <c r="R483" s="602"/>
      <c r="S483" s="602"/>
      <c r="T483" s="602"/>
      <c r="U483" s="602"/>
      <c r="V483" s="602"/>
      <c r="W483" s="602"/>
      <c r="X483" s="603"/>
      <c r="Y483" s="636"/>
      <c r="Z483" s="637"/>
      <c r="AA483" s="638"/>
      <c r="AC483" s="289"/>
      <c r="AD483" s="289"/>
      <c r="AE483" s="289"/>
      <c r="AF483" s="289"/>
      <c r="AG483" s="289"/>
      <c r="AH483" s="289"/>
      <c r="AI483" s="289"/>
      <c r="AJ483" s="289"/>
      <c r="AK483" s="289"/>
      <c r="AL483" s="289"/>
      <c r="AM483" s="289"/>
      <c r="AN483" s="289"/>
      <c r="AO483" s="289"/>
      <c r="AP483" s="289"/>
      <c r="AQ483" s="289"/>
      <c r="AR483" s="289"/>
      <c r="AS483" s="289"/>
      <c r="AT483" s="289"/>
      <c r="AU483" s="289"/>
      <c r="AV483" s="289"/>
      <c r="AW483" s="289"/>
      <c r="AX483" s="289"/>
      <c r="AY483" s="289"/>
      <c r="AZ483" s="289"/>
      <c r="BA483" s="289"/>
      <c r="BB483" s="289"/>
      <c r="BC483" s="289"/>
      <c r="BD483" s="289"/>
      <c r="BE483" s="289"/>
      <c r="BF483" s="289"/>
      <c r="BG483" s="289"/>
      <c r="BH483" s="289"/>
      <c r="BI483" s="289"/>
      <c r="BJ483" s="289"/>
      <c r="BK483" s="289"/>
    </row>
    <row r="484" spans="1:63" s="300" customFormat="1" ht="11.25" customHeight="1">
      <c r="A484" s="290"/>
      <c r="B484" s="646"/>
      <c r="C484" s="607"/>
      <c r="D484" s="608"/>
      <c r="E484" s="608"/>
      <c r="F484" s="608"/>
      <c r="G484" s="608"/>
      <c r="H484" s="608"/>
      <c r="I484" s="608"/>
      <c r="J484" s="608"/>
      <c r="K484" s="608"/>
      <c r="L484" s="608"/>
      <c r="M484" s="608"/>
      <c r="N484" s="608"/>
      <c r="O484" s="608"/>
      <c r="P484" s="608"/>
      <c r="Q484" s="608"/>
      <c r="R484" s="608"/>
      <c r="S484" s="608"/>
      <c r="T484" s="608"/>
      <c r="U484" s="608"/>
      <c r="V484" s="608"/>
      <c r="W484" s="608"/>
      <c r="X484" s="609"/>
      <c r="Y484" s="642"/>
      <c r="Z484" s="643"/>
      <c r="AA484" s="644"/>
      <c r="AC484" s="301"/>
      <c r="AD484" s="301"/>
      <c r="AE484" s="301"/>
      <c r="AF484" s="301"/>
      <c r="AG484" s="301"/>
      <c r="AH484" s="301"/>
      <c r="AI484" s="301"/>
      <c r="AJ484" s="301"/>
      <c r="AK484" s="301"/>
      <c r="AL484" s="301"/>
      <c r="AM484" s="301"/>
      <c r="AN484" s="301"/>
      <c r="AO484" s="301"/>
      <c r="AP484" s="301"/>
      <c r="AQ484" s="301"/>
      <c r="AR484" s="301"/>
      <c r="AS484" s="301"/>
      <c r="AT484" s="301"/>
      <c r="AU484" s="301"/>
      <c r="AV484" s="301"/>
      <c r="AW484" s="301"/>
      <c r="AX484" s="301"/>
      <c r="AY484" s="301"/>
      <c r="AZ484" s="301"/>
      <c r="BA484" s="301"/>
      <c r="BB484" s="301"/>
      <c r="BC484" s="301"/>
      <c r="BD484" s="301"/>
      <c r="BE484" s="301"/>
      <c r="BF484" s="301"/>
      <c r="BG484" s="301"/>
      <c r="BH484" s="301"/>
      <c r="BI484" s="301"/>
      <c r="BJ484" s="301"/>
      <c r="BK484" s="301"/>
    </row>
    <row r="485" spans="1:63" s="288" customFormat="1" ht="12.75" customHeight="1">
      <c r="A485" s="302"/>
      <c r="B485" s="645" t="s">
        <v>391</v>
      </c>
      <c r="C485" s="601" t="s">
        <v>510</v>
      </c>
      <c r="D485" s="602"/>
      <c r="E485" s="602"/>
      <c r="F485" s="602"/>
      <c r="G485" s="602"/>
      <c r="H485" s="602"/>
      <c r="I485" s="602"/>
      <c r="J485" s="602"/>
      <c r="K485" s="602"/>
      <c r="L485" s="602"/>
      <c r="M485" s="602"/>
      <c r="N485" s="602"/>
      <c r="O485" s="602"/>
      <c r="P485" s="602"/>
      <c r="Q485" s="602"/>
      <c r="R485" s="602"/>
      <c r="S485" s="602"/>
      <c r="T485" s="602"/>
      <c r="U485" s="602"/>
      <c r="V485" s="602"/>
      <c r="W485" s="602"/>
      <c r="X485" s="603"/>
      <c r="Y485" s="647"/>
      <c r="Z485" s="648"/>
      <c r="AA485" s="649"/>
      <c r="AC485" s="289"/>
      <c r="AD485" s="289"/>
      <c r="AE485" s="289"/>
      <c r="AF485" s="289"/>
      <c r="AG485" s="289"/>
      <c r="AH485" s="289"/>
      <c r="AI485" s="289"/>
      <c r="AJ485" s="289"/>
      <c r="AK485" s="289"/>
      <c r="AL485" s="289"/>
      <c r="AM485" s="289"/>
      <c r="AN485" s="289"/>
      <c r="AO485" s="289"/>
      <c r="AP485" s="289"/>
      <c r="AQ485" s="289"/>
      <c r="AR485" s="289"/>
      <c r="AS485" s="289"/>
      <c r="AT485" s="289"/>
      <c r="AU485" s="289"/>
      <c r="AV485" s="289"/>
      <c r="AW485" s="289"/>
      <c r="AX485" s="289"/>
      <c r="AY485" s="289"/>
      <c r="AZ485" s="289"/>
      <c r="BA485" s="289"/>
      <c r="BB485" s="289"/>
      <c r="BC485" s="289"/>
      <c r="BD485" s="289"/>
      <c r="BE485" s="289"/>
      <c r="BF485" s="289"/>
      <c r="BG485" s="289"/>
      <c r="BH485" s="289"/>
      <c r="BI485" s="289"/>
      <c r="BJ485" s="289"/>
      <c r="BK485" s="289"/>
    </row>
    <row r="486" spans="1:63" s="288" customFormat="1" ht="12.75" customHeight="1">
      <c r="A486" s="302"/>
      <c r="B486" s="646"/>
      <c r="C486" s="607"/>
      <c r="D486" s="608"/>
      <c r="E486" s="608"/>
      <c r="F486" s="608"/>
      <c r="G486" s="608"/>
      <c r="H486" s="608"/>
      <c r="I486" s="608"/>
      <c r="J486" s="608"/>
      <c r="K486" s="608"/>
      <c r="L486" s="608"/>
      <c r="M486" s="608"/>
      <c r="N486" s="608"/>
      <c r="O486" s="608"/>
      <c r="P486" s="608"/>
      <c r="Q486" s="608"/>
      <c r="R486" s="608"/>
      <c r="S486" s="608"/>
      <c r="T486" s="608"/>
      <c r="U486" s="608"/>
      <c r="V486" s="608"/>
      <c r="W486" s="608"/>
      <c r="X486" s="609"/>
      <c r="Y486" s="650"/>
      <c r="Z486" s="651"/>
      <c r="AA486" s="652"/>
      <c r="AC486" s="289"/>
      <c r="AD486" s="289"/>
      <c r="AE486" s="289"/>
      <c r="AF486" s="289"/>
      <c r="AG486" s="289"/>
      <c r="AH486" s="289"/>
      <c r="AI486" s="289"/>
      <c r="AJ486" s="289"/>
      <c r="AK486" s="289"/>
      <c r="AL486" s="289"/>
      <c r="AM486" s="289"/>
      <c r="AN486" s="289"/>
      <c r="AO486" s="289"/>
      <c r="AP486" s="289"/>
      <c r="AQ486" s="289"/>
      <c r="AR486" s="289"/>
      <c r="AS486" s="289"/>
      <c r="AT486" s="289"/>
      <c r="AU486" s="289"/>
      <c r="AV486" s="289"/>
      <c r="AW486" s="289"/>
      <c r="AX486" s="289"/>
      <c r="AY486" s="289"/>
      <c r="AZ486" s="289"/>
      <c r="BA486" s="289"/>
      <c r="BB486" s="289"/>
      <c r="BC486" s="289"/>
      <c r="BD486" s="289"/>
      <c r="BE486" s="289"/>
      <c r="BF486" s="289"/>
      <c r="BG486" s="289"/>
      <c r="BH486" s="289"/>
      <c r="BI486" s="289"/>
      <c r="BJ486" s="289"/>
      <c r="BK486" s="289"/>
    </row>
    <row r="487" spans="1:63" s="288" customFormat="1" ht="16.5" customHeight="1">
      <c r="A487" s="302"/>
      <c r="B487" s="645" t="s">
        <v>417</v>
      </c>
      <c r="C487" s="476" t="s">
        <v>511</v>
      </c>
      <c r="D487" s="462"/>
      <c r="E487" s="462"/>
      <c r="F487" s="462"/>
      <c r="G487" s="462"/>
      <c r="H487" s="462"/>
      <c r="I487" s="462"/>
      <c r="J487" s="462"/>
      <c r="K487" s="462"/>
      <c r="L487" s="462"/>
      <c r="M487" s="462"/>
      <c r="N487" s="462"/>
      <c r="O487" s="462"/>
      <c r="P487" s="462"/>
      <c r="Q487" s="462"/>
      <c r="R487" s="463"/>
      <c r="S487" s="303" t="s">
        <v>512</v>
      </c>
      <c r="T487" s="304"/>
      <c r="U487" s="304"/>
      <c r="V487" s="304"/>
      <c r="W487" s="304"/>
      <c r="X487" s="304"/>
      <c r="Y487" s="653"/>
      <c r="Z487" s="654"/>
      <c r="AA487" s="654"/>
      <c r="AC487" s="289"/>
      <c r="AD487" s="289"/>
      <c r="AE487" s="289"/>
      <c r="AF487" s="289"/>
      <c r="AG487" s="289"/>
      <c r="AH487" s="289"/>
      <c r="AI487" s="289"/>
      <c r="AJ487" s="289"/>
      <c r="AK487" s="289"/>
      <c r="AL487" s="289"/>
      <c r="AM487" s="289"/>
      <c r="AN487" s="289"/>
      <c r="AO487" s="289"/>
      <c r="AP487" s="289"/>
      <c r="AQ487" s="289"/>
      <c r="AR487" s="289"/>
      <c r="AS487" s="289"/>
      <c r="AT487" s="289"/>
      <c r="AU487" s="289"/>
      <c r="AV487" s="289"/>
      <c r="AW487" s="289"/>
      <c r="AX487" s="289"/>
      <c r="AY487" s="289"/>
      <c r="AZ487" s="289"/>
      <c r="BA487" s="289"/>
      <c r="BB487" s="289"/>
      <c r="BC487" s="289"/>
      <c r="BD487" s="289"/>
      <c r="BE487" s="289"/>
      <c r="BF487" s="289"/>
      <c r="BG487" s="289"/>
      <c r="BH487" s="289"/>
      <c r="BI487" s="289"/>
      <c r="BJ487" s="289"/>
      <c r="BK487" s="289"/>
    </row>
    <row r="488" spans="1:63" s="288" customFormat="1" ht="12.6" customHeight="1">
      <c r="A488" s="302"/>
      <c r="B488" s="646"/>
      <c r="C488" s="464"/>
      <c r="D488" s="465"/>
      <c r="E488" s="465"/>
      <c r="F488" s="465"/>
      <c r="G488" s="465"/>
      <c r="H488" s="465"/>
      <c r="I488" s="465"/>
      <c r="J488" s="465"/>
      <c r="K488" s="465"/>
      <c r="L488" s="465"/>
      <c r="M488" s="465"/>
      <c r="N488" s="465"/>
      <c r="O488" s="465"/>
      <c r="P488" s="465"/>
      <c r="Q488" s="465"/>
      <c r="R488" s="466"/>
      <c r="S488" s="305" t="s">
        <v>513</v>
      </c>
      <c r="T488" s="306"/>
      <c r="U488" s="306"/>
      <c r="V488" s="306"/>
      <c r="W488" s="306"/>
      <c r="X488" s="306"/>
      <c r="Y488" s="653"/>
      <c r="Z488" s="654"/>
      <c r="AA488" s="654"/>
      <c r="AC488" s="289"/>
      <c r="AD488" s="289"/>
      <c r="AE488" s="289"/>
      <c r="AF488" s="289"/>
      <c r="AG488" s="289"/>
      <c r="AH488" s="289"/>
      <c r="AI488" s="289"/>
      <c r="AJ488" s="289"/>
      <c r="AK488" s="289"/>
      <c r="AL488" s="289"/>
      <c r="AM488" s="289"/>
      <c r="AN488" s="289"/>
      <c r="AO488" s="289"/>
      <c r="AP488" s="289"/>
      <c r="AQ488" s="289"/>
      <c r="AR488" s="289"/>
      <c r="AS488" s="289"/>
      <c r="AT488" s="289"/>
      <c r="AU488" s="289"/>
      <c r="AV488" s="289"/>
      <c r="AW488" s="289"/>
      <c r="AX488" s="289"/>
      <c r="AY488" s="289"/>
      <c r="AZ488" s="289"/>
      <c r="BA488" s="289"/>
      <c r="BB488" s="289"/>
      <c r="BC488" s="289"/>
      <c r="BD488" s="289"/>
      <c r="BE488" s="289"/>
      <c r="BF488" s="289"/>
      <c r="BG488" s="289"/>
      <c r="BH488" s="289"/>
      <c r="BI488" s="289"/>
      <c r="BJ488" s="289"/>
      <c r="BK488" s="289"/>
    </row>
    <row r="489" spans="1:63" s="288" customFormat="1" ht="18" customHeight="1">
      <c r="A489" s="290"/>
      <c r="B489" s="645" t="s">
        <v>419</v>
      </c>
      <c r="C489" s="635" t="s">
        <v>958</v>
      </c>
      <c r="D489" s="602"/>
      <c r="E489" s="602"/>
      <c r="F489" s="602"/>
      <c r="G489" s="602"/>
      <c r="H489" s="602"/>
      <c r="I489" s="602"/>
      <c r="J489" s="602"/>
      <c r="K489" s="602"/>
      <c r="L489" s="602"/>
      <c r="M489" s="602"/>
      <c r="N489" s="602"/>
      <c r="O489" s="602"/>
      <c r="P489" s="602"/>
      <c r="Q489" s="602"/>
      <c r="R489" s="602"/>
      <c r="S489" s="602"/>
      <c r="T489" s="602"/>
      <c r="U489" s="602"/>
      <c r="V489" s="602"/>
      <c r="W489" s="602"/>
      <c r="X489" s="603"/>
      <c r="Y489" s="636"/>
      <c r="Z489" s="637"/>
      <c r="AA489" s="638"/>
      <c r="AC489" s="289"/>
      <c r="AD489" s="289"/>
      <c r="AE489" s="289"/>
      <c r="AF489" s="289"/>
      <c r="AG489" s="289"/>
      <c r="AH489" s="289"/>
      <c r="AI489" s="289"/>
      <c r="AJ489" s="289"/>
      <c r="AK489" s="289"/>
      <c r="AL489" s="289"/>
      <c r="AM489" s="289"/>
      <c r="AN489" s="289"/>
      <c r="AO489" s="289"/>
      <c r="AP489" s="289"/>
      <c r="AQ489" s="289"/>
      <c r="AR489" s="289"/>
      <c r="AS489" s="289"/>
      <c r="AT489" s="289"/>
      <c r="AU489" s="289"/>
      <c r="AV489" s="289"/>
      <c r="AW489" s="289"/>
      <c r="AX489" s="289"/>
      <c r="AY489" s="289"/>
      <c r="AZ489" s="289"/>
      <c r="BA489" s="289"/>
      <c r="BB489" s="289"/>
      <c r="BC489" s="289"/>
      <c r="BD489" s="289"/>
      <c r="BE489" s="289"/>
      <c r="BF489" s="289"/>
      <c r="BG489" s="289"/>
      <c r="BH489" s="289"/>
      <c r="BI489" s="289"/>
      <c r="BJ489" s="289"/>
      <c r="BK489" s="289"/>
    </row>
    <row r="490" spans="1:63" s="471" customFormat="1" ht="18" customHeight="1">
      <c r="A490" s="290"/>
      <c r="B490" s="646"/>
      <c r="C490" s="607"/>
      <c r="D490" s="608"/>
      <c r="E490" s="608"/>
      <c r="F490" s="608"/>
      <c r="G490" s="608"/>
      <c r="H490" s="608"/>
      <c r="I490" s="608"/>
      <c r="J490" s="608"/>
      <c r="K490" s="608"/>
      <c r="L490" s="608"/>
      <c r="M490" s="608"/>
      <c r="N490" s="608"/>
      <c r="O490" s="608"/>
      <c r="P490" s="608"/>
      <c r="Q490" s="608"/>
      <c r="R490" s="608"/>
      <c r="S490" s="608"/>
      <c r="T490" s="608"/>
      <c r="U490" s="608"/>
      <c r="V490" s="608"/>
      <c r="W490" s="608"/>
      <c r="X490" s="609"/>
      <c r="Y490" s="642"/>
      <c r="Z490" s="643"/>
      <c r="AA490" s="644"/>
      <c r="AC490" s="473"/>
      <c r="AD490" s="473"/>
      <c r="AE490" s="473"/>
      <c r="AF490" s="473"/>
      <c r="AG490" s="473"/>
      <c r="AH490" s="473"/>
      <c r="AI490" s="473"/>
      <c r="AJ490" s="473"/>
      <c r="AK490" s="473"/>
      <c r="AL490" s="473"/>
      <c r="AM490" s="473"/>
      <c r="AN490" s="473"/>
      <c r="AO490" s="473"/>
      <c r="AP490" s="473"/>
      <c r="AQ490" s="473"/>
      <c r="AR490" s="473"/>
      <c r="AS490" s="473"/>
      <c r="AT490" s="473"/>
      <c r="AU490" s="473"/>
      <c r="AV490" s="473"/>
      <c r="AW490" s="473"/>
      <c r="AX490" s="473"/>
      <c r="AY490" s="473"/>
      <c r="AZ490" s="473"/>
      <c r="BA490" s="473"/>
      <c r="BB490" s="473"/>
      <c r="BC490" s="473"/>
      <c r="BD490" s="473"/>
      <c r="BE490" s="473"/>
      <c r="BF490" s="473"/>
      <c r="BG490" s="473"/>
      <c r="BH490" s="473"/>
      <c r="BI490" s="473"/>
      <c r="BJ490" s="473"/>
      <c r="BK490" s="473"/>
    </row>
    <row r="491" spans="1:63" s="289" customFormat="1" ht="12.75" customHeight="1">
      <c r="A491" s="290"/>
      <c r="B491" s="645" t="s">
        <v>421</v>
      </c>
      <c r="C491" s="635" t="s">
        <v>959</v>
      </c>
      <c r="D491" s="602"/>
      <c r="E491" s="602"/>
      <c r="F491" s="602"/>
      <c r="G491" s="602"/>
      <c r="H491" s="602"/>
      <c r="I491" s="602"/>
      <c r="J491" s="602"/>
      <c r="K491" s="602"/>
      <c r="L491" s="602"/>
      <c r="M491" s="602"/>
      <c r="N491" s="602"/>
      <c r="O491" s="602"/>
      <c r="P491" s="602"/>
      <c r="Q491" s="602"/>
      <c r="R491" s="602"/>
      <c r="S491" s="602"/>
      <c r="T491" s="602"/>
      <c r="U491" s="602"/>
      <c r="V491" s="602"/>
      <c r="W491" s="602"/>
      <c r="X491" s="603"/>
      <c r="Y491" s="636"/>
      <c r="Z491" s="637"/>
      <c r="AA491" s="638"/>
    </row>
    <row r="492" spans="1:63" s="289" customFormat="1" ht="12.75" customHeight="1">
      <c r="A492" s="290"/>
      <c r="B492" s="646"/>
      <c r="C492" s="607"/>
      <c r="D492" s="608"/>
      <c r="E492" s="608"/>
      <c r="F492" s="608"/>
      <c r="G492" s="608"/>
      <c r="H492" s="608"/>
      <c r="I492" s="608"/>
      <c r="J492" s="608"/>
      <c r="K492" s="608"/>
      <c r="L492" s="608"/>
      <c r="M492" s="608"/>
      <c r="N492" s="608"/>
      <c r="O492" s="608"/>
      <c r="P492" s="608"/>
      <c r="Q492" s="608"/>
      <c r="R492" s="608"/>
      <c r="S492" s="608"/>
      <c r="T492" s="608"/>
      <c r="U492" s="608"/>
      <c r="V492" s="608"/>
      <c r="W492" s="608"/>
      <c r="X492" s="609"/>
      <c r="Y492" s="642"/>
      <c r="Z492" s="643"/>
      <c r="AA492" s="644"/>
    </row>
    <row r="493" spans="1:63" s="289" customFormat="1" ht="18.75" customHeight="1">
      <c r="A493" s="290"/>
      <c r="B493" s="645" t="s">
        <v>423</v>
      </c>
      <c r="C493" s="635" t="s">
        <v>514</v>
      </c>
      <c r="D493" s="602"/>
      <c r="E493" s="602"/>
      <c r="F493" s="602"/>
      <c r="G493" s="602"/>
      <c r="H493" s="602"/>
      <c r="I493" s="602"/>
      <c r="J493" s="602"/>
      <c r="K493" s="602"/>
      <c r="L493" s="602"/>
      <c r="M493" s="602"/>
      <c r="N493" s="602"/>
      <c r="O493" s="602"/>
      <c r="P493" s="602"/>
      <c r="Q493" s="602"/>
      <c r="R493" s="602"/>
      <c r="S493" s="602"/>
      <c r="T493" s="602"/>
      <c r="U493" s="602"/>
      <c r="V493" s="602"/>
      <c r="W493" s="602"/>
      <c r="X493" s="603"/>
      <c r="Y493" s="636"/>
      <c r="Z493" s="637"/>
      <c r="AA493" s="638"/>
    </row>
    <row r="494" spans="1:63" s="289" customFormat="1" ht="16.5" customHeight="1">
      <c r="A494" s="290"/>
      <c r="B494" s="646"/>
      <c r="C494" s="607"/>
      <c r="D494" s="608"/>
      <c r="E494" s="608"/>
      <c r="F494" s="608"/>
      <c r="G494" s="608"/>
      <c r="H494" s="608"/>
      <c r="I494" s="608"/>
      <c r="J494" s="608"/>
      <c r="K494" s="608"/>
      <c r="L494" s="608"/>
      <c r="M494" s="608"/>
      <c r="N494" s="608"/>
      <c r="O494" s="608"/>
      <c r="P494" s="608"/>
      <c r="Q494" s="608"/>
      <c r="R494" s="608"/>
      <c r="S494" s="608"/>
      <c r="T494" s="608"/>
      <c r="U494" s="608"/>
      <c r="V494" s="608"/>
      <c r="W494" s="608"/>
      <c r="X494" s="609"/>
      <c r="Y494" s="642"/>
      <c r="Z494" s="643"/>
      <c r="AA494" s="644"/>
    </row>
    <row r="495" spans="1:63" s="289" customFormat="1" ht="18" customHeight="1">
      <c r="A495" s="290"/>
      <c r="B495" s="645" t="s">
        <v>425</v>
      </c>
      <c r="C495" s="635" t="s">
        <v>515</v>
      </c>
      <c r="D495" s="602"/>
      <c r="E495" s="602"/>
      <c r="F495" s="602"/>
      <c r="G495" s="602"/>
      <c r="H495" s="602"/>
      <c r="I495" s="602"/>
      <c r="J495" s="602"/>
      <c r="K495" s="602"/>
      <c r="L495" s="602"/>
      <c r="M495" s="602"/>
      <c r="N495" s="602"/>
      <c r="O495" s="602"/>
      <c r="P495" s="602"/>
      <c r="Q495" s="602"/>
      <c r="R495" s="602"/>
      <c r="S495" s="602"/>
      <c r="T495" s="602"/>
      <c r="U495" s="602"/>
      <c r="V495" s="602"/>
      <c r="W495" s="602"/>
      <c r="X495" s="603"/>
      <c r="Y495" s="636"/>
      <c r="Z495" s="637"/>
      <c r="AA495" s="638"/>
    </row>
    <row r="496" spans="1:63" s="289" customFormat="1" ht="18" customHeight="1">
      <c r="A496" s="290"/>
      <c r="B496" s="646"/>
      <c r="C496" s="607"/>
      <c r="D496" s="608"/>
      <c r="E496" s="608"/>
      <c r="F496" s="608"/>
      <c r="G496" s="608"/>
      <c r="H496" s="608"/>
      <c r="I496" s="608"/>
      <c r="J496" s="608"/>
      <c r="K496" s="608"/>
      <c r="L496" s="608"/>
      <c r="M496" s="608"/>
      <c r="N496" s="608"/>
      <c r="O496" s="608"/>
      <c r="P496" s="608"/>
      <c r="Q496" s="608"/>
      <c r="R496" s="608"/>
      <c r="S496" s="608"/>
      <c r="T496" s="608"/>
      <c r="U496" s="608"/>
      <c r="V496" s="608"/>
      <c r="W496" s="608"/>
      <c r="X496" s="609"/>
      <c r="Y496" s="642"/>
      <c r="Z496" s="643"/>
      <c r="AA496" s="644"/>
    </row>
    <row r="497" spans="1:59" s="289" customFormat="1" ht="12.95" customHeight="1">
      <c r="A497" s="290"/>
      <c r="B497" s="645" t="s">
        <v>516</v>
      </c>
      <c r="C497" s="635" t="s">
        <v>517</v>
      </c>
      <c r="D497" s="602"/>
      <c r="E497" s="602"/>
      <c r="F497" s="602"/>
      <c r="G497" s="602"/>
      <c r="H497" s="602"/>
      <c r="I497" s="602"/>
      <c r="J497" s="602"/>
      <c r="K497" s="602"/>
      <c r="L497" s="602"/>
      <c r="M497" s="602"/>
      <c r="N497" s="602"/>
      <c r="O497" s="602"/>
      <c r="P497" s="602"/>
      <c r="Q497" s="602"/>
      <c r="R497" s="602"/>
      <c r="S497" s="602"/>
      <c r="T497" s="602"/>
      <c r="U497" s="602"/>
      <c r="V497" s="602"/>
      <c r="W497" s="602"/>
      <c r="X497" s="603"/>
      <c r="Y497" s="636"/>
      <c r="Z497" s="637"/>
      <c r="AA497" s="638"/>
      <c r="AG497" s="307"/>
      <c r="AH497" s="308"/>
      <c r="AI497" s="439"/>
      <c r="AJ497" s="439"/>
      <c r="AK497" s="439"/>
      <c r="AL497" s="439"/>
      <c r="AM497" s="439"/>
      <c r="AN497" s="439"/>
      <c r="AO497" s="439"/>
      <c r="AP497" s="439"/>
      <c r="AQ497" s="439"/>
      <c r="AR497" s="439"/>
      <c r="AS497" s="439"/>
      <c r="AT497" s="439"/>
      <c r="AU497" s="439"/>
      <c r="AV497" s="439"/>
      <c r="AW497" s="439"/>
      <c r="AX497" s="439"/>
      <c r="AY497" s="439"/>
      <c r="AZ497" s="439"/>
      <c r="BA497" s="439"/>
      <c r="BB497" s="439"/>
      <c r="BC497" s="439"/>
      <c r="BD497" s="439"/>
      <c r="BE497" s="431"/>
      <c r="BF497" s="431"/>
      <c r="BG497" s="431"/>
    </row>
    <row r="498" spans="1:59" s="289" customFormat="1" ht="19.5" customHeight="1">
      <c r="A498" s="290"/>
      <c r="B498" s="646"/>
      <c r="C498" s="607"/>
      <c r="D498" s="608"/>
      <c r="E498" s="608"/>
      <c r="F498" s="608"/>
      <c r="G498" s="608"/>
      <c r="H498" s="608"/>
      <c r="I498" s="608"/>
      <c r="J498" s="608"/>
      <c r="K498" s="608"/>
      <c r="L498" s="608"/>
      <c r="M498" s="608"/>
      <c r="N498" s="608"/>
      <c r="O498" s="608"/>
      <c r="P498" s="608"/>
      <c r="Q498" s="608"/>
      <c r="R498" s="608"/>
      <c r="S498" s="608"/>
      <c r="T498" s="608"/>
      <c r="U498" s="608"/>
      <c r="V498" s="608"/>
      <c r="W498" s="608"/>
      <c r="X498" s="609"/>
      <c r="Y498" s="642"/>
      <c r="Z498" s="643"/>
      <c r="AA498" s="644"/>
    </row>
    <row r="499" spans="1:59" s="289" customFormat="1" ht="12.95" customHeight="1">
      <c r="A499" s="290"/>
      <c r="B499" s="645" t="s">
        <v>518</v>
      </c>
      <c r="C499" s="635" t="s">
        <v>519</v>
      </c>
      <c r="D499" s="602"/>
      <c r="E499" s="602"/>
      <c r="F499" s="602"/>
      <c r="G499" s="602"/>
      <c r="H499" s="602"/>
      <c r="I499" s="602"/>
      <c r="J499" s="602"/>
      <c r="K499" s="602"/>
      <c r="L499" s="602"/>
      <c r="M499" s="602"/>
      <c r="N499" s="602"/>
      <c r="O499" s="602"/>
      <c r="P499" s="602"/>
      <c r="Q499" s="602"/>
      <c r="R499" s="602"/>
      <c r="S499" s="602"/>
      <c r="T499" s="602"/>
      <c r="U499" s="602"/>
      <c r="V499" s="602"/>
      <c r="W499" s="602"/>
      <c r="X499" s="603"/>
      <c r="Y499" s="636"/>
      <c r="Z499" s="637"/>
      <c r="AA499" s="638"/>
    </row>
    <row r="500" spans="1:59" s="289" customFormat="1" ht="12.95" customHeight="1">
      <c r="A500" s="290"/>
      <c r="B500" s="646"/>
      <c r="C500" s="607"/>
      <c r="D500" s="608"/>
      <c r="E500" s="608"/>
      <c r="F500" s="608"/>
      <c r="G500" s="608"/>
      <c r="H500" s="608"/>
      <c r="I500" s="608"/>
      <c r="J500" s="608"/>
      <c r="K500" s="608"/>
      <c r="L500" s="608"/>
      <c r="M500" s="608"/>
      <c r="N500" s="608"/>
      <c r="O500" s="608"/>
      <c r="P500" s="608"/>
      <c r="Q500" s="608"/>
      <c r="R500" s="608"/>
      <c r="S500" s="608"/>
      <c r="T500" s="608"/>
      <c r="U500" s="608"/>
      <c r="V500" s="608"/>
      <c r="W500" s="608"/>
      <c r="X500" s="609"/>
      <c r="Y500" s="642"/>
      <c r="Z500" s="643"/>
      <c r="AA500" s="644"/>
    </row>
    <row r="501" spans="1:59" s="289" customFormat="1" ht="23.25" customHeight="1">
      <c r="A501" s="290"/>
      <c r="B501" s="645" t="s">
        <v>520</v>
      </c>
      <c r="C501" s="635" t="s">
        <v>521</v>
      </c>
      <c r="D501" s="602"/>
      <c r="E501" s="602"/>
      <c r="F501" s="602"/>
      <c r="G501" s="602"/>
      <c r="H501" s="602"/>
      <c r="I501" s="602"/>
      <c r="J501" s="602"/>
      <c r="K501" s="602"/>
      <c r="L501" s="602"/>
      <c r="M501" s="602"/>
      <c r="N501" s="602"/>
      <c r="O501" s="602"/>
      <c r="P501" s="602"/>
      <c r="Q501" s="602"/>
      <c r="R501" s="602"/>
      <c r="S501" s="602"/>
      <c r="T501" s="602"/>
      <c r="U501" s="602"/>
      <c r="V501" s="602"/>
      <c r="W501" s="602"/>
      <c r="X501" s="603"/>
      <c r="Y501" s="636"/>
      <c r="Z501" s="637"/>
      <c r="AA501" s="638"/>
    </row>
    <row r="502" spans="1:59" s="289" customFormat="1" ht="18" customHeight="1">
      <c r="A502" s="307"/>
      <c r="B502" s="655"/>
      <c r="C502" s="607"/>
      <c r="D502" s="608"/>
      <c r="E502" s="608"/>
      <c r="F502" s="608"/>
      <c r="G502" s="608"/>
      <c r="H502" s="608"/>
      <c r="I502" s="608"/>
      <c r="J502" s="608"/>
      <c r="K502" s="608"/>
      <c r="L502" s="608"/>
      <c r="M502" s="608"/>
      <c r="N502" s="608"/>
      <c r="O502" s="608"/>
      <c r="P502" s="608"/>
      <c r="Q502" s="608"/>
      <c r="R502" s="608"/>
      <c r="S502" s="608"/>
      <c r="T502" s="608"/>
      <c r="U502" s="608"/>
      <c r="V502" s="608"/>
      <c r="W502" s="608"/>
      <c r="X502" s="609"/>
      <c r="Y502" s="642"/>
      <c r="Z502" s="643"/>
      <c r="AA502" s="644"/>
    </row>
    <row r="503" spans="1:59" s="289" customFormat="1" ht="18" customHeight="1">
      <c r="A503" s="307"/>
      <c r="B503" s="645" t="s">
        <v>522</v>
      </c>
      <c r="C503" s="635" t="s">
        <v>880</v>
      </c>
      <c r="D503" s="602"/>
      <c r="E503" s="602"/>
      <c r="F503" s="602"/>
      <c r="G503" s="602"/>
      <c r="H503" s="602"/>
      <c r="I503" s="602"/>
      <c r="J503" s="602"/>
      <c r="K503" s="602"/>
      <c r="L503" s="602"/>
      <c r="M503" s="602"/>
      <c r="N503" s="602"/>
      <c r="O503" s="602"/>
      <c r="P503" s="602"/>
      <c r="Q503" s="602"/>
      <c r="R503" s="602"/>
      <c r="S503" s="602"/>
      <c r="T503" s="602"/>
      <c r="U503" s="602"/>
      <c r="V503" s="602"/>
      <c r="W503" s="602"/>
      <c r="X503" s="603"/>
      <c r="Y503" s="636"/>
      <c r="Z503" s="637"/>
      <c r="AA503" s="638"/>
    </row>
    <row r="504" spans="1:59" s="289" customFormat="1" ht="18" customHeight="1">
      <c r="A504" s="307"/>
      <c r="B504" s="655"/>
      <c r="C504" s="607"/>
      <c r="D504" s="608"/>
      <c r="E504" s="608"/>
      <c r="F504" s="608"/>
      <c r="G504" s="608"/>
      <c r="H504" s="608"/>
      <c r="I504" s="608"/>
      <c r="J504" s="608"/>
      <c r="K504" s="608"/>
      <c r="L504" s="608"/>
      <c r="M504" s="608"/>
      <c r="N504" s="608"/>
      <c r="O504" s="608"/>
      <c r="P504" s="608"/>
      <c r="Q504" s="608"/>
      <c r="R504" s="608"/>
      <c r="S504" s="608"/>
      <c r="T504" s="608"/>
      <c r="U504" s="608"/>
      <c r="V504" s="608"/>
      <c r="W504" s="608"/>
      <c r="X504" s="609"/>
      <c r="Y504" s="642"/>
      <c r="Z504" s="643"/>
      <c r="AA504" s="644"/>
    </row>
    <row r="505" spans="1:59" s="289" customFormat="1" ht="33" customHeight="1">
      <c r="A505" s="307"/>
      <c r="B505" s="645" t="s">
        <v>524</v>
      </c>
      <c r="C505" s="635" t="s">
        <v>881</v>
      </c>
      <c r="D505" s="602"/>
      <c r="E505" s="602"/>
      <c r="F505" s="602"/>
      <c r="G505" s="602"/>
      <c r="H505" s="602"/>
      <c r="I505" s="602"/>
      <c r="J505" s="602"/>
      <c r="K505" s="602"/>
      <c r="L505" s="602"/>
      <c r="M505" s="602"/>
      <c r="N505" s="602"/>
      <c r="O505" s="602"/>
      <c r="P505" s="602"/>
      <c r="Q505" s="602"/>
      <c r="R505" s="602"/>
      <c r="S505" s="602"/>
      <c r="T505" s="602"/>
      <c r="U505" s="602"/>
      <c r="V505" s="602"/>
      <c r="W505" s="602"/>
      <c r="X505" s="603"/>
      <c r="Y505" s="636"/>
      <c r="Z505" s="637"/>
      <c r="AA505" s="638"/>
    </row>
    <row r="506" spans="1:59" s="289" customFormat="1" ht="33" customHeight="1">
      <c r="A506" s="307"/>
      <c r="B506" s="655"/>
      <c r="C506" s="607"/>
      <c r="D506" s="608"/>
      <c r="E506" s="608"/>
      <c r="F506" s="608"/>
      <c r="G506" s="608"/>
      <c r="H506" s="608"/>
      <c r="I506" s="608"/>
      <c r="J506" s="608"/>
      <c r="K506" s="608"/>
      <c r="L506" s="608"/>
      <c r="M506" s="608"/>
      <c r="N506" s="608"/>
      <c r="O506" s="608"/>
      <c r="P506" s="608"/>
      <c r="Q506" s="608"/>
      <c r="R506" s="608"/>
      <c r="S506" s="608"/>
      <c r="T506" s="608"/>
      <c r="U506" s="608"/>
      <c r="V506" s="608"/>
      <c r="W506" s="608"/>
      <c r="X506" s="609"/>
      <c r="Y506" s="642"/>
      <c r="Z506" s="643"/>
      <c r="AA506" s="644"/>
    </row>
    <row r="507" spans="1:59" s="289" customFormat="1" ht="12.95" customHeight="1">
      <c r="A507" s="307"/>
      <c r="B507" s="645" t="s">
        <v>882</v>
      </c>
      <c r="C507" s="635" t="s">
        <v>523</v>
      </c>
      <c r="D507" s="602"/>
      <c r="E507" s="602"/>
      <c r="F507" s="602"/>
      <c r="G507" s="602"/>
      <c r="H507" s="602"/>
      <c r="I507" s="602"/>
      <c r="J507" s="602"/>
      <c r="K507" s="602"/>
      <c r="L507" s="602"/>
      <c r="M507" s="602"/>
      <c r="N507" s="602"/>
      <c r="O507" s="602"/>
      <c r="P507" s="602"/>
      <c r="Q507" s="602"/>
      <c r="R507" s="602"/>
      <c r="S507" s="602"/>
      <c r="T507" s="602"/>
      <c r="U507" s="602"/>
      <c r="V507" s="602"/>
      <c r="W507" s="602"/>
      <c r="X507" s="603"/>
      <c r="Y507" s="636"/>
      <c r="Z507" s="637"/>
      <c r="AA507" s="638"/>
    </row>
    <row r="508" spans="1:59" s="289" customFormat="1" ht="12.95" customHeight="1">
      <c r="A508" s="307"/>
      <c r="B508" s="655"/>
      <c r="C508" s="607"/>
      <c r="D508" s="608"/>
      <c r="E508" s="608"/>
      <c r="F508" s="608"/>
      <c r="G508" s="608"/>
      <c r="H508" s="608"/>
      <c r="I508" s="608"/>
      <c r="J508" s="608"/>
      <c r="K508" s="608"/>
      <c r="L508" s="608"/>
      <c r="M508" s="608"/>
      <c r="N508" s="608"/>
      <c r="O508" s="608"/>
      <c r="P508" s="608"/>
      <c r="Q508" s="608"/>
      <c r="R508" s="608"/>
      <c r="S508" s="608"/>
      <c r="T508" s="608"/>
      <c r="U508" s="608"/>
      <c r="V508" s="608"/>
      <c r="W508" s="608"/>
      <c r="X508" s="609"/>
      <c r="Y508" s="642"/>
      <c r="Z508" s="643"/>
      <c r="AA508" s="644"/>
    </row>
    <row r="509" spans="1:59" s="289" customFormat="1" ht="14.1" customHeight="1">
      <c r="A509" s="307"/>
      <c r="B509" s="645" t="s">
        <v>883</v>
      </c>
      <c r="C509" s="635" t="s">
        <v>525</v>
      </c>
      <c r="D509" s="602"/>
      <c r="E509" s="602"/>
      <c r="F509" s="602"/>
      <c r="G509" s="602"/>
      <c r="H509" s="602"/>
      <c r="I509" s="602"/>
      <c r="J509" s="602"/>
      <c r="K509" s="602"/>
      <c r="L509" s="602"/>
      <c r="M509" s="602"/>
      <c r="N509" s="602"/>
      <c r="O509" s="602"/>
      <c r="P509" s="602"/>
      <c r="Q509" s="602"/>
      <c r="R509" s="602"/>
      <c r="S509" s="602"/>
      <c r="T509" s="602"/>
      <c r="U509" s="602"/>
      <c r="V509" s="602"/>
      <c r="W509" s="602"/>
      <c r="X509" s="603"/>
      <c r="Y509" s="636"/>
      <c r="Z509" s="637"/>
      <c r="AA509" s="638"/>
    </row>
    <row r="510" spans="1:59" s="289" customFormat="1" ht="21.75" customHeight="1">
      <c r="A510" s="307"/>
      <c r="B510" s="655"/>
      <c r="C510" s="607"/>
      <c r="D510" s="608"/>
      <c r="E510" s="608"/>
      <c r="F510" s="608"/>
      <c r="G510" s="608"/>
      <c r="H510" s="608"/>
      <c r="I510" s="608"/>
      <c r="J510" s="608"/>
      <c r="K510" s="608"/>
      <c r="L510" s="608"/>
      <c r="M510" s="608"/>
      <c r="N510" s="608"/>
      <c r="O510" s="608"/>
      <c r="P510" s="608"/>
      <c r="Q510" s="608"/>
      <c r="R510" s="608"/>
      <c r="S510" s="608"/>
      <c r="T510" s="608"/>
      <c r="U510" s="608"/>
      <c r="V510" s="608"/>
      <c r="W510" s="608"/>
      <c r="X510" s="609"/>
      <c r="Y510" s="642"/>
      <c r="Z510" s="643"/>
      <c r="AA510" s="644"/>
    </row>
    <row r="511" spans="1:59" s="289" customFormat="1" ht="9" customHeight="1">
      <c r="A511" s="307"/>
      <c r="B511" s="309"/>
      <c r="C511" s="451"/>
      <c r="D511" s="451"/>
      <c r="E511" s="451"/>
      <c r="F511" s="451"/>
      <c r="G511" s="451"/>
      <c r="H511" s="451"/>
      <c r="I511" s="451"/>
      <c r="J511" s="451"/>
      <c r="K511" s="451"/>
      <c r="L511" s="451"/>
      <c r="M511" s="451"/>
      <c r="N511" s="451"/>
      <c r="O511" s="451"/>
      <c r="P511" s="451"/>
      <c r="Q511" s="451"/>
      <c r="R511" s="451"/>
      <c r="S511" s="451"/>
      <c r="T511" s="451"/>
      <c r="U511" s="451"/>
      <c r="V511" s="451"/>
      <c r="W511" s="451"/>
      <c r="X511" s="451"/>
      <c r="Y511" s="431"/>
      <c r="Z511" s="431"/>
      <c r="AA511" s="431"/>
    </row>
    <row r="512" spans="1:59" s="289" customFormat="1" ht="15.6" customHeight="1">
      <c r="A512" s="307" t="s">
        <v>1014</v>
      </c>
      <c r="B512" s="308"/>
      <c r="C512" s="439"/>
      <c r="D512" s="439"/>
      <c r="E512" s="439"/>
      <c r="F512" s="439"/>
      <c r="G512" s="439"/>
      <c r="H512" s="439"/>
      <c r="I512" s="439"/>
      <c r="J512" s="439"/>
      <c r="K512" s="439"/>
      <c r="L512" s="439"/>
      <c r="M512" s="439"/>
      <c r="N512" s="439"/>
      <c r="O512" s="439"/>
      <c r="P512" s="439"/>
      <c r="Q512" s="439"/>
      <c r="R512" s="439"/>
      <c r="S512" s="439"/>
      <c r="T512" s="439"/>
      <c r="U512" s="439"/>
      <c r="V512" s="439"/>
      <c r="W512" s="439"/>
      <c r="X512" s="439"/>
      <c r="Y512" s="431"/>
      <c r="Z512" s="431"/>
      <c r="AA512" s="431"/>
    </row>
    <row r="513" spans="1:63" s="289" customFormat="1" ht="35.1" customHeight="1">
      <c r="A513" s="307"/>
      <c r="B513" s="310" t="s">
        <v>354</v>
      </c>
      <c r="C513" s="632" t="s">
        <v>526</v>
      </c>
      <c r="D513" s="633"/>
      <c r="E513" s="633"/>
      <c r="F513" s="633"/>
      <c r="G513" s="633"/>
      <c r="H513" s="633"/>
      <c r="I513" s="633"/>
      <c r="J513" s="633"/>
      <c r="K513" s="633"/>
      <c r="L513" s="633"/>
      <c r="M513" s="633"/>
      <c r="N513" s="633"/>
      <c r="O513" s="633"/>
      <c r="P513" s="633"/>
      <c r="Q513" s="633"/>
      <c r="R513" s="633"/>
      <c r="S513" s="633"/>
      <c r="T513" s="633"/>
      <c r="U513" s="633"/>
      <c r="V513" s="633"/>
      <c r="W513" s="633"/>
      <c r="X513" s="634"/>
      <c r="Y513" s="629"/>
      <c r="Z513" s="630"/>
      <c r="AA513" s="631"/>
    </row>
    <row r="514" spans="1:63" s="289" customFormat="1" ht="35.1" customHeight="1">
      <c r="A514" s="307"/>
      <c r="B514" s="310" t="s">
        <v>356</v>
      </c>
      <c r="C514" s="632" t="s">
        <v>989</v>
      </c>
      <c r="D514" s="633"/>
      <c r="E514" s="633"/>
      <c r="F514" s="633"/>
      <c r="G514" s="633"/>
      <c r="H514" s="633"/>
      <c r="I514" s="633"/>
      <c r="J514" s="633"/>
      <c r="K514" s="633"/>
      <c r="L514" s="633"/>
      <c r="M514" s="633"/>
      <c r="N514" s="633"/>
      <c r="O514" s="633"/>
      <c r="P514" s="633"/>
      <c r="Q514" s="633"/>
      <c r="R514" s="633"/>
      <c r="S514" s="633"/>
      <c r="T514" s="633"/>
      <c r="U514" s="633"/>
      <c r="V514" s="633"/>
      <c r="W514" s="633"/>
      <c r="X514" s="634"/>
      <c r="Y514" s="629"/>
      <c r="Z514" s="630"/>
      <c r="AA514" s="631"/>
    </row>
    <row r="515" spans="1:63" s="289" customFormat="1" ht="35.1" customHeight="1">
      <c r="A515" s="307"/>
      <c r="B515" s="310" t="s">
        <v>387</v>
      </c>
      <c r="C515" s="632" t="s">
        <v>527</v>
      </c>
      <c r="D515" s="633"/>
      <c r="E515" s="633"/>
      <c r="F515" s="633"/>
      <c r="G515" s="633"/>
      <c r="H515" s="633"/>
      <c r="I515" s="633"/>
      <c r="J515" s="633"/>
      <c r="K515" s="633"/>
      <c r="L515" s="633"/>
      <c r="M515" s="633"/>
      <c r="N515" s="633"/>
      <c r="O515" s="633"/>
      <c r="P515" s="633"/>
      <c r="Q515" s="633"/>
      <c r="R515" s="633"/>
      <c r="S515" s="633"/>
      <c r="T515" s="633"/>
      <c r="U515" s="633"/>
      <c r="V515" s="633"/>
      <c r="W515" s="633"/>
      <c r="X515" s="634"/>
      <c r="Y515" s="629"/>
      <c r="Z515" s="630"/>
      <c r="AA515" s="631"/>
    </row>
    <row r="516" spans="1:63" s="289" customFormat="1" ht="35.1" customHeight="1">
      <c r="A516" s="307"/>
      <c r="B516" s="310" t="s">
        <v>389</v>
      </c>
      <c r="C516" s="632" t="s">
        <v>528</v>
      </c>
      <c r="D516" s="633"/>
      <c r="E516" s="633"/>
      <c r="F516" s="633"/>
      <c r="G516" s="633"/>
      <c r="H516" s="633"/>
      <c r="I516" s="633"/>
      <c r="J516" s="633"/>
      <c r="K516" s="633"/>
      <c r="L516" s="633"/>
      <c r="M516" s="633"/>
      <c r="N516" s="633"/>
      <c r="O516" s="633"/>
      <c r="P516" s="633"/>
      <c r="Q516" s="633"/>
      <c r="R516" s="633"/>
      <c r="S516" s="633"/>
      <c r="T516" s="633"/>
      <c r="U516" s="633"/>
      <c r="V516" s="633"/>
      <c r="W516" s="633"/>
      <c r="X516" s="634"/>
      <c r="Y516" s="629"/>
      <c r="Z516" s="630"/>
      <c r="AA516" s="631"/>
    </row>
    <row r="517" spans="1:63" s="289" customFormat="1" ht="35.1" customHeight="1">
      <c r="A517" s="307"/>
      <c r="B517" s="310" t="s">
        <v>391</v>
      </c>
      <c r="C517" s="632" t="s">
        <v>529</v>
      </c>
      <c r="D517" s="633"/>
      <c r="E517" s="633"/>
      <c r="F517" s="633"/>
      <c r="G517" s="633"/>
      <c r="H517" s="633"/>
      <c r="I517" s="633"/>
      <c r="J517" s="633"/>
      <c r="K517" s="633"/>
      <c r="L517" s="633"/>
      <c r="M517" s="633"/>
      <c r="N517" s="633"/>
      <c r="O517" s="633"/>
      <c r="P517" s="633"/>
      <c r="Q517" s="633"/>
      <c r="R517" s="633"/>
      <c r="S517" s="633"/>
      <c r="T517" s="633"/>
      <c r="U517" s="633"/>
      <c r="V517" s="633"/>
      <c r="W517" s="633"/>
      <c r="X517" s="634"/>
      <c r="Y517" s="629"/>
      <c r="Z517" s="630"/>
      <c r="AA517" s="631"/>
    </row>
    <row r="518" spans="1:63" s="289" customFormat="1" ht="35.1" customHeight="1">
      <c r="A518" s="307"/>
      <c r="B518" s="310" t="s">
        <v>417</v>
      </c>
      <c r="C518" s="632" t="s">
        <v>530</v>
      </c>
      <c r="D518" s="633"/>
      <c r="E518" s="633"/>
      <c r="F518" s="633"/>
      <c r="G518" s="633"/>
      <c r="H518" s="633"/>
      <c r="I518" s="633"/>
      <c r="J518" s="633"/>
      <c r="K518" s="633"/>
      <c r="L518" s="633"/>
      <c r="M518" s="633"/>
      <c r="N518" s="633"/>
      <c r="O518" s="633"/>
      <c r="P518" s="633"/>
      <c r="Q518" s="633"/>
      <c r="R518" s="633"/>
      <c r="S518" s="633"/>
      <c r="T518" s="633"/>
      <c r="U518" s="633"/>
      <c r="V518" s="633"/>
      <c r="W518" s="633"/>
      <c r="X518" s="634"/>
      <c r="Y518" s="629"/>
      <c r="Z518" s="630"/>
      <c r="AA518" s="631"/>
    </row>
    <row r="519" spans="1:63" s="289" customFormat="1" ht="35.1" customHeight="1">
      <c r="A519" s="307"/>
      <c r="B519" s="310" t="s">
        <v>419</v>
      </c>
      <c r="C519" s="632" t="s">
        <v>531</v>
      </c>
      <c r="D519" s="633"/>
      <c r="E519" s="633"/>
      <c r="F519" s="633"/>
      <c r="G519" s="633"/>
      <c r="H519" s="633"/>
      <c r="I519" s="633"/>
      <c r="J519" s="633"/>
      <c r="K519" s="633"/>
      <c r="L519" s="633"/>
      <c r="M519" s="633"/>
      <c r="N519" s="633"/>
      <c r="O519" s="633"/>
      <c r="P519" s="633"/>
      <c r="Q519" s="633"/>
      <c r="R519" s="633"/>
      <c r="S519" s="633"/>
      <c r="T519" s="633"/>
      <c r="U519" s="633"/>
      <c r="V519" s="633"/>
      <c r="W519" s="633"/>
      <c r="X519" s="634"/>
      <c r="Y519" s="629"/>
      <c r="Z519" s="630"/>
      <c r="AA519" s="631"/>
    </row>
    <row r="520" spans="1:63" s="288" customFormat="1" ht="12.95" customHeight="1">
      <c r="A520" s="263"/>
      <c r="B520" s="598" t="s">
        <v>421</v>
      </c>
      <c r="C520" s="635" t="s">
        <v>532</v>
      </c>
      <c r="D520" s="602"/>
      <c r="E520" s="602"/>
      <c r="F520" s="602"/>
      <c r="G520" s="602"/>
      <c r="H520" s="602"/>
      <c r="I520" s="602"/>
      <c r="J520" s="602"/>
      <c r="K520" s="602"/>
      <c r="L520" s="602"/>
      <c r="M520" s="602"/>
      <c r="N520" s="602"/>
      <c r="O520" s="602"/>
      <c r="P520" s="602"/>
      <c r="Q520" s="602"/>
      <c r="R520" s="602"/>
      <c r="S520" s="602"/>
      <c r="T520" s="602"/>
      <c r="U520" s="602"/>
      <c r="V520" s="602"/>
      <c r="W520" s="602"/>
      <c r="X520" s="603"/>
      <c r="Y520" s="636"/>
      <c r="Z520" s="637"/>
      <c r="AA520" s="638"/>
      <c r="AC520" s="289"/>
      <c r="AD520" s="289"/>
      <c r="AE520" s="289"/>
      <c r="AF520" s="289"/>
      <c r="AG520" s="297"/>
      <c r="AH520" s="297"/>
      <c r="AI520" s="297"/>
      <c r="AJ520" s="297"/>
      <c r="AK520" s="297"/>
      <c r="AL520" s="297"/>
      <c r="AM520" s="297"/>
      <c r="AN520" s="297"/>
      <c r="AO520" s="297"/>
      <c r="AP520" s="297"/>
      <c r="AQ520" s="297"/>
      <c r="AR520" s="297"/>
      <c r="AS520" s="297"/>
      <c r="AT520" s="297"/>
      <c r="AU520" s="297"/>
      <c r="AV520" s="297"/>
      <c r="AW520" s="297"/>
      <c r="AX520" s="297"/>
      <c r="AY520" s="297"/>
      <c r="AZ520" s="297"/>
      <c r="BA520" s="297"/>
      <c r="BB520" s="297"/>
      <c r="BC520" s="297"/>
      <c r="BD520" s="297"/>
      <c r="BE520" s="261"/>
      <c r="BF520" s="261"/>
      <c r="BG520" s="261"/>
      <c r="BH520" s="289"/>
      <c r="BI520" s="289"/>
      <c r="BJ520" s="289"/>
      <c r="BK520" s="289"/>
    </row>
    <row r="521" spans="1:63" s="288" customFormat="1" ht="21.6" customHeight="1">
      <c r="A521" s="263"/>
      <c r="B521" s="600"/>
      <c r="C521" s="607"/>
      <c r="D521" s="608"/>
      <c r="E521" s="608"/>
      <c r="F521" s="608"/>
      <c r="G521" s="608"/>
      <c r="H521" s="608"/>
      <c r="I521" s="608"/>
      <c r="J521" s="608"/>
      <c r="K521" s="608"/>
      <c r="L521" s="608"/>
      <c r="M521" s="608"/>
      <c r="N521" s="608"/>
      <c r="O521" s="608"/>
      <c r="P521" s="608"/>
      <c r="Q521" s="608"/>
      <c r="R521" s="608"/>
      <c r="S521" s="608"/>
      <c r="T521" s="608"/>
      <c r="U521" s="608"/>
      <c r="V521" s="608"/>
      <c r="W521" s="608"/>
      <c r="X521" s="609"/>
      <c r="Y521" s="642"/>
      <c r="Z521" s="643"/>
      <c r="AA521" s="644"/>
      <c r="AC521" s="289"/>
      <c r="AD521" s="289"/>
      <c r="AE521" s="289"/>
      <c r="AF521" s="289"/>
      <c r="AG521" s="289"/>
      <c r="AH521" s="289"/>
      <c r="AI521" s="289"/>
      <c r="AJ521" s="289"/>
      <c r="AK521" s="289"/>
      <c r="AL521" s="289"/>
      <c r="AM521" s="289"/>
      <c r="AN521" s="289"/>
      <c r="AO521" s="289"/>
      <c r="AP521" s="289"/>
      <c r="AQ521" s="289"/>
      <c r="AR521" s="289"/>
      <c r="AS521" s="289"/>
      <c r="AT521" s="289"/>
      <c r="AU521" s="289"/>
      <c r="AV521" s="289"/>
      <c r="AW521" s="289"/>
      <c r="AX521" s="289"/>
      <c r="AY521" s="289"/>
      <c r="AZ521" s="289"/>
      <c r="BA521" s="289"/>
      <c r="BB521" s="289"/>
      <c r="BC521" s="289"/>
      <c r="BD521" s="289"/>
      <c r="BE521" s="289"/>
      <c r="BF521" s="289"/>
      <c r="BG521" s="289"/>
      <c r="BH521" s="289"/>
      <c r="BI521" s="289"/>
      <c r="BJ521" s="289"/>
      <c r="BK521" s="289"/>
    </row>
    <row r="522" spans="1:63" s="288" customFormat="1" ht="12.95" customHeight="1">
      <c r="A522" s="263"/>
      <c r="B522" s="598" t="s">
        <v>423</v>
      </c>
      <c r="C522" s="635" t="s">
        <v>533</v>
      </c>
      <c r="D522" s="602"/>
      <c r="E522" s="602"/>
      <c r="F522" s="602"/>
      <c r="G522" s="602"/>
      <c r="H522" s="602"/>
      <c r="I522" s="602"/>
      <c r="J522" s="602"/>
      <c r="K522" s="602"/>
      <c r="L522" s="602"/>
      <c r="M522" s="602"/>
      <c r="N522" s="602"/>
      <c r="O522" s="602"/>
      <c r="P522" s="602"/>
      <c r="Q522" s="602"/>
      <c r="R522" s="602"/>
      <c r="S522" s="602"/>
      <c r="T522" s="602"/>
      <c r="U522" s="602"/>
      <c r="V522" s="602"/>
      <c r="W522" s="602"/>
      <c r="X522" s="603"/>
      <c r="Y522" s="636"/>
      <c r="Z522" s="637"/>
      <c r="AA522" s="638"/>
      <c r="AC522" s="289"/>
      <c r="AD522" s="289"/>
      <c r="AE522" s="289"/>
      <c r="AF522" s="289"/>
      <c r="AG522" s="297"/>
      <c r="AH522" s="297"/>
      <c r="AI522" s="297"/>
      <c r="AJ522" s="297"/>
      <c r="AK522" s="297"/>
      <c r="AL522" s="297"/>
      <c r="AM522" s="297"/>
      <c r="AN522" s="297"/>
      <c r="AO522" s="297"/>
      <c r="AP522" s="297"/>
      <c r="AQ522" s="297"/>
      <c r="AR522" s="297"/>
      <c r="AS522" s="297"/>
      <c r="AT522" s="297"/>
      <c r="AU522" s="297"/>
      <c r="AV522" s="297"/>
      <c r="AW522" s="297"/>
      <c r="AX522" s="297"/>
      <c r="AY522" s="297"/>
      <c r="AZ522" s="297"/>
      <c r="BA522" s="297"/>
      <c r="BB522" s="297"/>
      <c r="BC522" s="297"/>
      <c r="BD522" s="297"/>
      <c r="BE522" s="261"/>
      <c r="BF522" s="261"/>
      <c r="BG522" s="261"/>
      <c r="BH522" s="289"/>
      <c r="BI522" s="289"/>
      <c r="BJ522" s="289"/>
      <c r="BK522" s="289"/>
    </row>
    <row r="523" spans="1:63" s="288" customFormat="1" ht="21.6" customHeight="1">
      <c r="A523" s="263"/>
      <c r="B523" s="600"/>
      <c r="C523" s="607"/>
      <c r="D523" s="608"/>
      <c r="E523" s="608"/>
      <c r="F523" s="608"/>
      <c r="G523" s="608"/>
      <c r="H523" s="608"/>
      <c r="I523" s="608"/>
      <c r="J523" s="608"/>
      <c r="K523" s="608"/>
      <c r="L523" s="608"/>
      <c r="M523" s="608"/>
      <c r="N523" s="608"/>
      <c r="O523" s="608"/>
      <c r="P523" s="608"/>
      <c r="Q523" s="608"/>
      <c r="R523" s="608"/>
      <c r="S523" s="608"/>
      <c r="T523" s="608"/>
      <c r="U523" s="608"/>
      <c r="V523" s="608"/>
      <c r="W523" s="608"/>
      <c r="X523" s="609"/>
      <c r="Y523" s="642"/>
      <c r="Z523" s="643"/>
      <c r="AA523" s="644"/>
      <c r="AC523" s="289"/>
      <c r="AD523" s="289"/>
      <c r="AE523" s="289"/>
      <c r="AF523" s="289"/>
      <c r="AG523" s="289"/>
      <c r="AH523" s="289"/>
      <c r="AI523" s="289"/>
      <c r="AJ523" s="289"/>
      <c r="AK523" s="289"/>
      <c r="AL523" s="289"/>
      <c r="AM523" s="289"/>
      <c r="AN523" s="289"/>
      <c r="AO523" s="289"/>
      <c r="AP523" s="289"/>
      <c r="AQ523" s="289"/>
      <c r="AR523" s="289"/>
      <c r="AS523" s="289"/>
      <c r="AT523" s="289"/>
      <c r="AU523" s="289"/>
      <c r="AV523" s="289"/>
      <c r="AW523" s="289"/>
      <c r="AX523" s="289"/>
      <c r="AY523" s="289"/>
      <c r="AZ523" s="289"/>
      <c r="BA523" s="289"/>
      <c r="BB523" s="289"/>
      <c r="BC523" s="289"/>
      <c r="BD523" s="289"/>
      <c r="BE523" s="289"/>
      <c r="BF523" s="289"/>
      <c r="BG523" s="289"/>
      <c r="BH523" s="289"/>
      <c r="BI523" s="289"/>
      <c r="BJ523" s="289"/>
      <c r="BK523" s="289"/>
    </row>
    <row r="524" spans="1:63" s="288" customFormat="1" ht="36" customHeight="1">
      <c r="A524" s="263"/>
      <c r="B524" s="494" t="s">
        <v>425</v>
      </c>
      <c r="C524" s="632" t="s">
        <v>534</v>
      </c>
      <c r="D524" s="633"/>
      <c r="E524" s="633"/>
      <c r="F524" s="633"/>
      <c r="G524" s="633"/>
      <c r="H524" s="633"/>
      <c r="I524" s="633"/>
      <c r="J524" s="633"/>
      <c r="K524" s="633"/>
      <c r="L524" s="633"/>
      <c r="M524" s="633"/>
      <c r="N524" s="633"/>
      <c r="O524" s="633"/>
      <c r="P524" s="633"/>
      <c r="Q524" s="633"/>
      <c r="R524" s="633"/>
      <c r="S524" s="633"/>
      <c r="T524" s="633"/>
      <c r="U524" s="633"/>
      <c r="V524" s="633"/>
      <c r="W524" s="633"/>
      <c r="X524" s="634"/>
      <c r="Y524" s="629"/>
      <c r="Z524" s="630"/>
      <c r="AA524" s="631"/>
      <c r="AC524" s="289"/>
      <c r="AD524" s="289"/>
      <c r="AE524" s="289"/>
      <c r="AF524" s="289"/>
      <c r="AG524" s="289"/>
      <c r="AH524" s="289"/>
      <c r="AI524" s="289"/>
      <c r="AJ524" s="289"/>
      <c r="AK524" s="289"/>
      <c r="AL524" s="289"/>
      <c r="AM524" s="289"/>
      <c r="AN524" s="289"/>
      <c r="AO524" s="289"/>
      <c r="AP524" s="289"/>
      <c r="AQ524" s="289"/>
      <c r="AR524" s="289"/>
      <c r="AS524" s="289"/>
      <c r="AT524" s="289"/>
      <c r="AU524" s="289"/>
      <c r="AV524" s="289"/>
      <c r="AW524" s="289"/>
      <c r="AX524" s="289"/>
      <c r="AY524" s="289"/>
      <c r="AZ524" s="289"/>
      <c r="BA524" s="289"/>
      <c r="BB524" s="289"/>
      <c r="BC524" s="289"/>
      <c r="BD524" s="289"/>
      <c r="BE524" s="289"/>
      <c r="BF524" s="289"/>
      <c r="BG524" s="289"/>
      <c r="BH524" s="289"/>
      <c r="BI524" s="289"/>
      <c r="BJ524" s="289"/>
      <c r="BK524" s="289"/>
    </row>
    <row r="525" spans="1:63" s="288" customFormat="1" ht="36" customHeight="1">
      <c r="A525" s="263"/>
      <c r="B525" s="494" t="s">
        <v>516</v>
      </c>
      <c r="C525" s="632" t="s">
        <v>535</v>
      </c>
      <c r="D525" s="633"/>
      <c r="E525" s="633"/>
      <c r="F525" s="633"/>
      <c r="G525" s="633"/>
      <c r="H525" s="633"/>
      <c r="I525" s="633"/>
      <c r="J525" s="633"/>
      <c r="K525" s="633"/>
      <c r="L525" s="633"/>
      <c r="M525" s="633"/>
      <c r="N525" s="633"/>
      <c r="O525" s="633"/>
      <c r="P525" s="633"/>
      <c r="Q525" s="633"/>
      <c r="R525" s="633"/>
      <c r="S525" s="633"/>
      <c r="T525" s="633"/>
      <c r="U525" s="633"/>
      <c r="V525" s="633"/>
      <c r="W525" s="633"/>
      <c r="X525" s="634"/>
      <c r="Y525" s="629"/>
      <c r="Z525" s="630"/>
      <c r="AA525" s="631"/>
      <c r="AC525" s="289"/>
      <c r="AD525" s="289"/>
      <c r="AE525" s="289"/>
      <c r="AF525" s="289"/>
      <c r="AG525" s="289"/>
      <c r="AH525" s="289"/>
      <c r="AI525" s="289"/>
      <c r="AJ525" s="289"/>
      <c r="AK525" s="289"/>
      <c r="AL525" s="289"/>
      <c r="AM525" s="289"/>
      <c r="AN525" s="289"/>
      <c r="AO525" s="289"/>
      <c r="AP525" s="289"/>
      <c r="AQ525" s="289"/>
      <c r="AR525" s="289"/>
      <c r="AS525" s="289"/>
      <c r="AT525" s="289"/>
      <c r="AU525" s="289"/>
      <c r="AV525" s="289"/>
      <c r="AW525" s="289"/>
      <c r="AX525" s="289"/>
      <c r="AY525" s="289"/>
      <c r="AZ525" s="289"/>
      <c r="BA525" s="289"/>
      <c r="BB525" s="289"/>
      <c r="BC525" s="289"/>
      <c r="BD525" s="289"/>
      <c r="BE525" s="289"/>
      <c r="BF525" s="289"/>
      <c r="BG525" s="289"/>
      <c r="BH525" s="289"/>
      <c r="BI525" s="289"/>
      <c r="BJ525" s="289"/>
      <c r="BK525" s="289"/>
    </row>
    <row r="526" spans="1:63" s="289" customFormat="1" ht="10.7" customHeight="1"/>
    <row r="527" spans="1:63" s="289" customFormat="1" ht="19.5" customHeight="1">
      <c r="A527" s="263" t="s">
        <v>1015</v>
      </c>
      <c r="B527" s="263"/>
      <c r="C527" s="279"/>
      <c r="D527" s="280"/>
      <c r="E527" s="280"/>
      <c r="F527" s="280"/>
      <c r="G527" s="280"/>
      <c r="H527" s="280"/>
      <c r="I527" s="280"/>
      <c r="J527" s="280"/>
      <c r="K527" s="281"/>
      <c r="L527" s="281"/>
      <c r="M527" s="281"/>
      <c r="N527" s="281"/>
      <c r="O527" s="281"/>
      <c r="P527" s="281"/>
      <c r="Q527" s="281"/>
      <c r="R527" s="281"/>
      <c r="S527" s="281"/>
      <c r="T527" s="282"/>
      <c r="U527" s="282"/>
      <c r="V527" s="282"/>
      <c r="W527" s="282"/>
      <c r="X527" s="282"/>
      <c r="Y527" s="282"/>
      <c r="Z527" s="265"/>
      <c r="AA527" s="265"/>
      <c r="AB527" s="265"/>
    </row>
    <row r="528" spans="1:63" s="289" customFormat="1" ht="34.9" customHeight="1">
      <c r="A528" s="307"/>
      <c r="B528" s="310" t="s">
        <v>1016</v>
      </c>
      <c r="C528" s="632" t="s">
        <v>1017</v>
      </c>
      <c r="D528" s="633"/>
      <c r="E528" s="633"/>
      <c r="F528" s="633"/>
      <c r="G528" s="633"/>
      <c r="H528" s="633"/>
      <c r="I528" s="633"/>
      <c r="J528" s="633"/>
      <c r="K528" s="633"/>
      <c r="L528" s="633"/>
      <c r="M528" s="633"/>
      <c r="N528" s="633"/>
      <c r="O528" s="633"/>
      <c r="P528" s="633"/>
      <c r="Q528" s="633"/>
      <c r="R528" s="633"/>
      <c r="S528" s="633"/>
      <c r="T528" s="633"/>
      <c r="U528" s="633"/>
      <c r="V528" s="633"/>
      <c r="W528" s="633"/>
      <c r="X528" s="634"/>
      <c r="Y528" s="629"/>
      <c r="Z528" s="630"/>
      <c r="AA528" s="631"/>
    </row>
    <row r="529" spans="1:63" s="289" customFormat="1" ht="14.25" customHeight="1">
      <c r="A529" s="307"/>
      <c r="B529" s="308"/>
      <c r="C529" s="561"/>
      <c r="D529" s="560"/>
      <c r="E529" s="560"/>
      <c r="F529" s="560"/>
      <c r="G529" s="560"/>
      <c r="H529" s="560"/>
      <c r="I529" s="560"/>
      <c r="J529" s="560"/>
      <c r="K529" s="560"/>
      <c r="L529" s="560"/>
      <c r="M529" s="560"/>
      <c r="N529" s="560"/>
      <c r="O529" s="560"/>
      <c r="P529" s="560"/>
      <c r="Q529" s="560"/>
      <c r="R529" s="560"/>
      <c r="S529" s="560"/>
      <c r="T529" s="560"/>
      <c r="U529" s="560"/>
      <c r="V529" s="560"/>
      <c r="W529" s="560"/>
      <c r="X529" s="560"/>
      <c r="Y529" s="559"/>
      <c r="Z529" s="559"/>
      <c r="AA529" s="559"/>
    </row>
    <row r="530" spans="1:63" s="289" customFormat="1" ht="19.5" customHeight="1">
      <c r="A530" s="263" t="s">
        <v>1018</v>
      </c>
      <c r="B530" s="279"/>
      <c r="C530" s="280"/>
      <c r="D530" s="280"/>
      <c r="E530" s="280"/>
      <c r="F530" s="280"/>
      <c r="G530" s="280"/>
      <c r="H530" s="280"/>
      <c r="I530" s="280"/>
      <c r="J530" s="281"/>
      <c r="K530" s="281"/>
      <c r="L530" s="281"/>
      <c r="M530" s="281"/>
      <c r="N530" s="281"/>
      <c r="O530" s="281"/>
      <c r="P530" s="281"/>
      <c r="Q530" s="281"/>
      <c r="R530" s="281"/>
      <c r="S530" s="282"/>
      <c r="T530" s="282"/>
      <c r="U530" s="282"/>
      <c r="V530" s="282"/>
      <c r="W530" s="282"/>
      <c r="X530" s="282"/>
      <c r="Y530" s="265"/>
      <c r="Z530" s="265"/>
      <c r="AA530" s="265"/>
    </row>
    <row r="531" spans="1:63" s="289" customFormat="1" ht="12.95" customHeight="1">
      <c r="A531" s="290"/>
      <c r="B531" s="598" t="s">
        <v>354</v>
      </c>
      <c r="C531" s="635" t="s">
        <v>536</v>
      </c>
      <c r="D531" s="602"/>
      <c r="E531" s="602"/>
      <c r="F531" s="602"/>
      <c r="G531" s="602"/>
      <c r="H531" s="602"/>
      <c r="I531" s="602"/>
      <c r="J531" s="602"/>
      <c r="K531" s="602"/>
      <c r="L531" s="602"/>
      <c r="M531" s="602"/>
      <c r="N531" s="602"/>
      <c r="O531" s="602"/>
      <c r="P531" s="602"/>
      <c r="Q531" s="602"/>
      <c r="R531" s="602"/>
      <c r="S531" s="602"/>
      <c r="T531" s="602"/>
      <c r="U531" s="602"/>
      <c r="V531" s="602"/>
      <c r="W531" s="602"/>
      <c r="X531" s="603"/>
      <c r="Y531" s="636"/>
      <c r="Z531" s="637"/>
      <c r="AA531" s="638"/>
    </row>
    <row r="532" spans="1:63" s="289" customFormat="1" ht="44.25" customHeight="1">
      <c r="A532" s="290"/>
      <c r="B532" s="599"/>
      <c r="C532" s="604"/>
      <c r="D532" s="605"/>
      <c r="E532" s="605"/>
      <c r="F532" s="605"/>
      <c r="G532" s="605"/>
      <c r="H532" s="605"/>
      <c r="I532" s="605"/>
      <c r="J532" s="605"/>
      <c r="K532" s="605"/>
      <c r="L532" s="605"/>
      <c r="M532" s="605"/>
      <c r="N532" s="605"/>
      <c r="O532" s="605"/>
      <c r="P532" s="605"/>
      <c r="Q532" s="605"/>
      <c r="R532" s="605"/>
      <c r="S532" s="605"/>
      <c r="T532" s="605"/>
      <c r="U532" s="605"/>
      <c r="V532" s="605"/>
      <c r="W532" s="605"/>
      <c r="X532" s="606"/>
      <c r="Y532" s="639"/>
      <c r="Z532" s="640"/>
      <c r="AA532" s="641"/>
    </row>
    <row r="533" spans="1:63" s="289" customFormat="1" ht="73.5" customHeight="1">
      <c r="A533" s="290"/>
      <c r="B533" s="600"/>
      <c r="C533" s="607"/>
      <c r="D533" s="608"/>
      <c r="E533" s="608"/>
      <c r="F533" s="608"/>
      <c r="G533" s="608"/>
      <c r="H533" s="608"/>
      <c r="I533" s="608"/>
      <c r="J533" s="608"/>
      <c r="K533" s="608"/>
      <c r="L533" s="608"/>
      <c r="M533" s="608"/>
      <c r="N533" s="608"/>
      <c r="O533" s="608"/>
      <c r="P533" s="608"/>
      <c r="Q533" s="608"/>
      <c r="R533" s="608"/>
      <c r="S533" s="608"/>
      <c r="T533" s="608"/>
      <c r="U533" s="608"/>
      <c r="V533" s="608"/>
      <c r="W533" s="608"/>
      <c r="X533" s="609"/>
      <c r="Y533" s="642"/>
      <c r="Z533" s="643"/>
      <c r="AA533" s="644"/>
    </row>
    <row r="534" spans="1:63" s="289" customFormat="1" ht="11.45" customHeight="1"/>
    <row r="535" spans="1:63" s="289" customFormat="1" ht="11.45" customHeight="1"/>
    <row r="536" spans="1:63" s="289" customFormat="1" ht="40.700000000000003" customHeight="1">
      <c r="O536" s="288"/>
      <c r="P536" s="288"/>
      <c r="Q536" s="288"/>
      <c r="R536" s="288"/>
      <c r="S536" s="288"/>
      <c r="T536" s="288"/>
      <c r="U536" s="288"/>
      <c r="V536" s="288"/>
      <c r="W536" s="288"/>
      <c r="X536" s="288"/>
      <c r="Y536" s="288"/>
      <c r="Z536" s="288"/>
      <c r="AA536" s="288"/>
    </row>
    <row r="537" spans="1:63" s="473" customFormat="1" ht="25.5" customHeight="1">
      <c r="A537" s="311" t="s">
        <v>537</v>
      </c>
      <c r="B537" s="289"/>
      <c r="C537" s="289"/>
      <c r="D537" s="289"/>
      <c r="E537" s="289"/>
      <c r="F537" s="289"/>
      <c r="G537" s="289"/>
      <c r="H537" s="289"/>
      <c r="I537" s="289"/>
      <c r="J537" s="289"/>
      <c r="K537" s="289"/>
      <c r="L537" s="289"/>
      <c r="M537" s="289"/>
      <c r="N537" s="289"/>
      <c r="O537" s="288"/>
      <c r="P537" s="288"/>
      <c r="Q537" s="288"/>
      <c r="R537" s="288"/>
      <c r="S537" s="288"/>
      <c r="T537" s="288"/>
      <c r="U537" s="288"/>
      <c r="V537" s="288"/>
      <c r="W537" s="288"/>
      <c r="X537" s="288"/>
      <c r="Y537" s="265"/>
      <c r="Z537" s="265"/>
      <c r="AA537" s="265"/>
    </row>
    <row r="538" spans="1:63" s="285" customFormat="1" ht="19.5" customHeight="1">
      <c r="A538" s="422" t="s">
        <v>538</v>
      </c>
      <c r="B538" s="279"/>
      <c r="C538" s="280"/>
      <c r="D538" s="280"/>
      <c r="E538" s="280"/>
      <c r="F538" s="280"/>
      <c r="G538" s="280"/>
      <c r="H538" s="280"/>
      <c r="I538" s="280"/>
      <c r="J538" s="281"/>
      <c r="K538" s="281"/>
      <c r="L538" s="281"/>
      <c r="M538" s="281"/>
      <c r="N538" s="281"/>
      <c r="O538" s="281"/>
      <c r="P538" s="281"/>
      <c r="Q538" s="281"/>
      <c r="R538" s="281"/>
      <c r="S538" s="282"/>
      <c r="T538" s="282"/>
      <c r="U538" s="282"/>
      <c r="V538" s="282"/>
      <c r="W538" s="282"/>
      <c r="X538" s="282"/>
      <c r="Y538" s="265"/>
      <c r="Z538" s="265"/>
      <c r="AA538" s="265"/>
      <c r="AC538" s="286"/>
      <c r="AD538" s="286"/>
      <c r="AE538" s="286"/>
      <c r="AF538" s="286"/>
      <c r="AG538" s="286"/>
      <c r="AH538" s="286"/>
      <c r="AI538" s="286"/>
      <c r="AJ538" s="286"/>
      <c r="AK538" s="286"/>
      <c r="AL538" s="286"/>
      <c r="AM538" s="286"/>
      <c r="AN538" s="286"/>
      <c r="AO538" s="286"/>
      <c r="AP538" s="286"/>
      <c r="AQ538" s="286"/>
      <c r="AR538" s="286"/>
      <c r="AS538" s="286"/>
      <c r="AT538" s="286"/>
      <c r="AU538" s="286"/>
      <c r="AV538" s="286"/>
      <c r="AW538" s="286"/>
      <c r="AX538" s="286"/>
      <c r="AY538" s="286"/>
      <c r="AZ538" s="286"/>
      <c r="BA538" s="286"/>
      <c r="BB538" s="286"/>
      <c r="BC538" s="286"/>
      <c r="BD538" s="286"/>
      <c r="BE538" s="286"/>
      <c r="BF538" s="286"/>
      <c r="BG538" s="286"/>
      <c r="BH538" s="286"/>
      <c r="BI538" s="286"/>
      <c r="BJ538" s="286"/>
      <c r="BK538" s="286"/>
    </row>
    <row r="539" spans="1:63" s="473" customFormat="1" ht="43.35" customHeight="1">
      <c r="A539" s="290"/>
      <c r="B539" s="598" t="s">
        <v>354</v>
      </c>
      <c r="C539" s="1042" t="s">
        <v>539</v>
      </c>
      <c r="D539" s="1043"/>
      <c r="E539" s="1043"/>
      <c r="F539" s="1043"/>
      <c r="G539" s="1043"/>
      <c r="H539" s="1043"/>
      <c r="I539" s="1043"/>
      <c r="J539" s="1043"/>
      <c r="K539" s="1043"/>
      <c r="L539" s="1043"/>
      <c r="M539" s="1043"/>
      <c r="N539" s="1043"/>
      <c r="O539" s="1043"/>
      <c r="P539" s="1043"/>
      <c r="Q539" s="1043"/>
      <c r="R539" s="1043"/>
      <c r="S539" s="1043"/>
      <c r="T539" s="1043"/>
      <c r="U539" s="1043"/>
      <c r="V539" s="1043"/>
      <c r="W539" s="1043"/>
      <c r="X539" s="1044"/>
      <c r="Y539" s="636"/>
      <c r="Z539" s="637"/>
      <c r="AA539" s="638"/>
    </row>
    <row r="540" spans="1:63" s="473" customFormat="1" ht="74.25" customHeight="1">
      <c r="A540" s="290"/>
      <c r="B540" s="599"/>
      <c r="C540" s="1045" t="s">
        <v>540</v>
      </c>
      <c r="D540" s="1046"/>
      <c r="E540" s="1046"/>
      <c r="F540" s="1046"/>
      <c r="G540" s="1046"/>
      <c r="H540" s="1046"/>
      <c r="I540" s="1046"/>
      <c r="J540" s="1046"/>
      <c r="K540" s="1046"/>
      <c r="L540" s="1046"/>
      <c r="M540" s="1046"/>
      <c r="N540" s="1046"/>
      <c r="O540" s="1046"/>
      <c r="P540" s="1046"/>
      <c r="Q540" s="1046"/>
      <c r="R540" s="1046"/>
      <c r="S540" s="1046"/>
      <c r="T540" s="1046"/>
      <c r="U540" s="1046"/>
      <c r="V540" s="1046"/>
      <c r="W540" s="1046"/>
      <c r="X540" s="1047"/>
      <c r="Y540" s="639"/>
      <c r="Z540" s="640"/>
      <c r="AA540" s="641"/>
    </row>
    <row r="541" spans="1:63" s="473" customFormat="1" ht="6" customHeight="1">
      <c r="A541" s="290"/>
      <c r="B541" s="599"/>
      <c r="C541" s="312"/>
      <c r="D541" s="488"/>
      <c r="E541" s="488"/>
      <c r="F541" s="488"/>
      <c r="G541" s="488"/>
      <c r="H541" s="488"/>
      <c r="I541" s="488"/>
      <c r="J541" s="488"/>
      <c r="K541" s="488"/>
      <c r="L541" s="488"/>
      <c r="M541" s="488"/>
      <c r="N541" s="488"/>
      <c r="O541" s="488"/>
      <c r="P541" s="488"/>
      <c r="Q541" s="488"/>
      <c r="R541" s="488"/>
      <c r="S541" s="488"/>
      <c r="T541" s="488"/>
      <c r="U541" s="488"/>
      <c r="V541" s="488"/>
      <c r="W541" s="488"/>
      <c r="X541" s="489"/>
      <c r="Y541" s="639"/>
      <c r="Z541" s="640"/>
      <c r="AA541" s="641"/>
    </row>
    <row r="542" spans="1:63" s="473" customFormat="1" ht="12.95" customHeight="1">
      <c r="A542" s="313"/>
      <c r="B542" s="599"/>
      <c r="C542" s="314" t="s">
        <v>541</v>
      </c>
      <c r="D542" s="313"/>
      <c r="E542" s="313"/>
      <c r="F542" s="313"/>
      <c r="G542" s="313"/>
      <c r="H542" s="313"/>
      <c r="I542" s="313"/>
      <c r="J542" s="313"/>
      <c r="K542" s="313"/>
      <c r="L542" s="313"/>
      <c r="M542" s="313"/>
      <c r="N542" s="313"/>
      <c r="O542" s="313"/>
      <c r="P542" s="313"/>
      <c r="Q542" s="313"/>
      <c r="R542" s="313"/>
      <c r="S542" s="313"/>
      <c r="T542" s="313"/>
      <c r="U542" s="313"/>
      <c r="V542" s="313"/>
      <c r="W542" s="313"/>
      <c r="X542" s="315"/>
      <c r="Y542" s="639"/>
      <c r="Z542" s="640"/>
      <c r="AA542" s="641"/>
    </row>
    <row r="543" spans="1:63" s="473" customFormat="1" ht="21" customHeight="1">
      <c r="A543" s="290"/>
      <c r="B543" s="599"/>
      <c r="C543" s="1048" t="s">
        <v>542</v>
      </c>
      <c r="D543" s="1049"/>
      <c r="E543" s="1049"/>
      <c r="F543" s="1049"/>
      <c r="G543" s="1049"/>
      <c r="H543" s="1049"/>
      <c r="I543" s="1049"/>
      <c r="J543" s="1049"/>
      <c r="K543" s="1049"/>
      <c r="L543" s="1049"/>
      <c r="M543" s="1049"/>
      <c r="N543" s="1049"/>
      <c r="O543" s="1049"/>
      <c r="P543" s="1049"/>
      <c r="Q543" s="1049"/>
      <c r="R543" s="1049"/>
      <c r="S543" s="1049"/>
      <c r="T543" s="1049"/>
      <c r="U543" s="1049"/>
      <c r="V543" s="1049"/>
      <c r="W543" s="1049"/>
      <c r="X543" s="1050"/>
      <c r="Y543" s="639"/>
      <c r="Z543" s="640"/>
      <c r="AA543" s="641"/>
    </row>
    <row r="544" spans="1:63" s="285" customFormat="1" ht="9" customHeight="1">
      <c r="A544" s="290"/>
      <c r="B544" s="599"/>
      <c r="C544" s="1051"/>
      <c r="D544" s="1052"/>
      <c r="E544" s="1052"/>
      <c r="F544" s="1052"/>
      <c r="G544" s="1052"/>
      <c r="H544" s="1052"/>
      <c r="I544" s="1052"/>
      <c r="J544" s="1052"/>
      <c r="K544" s="1052"/>
      <c r="L544" s="1052"/>
      <c r="M544" s="1052"/>
      <c r="N544" s="1052"/>
      <c r="O544" s="1052"/>
      <c r="P544" s="1052"/>
      <c r="Q544" s="1052"/>
      <c r="R544" s="1052"/>
      <c r="S544" s="1052"/>
      <c r="T544" s="1052"/>
      <c r="U544" s="1052"/>
      <c r="V544" s="1052"/>
      <c r="W544" s="1052"/>
      <c r="X544" s="1053"/>
      <c r="Y544" s="639"/>
      <c r="Z544" s="640"/>
      <c r="AA544" s="641"/>
      <c r="AC544" s="286"/>
      <c r="AD544" s="286"/>
      <c r="AE544" s="286"/>
      <c r="AF544" s="286"/>
      <c r="AG544" s="286"/>
      <c r="AH544" s="286"/>
      <c r="AI544" s="286"/>
      <c r="AJ544" s="286"/>
      <c r="AK544" s="286"/>
      <c r="AL544" s="286"/>
      <c r="AM544" s="286"/>
      <c r="AN544" s="286"/>
      <c r="AO544" s="286"/>
      <c r="AP544" s="286"/>
      <c r="AQ544" s="286"/>
      <c r="AR544" s="286"/>
      <c r="AS544" s="286"/>
      <c r="AT544" s="286"/>
      <c r="AU544" s="286"/>
      <c r="AV544" s="286"/>
      <c r="AW544" s="286"/>
      <c r="AX544" s="286"/>
      <c r="AY544" s="286"/>
      <c r="AZ544" s="286"/>
      <c r="BA544" s="286"/>
      <c r="BB544" s="286"/>
      <c r="BC544" s="286"/>
      <c r="BD544" s="286"/>
      <c r="BE544" s="286"/>
      <c r="BF544" s="286"/>
      <c r="BG544" s="286"/>
      <c r="BH544" s="286"/>
      <c r="BI544" s="286"/>
      <c r="BJ544" s="286"/>
      <c r="BK544" s="286"/>
    </row>
    <row r="545" spans="1:59" s="473" customFormat="1" ht="32.450000000000003" customHeight="1">
      <c r="A545" s="290"/>
      <c r="B545" s="599"/>
      <c r="C545" s="1054" t="s">
        <v>543</v>
      </c>
      <c r="D545" s="1055"/>
      <c r="E545" s="1055"/>
      <c r="F545" s="1055"/>
      <c r="G545" s="1055"/>
      <c r="H545" s="1055"/>
      <c r="I545" s="1055"/>
      <c r="J545" s="1055"/>
      <c r="K545" s="1055"/>
      <c r="L545" s="1055"/>
      <c r="M545" s="1055"/>
      <c r="N545" s="1055"/>
      <c r="O545" s="1055"/>
      <c r="P545" s="1055"/>
      <c r="Q545" s="1055"/>
      <c r="R545" s="1055"/>
      <c r="S545" s="1055"/>
      <c r="T545" s="1055"/>
      <c r="U545" s="1055"/>
      <c r="V545" s="1055"/>
      <c r="W545" s="1055"/>
      <c r="X545" s="1056"/>
      <c r="Y545" s="639"/>
      <c r="Z545" s="640"/>
      <c r="AA545" s="641"/>
    </row>
    <row r="546" spans="1:59" s="473" customFormat="1" ht="12.95" customHeight="1">
      <c r="A546" s="290"/>
      <c r="B546" s="599"/>
      <c r="C546" s="1057" t="s">
        <v>544</v>
      </c>
      <c r="D546" s="1058"/>
      <c r="E546" s="1058"/>
      <c r="F546" s="1058"/>
      <c r="G546" s="1058"/>
      <c r="H546" s="1058"/>
      <c r="I546" s="1058"/>
      <c r="J546" s="1058"/>
      <c r="K546" s="1058"/>
      <c r="L546" s="1058"/>
      <c r="M546" s="1058"/>
      <c r="N546" s="1058"/>
      <c r="O546" s="1058"/>
      <c r="P546" s="1058"/>
      <c r="Q546" s="1058"/>
      <c r="R546" s="1058"/>
      <c r="S546" s="1058"/>
      <c r="T546" s="1058"/>
      <c r="U546" s="1058"/>
      <c r="V546" s="1058"/>
      <c r="W546" s="1058"/>
      <c r="X546" s="1059"/>
      <c r="Y546" s="639"/>
      <c r="Z546" s="640"/>
      <c r="AA546" s="641"/>
    </row>
    <row r="547" spans="1:59" s="473" customFormat="1" ht="21.6" customHeight="1">
      <c r="A547" s="290"/>
      <c r="B547" s="600"/>
      <c r="C547" s="1060" t="s">
        <v>545</v>
      </c>
      <c r="D547" s="1061"/>
      <c r="E547" s="1061"/>
      <c r="F547" s="1061"/>
      <c r="G547" s="1061"/>
      <c r="H547" s="1061"/>
      <c r="I547" s="1061"/>
      <c r="J547" s="1061"/>
      <c r="K547" s="1061"/>
      <c r="L547" s="1061"/>
      <c r="M547" s="1061"/>
      <c r="N547" s="1061"/>
      <c r="O547" s="1061"/>
      <c r="P547" s="1061"/>
      <c r="Q547" s="1061"/>
      <c r="R547" s="1061"/>
      <c r="S547" s="1061"/>
      <c r="T547" s="1061"/>
      <c r="U547" s="1061"/>
      <c r="V547" s="1061"/>
      <c r="W547" s="1061"/>
      <c r="X547" s="1062"/>
      <c r="Y547" s="642"/>
      <c r="Z547" s="643"/>
      <c r="AA547" s="644"/>
      <c r="AG547" s="316"/>
      <c r="AH547" s="317"/>
      <c r="AI547" s="483"/>
      <c r="AJ547" s="483"/>
      <c r="AK547" s="483"/>
      <c r="AL547" s="483"/>
      <c r="AM547" s="483"/>
      <c r="AN547" s="483"/>
      <c r="AO547" s="483"/>
      <c r="AP547" s="318"/>
      <c r="AQ547" s="318"/>
      <c r="AR547" s="318"/>
      <c r="AS547" s="318"/>
      <c r="AT547" s="318"/>
      <c r="AU547" s="318"/>
      <c r="AV547" s="318"/>
      <c r="AW547" s="318"/>
      <c r="AX547" s="318"/>
      <c r="AY547" s="319"/>
      <c r="AZ547" s="319"/>
      <c r="BA547" s="319"/>
      <c r="BB547" s="319"/>
      <c r="BC547" s="319"/>
      <c r="BD547" s="319"/>
      <c r="BE547" s="261"/>
      <c r="BF547" s="261"/>
      <c r="BG547" s="261"/>
    </row>
    <row r="548" spans="1:59" s="473" customFormat="1" ht="48" customHeight="1">
      <c r="A548" s="320"/>
      <c r="B548" s="598" t="s">
        <v>356</v>
      </c>
      <c r="C548" s="601" t="s">
        <v>546</v>
      </c>
      <c r="D548" s="602"/>
      <c r="E548" s="602"/>
      <c r="F548" s="602"/>
      <c r="G548" s="602"/>
      <c r="H548" s="602"/>
      <c r="I548" s="602"/>
      <c r="J548" s="602"/>
      <c r="K548" s="602"/>
      <c r="L548" s="602"/>
      <c r="M548" s="602"/>
      <c r="N548" s="602"/>
      <c r="O548" s="602"/>
      <c r="P548" s="602"/>
      <c r="Q548" s="602"/>
      <c r="R548" s="602"/>
      <c r="S548" s="602"/>
      <c r="T548" s="602"/>
      <c r="U548" s="602"/>
      <c r="V548" s="602"/>
      <c r="W548" s="602"/>
      <c r="X548" s="603"/>
      <c r="Y548" s="636"/>
      <c r="Z548" s="637"/>
      <c r="AA548" s="638"/>
    </row>
    <row r="549" spans="1:59" s="473" customFormat="1" ht="5.45" customHeight="1">
      <c r="A549" s="321"/>
      <c r="B549" s="599"/>
      <c r="C549" s="604"/>
      <c r="D549" s="605"/>
      <c r="E549" s="605"/>
      <c r="F549" s="605"/>
      <c r="G549" s="605"/>
      <c r="H549" s="605"/>
      <c r="I549" s="605"/>
      <c r="J549" s="605"/>
      <c r="K549" s="605"/>
      <c r="L549" s="605"/>
      <c r="M549" s="605"/>
      <c r="N549" s="605"/>
      <c r="O549" s="605"/>
      <c r="P549" s="605"/>
      <c r="Q549" s="605"/>
      <c r="R549" s="605"/>
      <c r="S549" s="605"/>
      <c r="T549" s="605"/>
      <c r="U549" s="605"/>
      <c r="V549" s="605"/>
      <c r="W549" s="605"/>
      <c r="X549" s="606"/>
      <c r="Y549" s="639"/>
      <c r="Z549" s="640"/>
      <c r="AA549" s="641"/>
    </row>
    <row r="550" spans="1:59" s="473" customFormat="1" ht="4.5" customHeight="1">
      <c r="A550" s="321"/>
      <c r="B550" s="599"/>
      <c r="C550" s="604"/>
      <c r="D550" s="605"/>
      <c r="E550" s="605"/>
      <c r="F550" s="605"/>
      <c r="G550" s="605"/>
      <c r="H550" s="605"/>
      <c r="I550" s="605"/>
      <c r="J550" s="605"/>
      <c r="K550" s="605"/>
      <c r="L550" s="605"/>
      <c r="M550" s="605"/>
      <c r="N550" s="605"/>
      <c r="O550" s="605"/>
      <c r="P550" s="605"/>
      <c r="Q550" s="605"/>
      <c r="R550" s="605"/>
      <c r="S550" s="605"/>
      <c r="T550" s="605"/>
      <c r="U550" s="605"/>
      <c r="V550" s="605"/>
      <c r="W550" s="605"/>
      <c r="X550" s="606"/>
      <c r="Y550" s="639"/>
      <c r="Z550" s="640"/>
      <c r="AA550" s="641"/>
    </row>
    <row r="551" spans="1:59" s="289" customFormat="1" ht="36.6" customHeight="1">
      <c r="A551" s="321"/>
      <c r="B551" s="599"/>
      <c r="C551" s="938" t="s">
        <v>547</v>
      </c>
      <c r="D551" s="701"/>
      <c r="E551" s="701"/>
      <c r="F551" s="701"/>
      <c r="G551" s="701"/>
      <c r="H551" s="701"/>
      <c r="I551" s="701"/>
      <c r="J551" s="701"/>
      <c r="K551" s="701"/>
      <c r="L551" s="701"/>
      <c r="M551" s="701"/>
      <c r="N551" s="701"/>
      <c r="O551" s="701"/>
      <c r="P551" s="701"/>
      <c r="Q551" s="701"/>
      <c r="R551" s="701"/>
      <c r="S551" s="701"/>
      <c r="T551" s="701"/>
      <c r="U551" s="701"/>
      <c r="V551" s="701"/>
      <c r="W551" s="701"/>
      <c r="X551" s="683"/>
      <c r="Y551" s="639"/>
      <c r="Z551" s="640"/>
      <c r="AA551" s="641"/>
    </row>
    <row r="552" spans="1:59" s="473" customFormat="1" ht="24.95" customHeight="1">
      <c r="A552" s="322"/>
      <c r="B552" s="600"/>
      <c r="C552" s="939" t="s">
        <v>548</v>
      </c>
      <c r="D552" s="666"/>
      <c r="E552" s="666"/>
      <c r="F552" s="666"/>
      <c r="G552" s="666"/>
      <c r="H552" s="666"/>
      <c r="I552" s="666"/>
      <c r="J552" s="666"/>
      <c r="K552" s="666"/>
      <c r="L552" s="666"/>
      <c r="M552" s="666"/>
      <c r="N552" s="666"/>
      <c r="O552" s="666"/>
      <c r="P552" s="666"/>
      <c r="Q552" s="666"/>
      <c r="R552" s="666"/>
      <c r="S552" s="666"/>
      <c r="T552" s="666"/>
      <c r="U552" s="666"/>
      <c r="V552" s="666"/>
      <c r="W552" s="666"/>
      <c r="X552" s="667"/>
      <c r="Y552" s="642"/>
      <c r="Z552" s="643"/>
      <c r="AA552" s="644"/>
    </row>
    <row r="553" spans="1:59" s="473" customFormat="1" ht="27" customHeight="1">
      <c r="A553" s="320"/>
      <c r="B553" s="598" t="s">
        <v>387</v>
      </c>
      <c r="C553" s="940" t="s">
        <v>549</v>
      </c>
      <c r="D553" s="941"/>
      <c r="E553" s="941"/>
      <c r="F553" s="941"/>
      <c r="G553" s="941"/>
      <c r="H553" s="941"/>
      <c r="I553" s="941"/>
      <c r="J553" s="941"/>
      <c r="K553" s="941"/>
      <c r="L553" s="941"/>
      <c r="M553" s="941"/>
      <c r="N553" s="941"/>
      <c r="O553" s="941"/>
      <c r="P553" s="941"/>
      <c r="Q553" s="941"/>
      <c r="R553" s="941"/>
      <c r="S553" s="941"/>
      <c r="T553" s="941"/>
      <c r="U553" s="941"/>
      <c r="V553" s="941"/>
      <c r="W553" s="941"/>
      <c r="X553" s="942"/>
      <c r="Y553" s="636"/>
      <c r="Z553" s="637"/>
      <c r="AA553" s="638"/>
    </row>
    <row r="554" spans="1:59" s="473" customFormat="1" ht="25.35" customHeight="1">
      <c r="A554" s="320"/>
      <c r="B554" s="613"/>
      <c r="C554" s="943"/>
      <c r="D554" s="777"/>
      <c r="E554" s="777"/>
      <c r="F554" s="777"/>
      <c r="G554" s="777"/>
      <c r="H554" s="777"/>
      <c r="I554" s="777"/>
      <c r="J554" s="777"/>
      <c r="K554" s="777"/>
      <c r="L554" s="777"/>
      <c r="M554" s="777"/>
      <c r="N554" s="777"/>
      <c r="O554" s="777"/>
      <c r="P554" s="777"/>
      <c r="Q554" s="777"/>
      <c r="R554" s="777"/>
      <c r="S554" s="777"/>
      <c r="T554" s="777"/>
      <c r="U554" s="777"/>
      <c r="V554" s="777"/>
      <c r="W554" s="777"/>
      <c r="X554" s="778"/>
      <c r="Y554" s="639"/>
      <c r="Z554" s="640"/>
      <c r="AA554" s="641"/>
    </row>
    <row r="555" spans="1:59" s="473" customFormat="1" ht="25.35" customHeight="1">
      <c r="A555" s="321"/>
      <c r="B555" s="599"/>
      <c r="C555" s="943"/>
      <c r="D555" s="777"/>
      <c r="E555" s="777"/>
      <c r="F555" s="777"/>
      <c r="G555" s="777"/>
      <c r="H555" s="777"/>
      <c r="I555" s="777"/>
      <c r="J555" s="777"/>
      <c r="K555" s="777"/>
      <c r="L555" s="777"/>
      <c r="M555" s="777"/>
      <c r="N555" s="777"/>
      <c r="O555" s="777"/>
      <c r="P555" s="777"/>
      <c r="Q555" s="777"/>
      <c r="R555" s="777"/>
      <c r="S555" s="777"/>
      <c r="T555" s="777"/>
      <c r="U555" s="777"/>
      <c r="V555" s="777"/>
      <c r="W555" s="777"/>
      <c r="X555" s="778"/>
      <c r="Y555" s="639"/>
      <c r="Z555" s="640"/>
      <c r="AA555" s="641"/>
    </row>
    <row r="556" spans="1:59" s="473" customFormat="1" ht="25.35" customHeight="1">
      <c r="A556" s="321"/>
      <c r="B556" s="599"/>
      <c r="C556" s="943"/>
      <c r="D556" s="777"/>
      <c r="E556" s="777"/>
      <c r="F556" s="777"/>
      <c r="G556" s="777"/>
      <c r="H556" s="777"/>
      <c r="I556" s="777"/>
      <c r="J556" s="777"/>
      <c r="K556" s="777"/>
      <c r="L556" s="777"/>
      <c r="M556" s="777"/>
      <c r="N556" s="777"/>
      <c r="O556" s="777"/>
      <c r="P556" s="777"/>
      <c r="Q556" s="777"/>
      <c r="R556" s="777"/>
      <c r="S556" s="777"/>
      <c r="T556" s="777"/>
      <c r="U556" s="777"/>
      <c r="V556" s="777"/>
      <c r="W556" s="777"/>
      <c r="X556" s="778"/>
      <c r="Y556" s="639"/>
      <c r="Z556" s="640"/>
      <c r="AA556" s="641"/>
    </row>
    <row r="557" spans="1:59" s="473" customFormat="1" ht="19.7" customHeight="1">
      <c r="A557" s="321"/>
      <c r="B557" s="599"/>
      <c r="C557" s="943"/>
      <c r="D557" s="777"/>
      <c r="E557" s="777"/>
      <c r="F557" s="777"/>
      <c r="G557" s="777"/>
      <c r="H557" s="777"/>
      <c r="I557" s="777"/>
      <c r="J557" s="777"/>
      <c r="K557" s="777"/>
      <c r="L557" s="777"/>
      <c r="M557" s="777"/>
      <c r="N557" s="777"/>
      <c r="O557" s="777"/>
      <c r="P557" s="777"/>
      <c r="Q557" s="777"/>
      <c r="R557" s="777"/>
      <c r="S557" s="777"/>
      <c r="T557" s="777"/>
      <c r="U557" s="777"/>
      <c r="V557" s="777"/>
      <c r="W557" s="777"/>
      <c r="X557" s="778"/>
      <c r="Y557" s="642"/>
      <c r="Z557" s="643"/>
      <c r="AA557" s="644"/>
    </row>
    <row r="558" spans="1:59" s="473" customFormat="1" ht="12.95" customHeight="1">
      <c r="A558" s="322"/>
      <c r="B558" s="598" t="s">
        <v>389</v>
      </c>
      <c r="C558" s="601" t="s">
        <v>550</v>
      </c>
      <c r="D558" s="602"/>
      <c r="E558" s="602"/>
      <c r="F558" s="602"/>
      <c r="G558" s="602"/>
      <c r="H558" s="602"/>
      <c r="I558" s="602"/>
      <c r="J558" s="602"/>
      <c r="K558" s="602"/>
      <c r="L558" s="602"/>
      <c r="M558" s="602"/>
      <c r="N558" s="602"/>
      <c r="O558" s="602"/>
      <c r="P558" s="602"/>
      <c r="Q558" s="602"/>
      <c r="R558" s="602"/>
      <c r="S558" s="602"/>
      <c r="T558" s="602"/>
      <c r="U558" s="602"/>
      <c r="V558" s="602"/>
      <c r="W558" s="602"/>
      <c r="X558" s="603"/>
      <c r="Y558" s="636"/>
      <c r="Z558" s="637"/>
      <c r="AA558" s="638"/>
    </row>
    <row r="559" spans="1:59" s="473" customFormat="1" ht="12.95" customHeight="1">
      <c r="A559" s="322"/>
      <c r="B559" s="613"/>
      <c r="C559" s="616"/>
      <c r="D559" s="679"/>
      <c r="E559" s="679"/>
      <c r="F559" s="679"/>
      <c r="G559" s="679"/>
      <c r="H559" s="679"/>
      <c r="I559" s="679"/>
      <c r="J559" s="679"/>
      <c r="K559" s="679"/>
      <c r="L559" s="679"/>
      <c r="M559" s="679"/>
      <c r="N559" s="679"/>
      <c r="O559" s="679"/>
      <c r="P559" s="679"/>
      <c r="Q559" s="679"/>
      <c r="R559" s="679"/>
      <c r="S559" s="679"/>
      <c r="T559" s="679"/>
      <c r="U559" s="679"/>
      <c r="V559" s="679"/>
      <c r="W559" s="679"/>
      <c r="X559" s="606"/>
      <c r="Y559" s="639"/>
      <c r="Z559" s="640"/>
      <c r="AA559" s="641"/>
    </row>
    <row r="560" spans="1:59" s="473" customFormat="1" ht="12.95" customHeight="1">
      <c r="A560" s="322"/>
      <c r="B560" s="600"/>
      <c r="C560" s="607"/>
      <c r="D560" s="608"/>
      <c r="E560" s="608"/>
      <c r="F560" s="608"/>
      <c r="G560" s="608"/>
      <c r="H560" s="608"/>
      <c r="I560" s="608"/>
      <c r="J560" s="608"/>
      <c r="K560" s="608"/>
      <c r="L560" s="608"/>
      <c r="M560" s="608"/>
      <c r="N560" s="608"/>
      <c r="O560" s="608"/>
      <c r="P560" s="608"/>
      <c r="Q560" s="608"/>
      <c r="R560" s="608"/>
      <c r="S560" s="608"/>
      <c r="T560" s="608"/>
      <c r="U560" s="608"/>
      <c r="V560" s="608"/>
      <c r="W560" s="608"/>
      <c r="X560" s="609"/>
      <c r="Y560" s="642"/>
      <c r="Z560" s="643"/>
      <c r="AA560" s="644"/>
    </row>
    <row r="561" spans="1:63" s="473" customFormat="1" ht="12.95" customHeight="1">
      <c r="A561" s="322"/>
      <c r="B561" s="454"/>
      <c r="C561" s="451"/>
      <c r="D561" s="451"/>
      <c r="E561" s="451"/>
      <c r="F561" s="451"/>
      <c r="G561" s="451"/>
      <c r="H561" s="451"/>
      <c r="I561" s="451"/>
      <c r="J561" s="451"/>
      <c r="K561" s="451"/>
      <c r="L561" s="451"/>
      <c r="M561" s="451"/>
      <c r="N561" s="451"/>
      <c r="O561" s="451"/>
      <c r="P561" s="451"/>
      <c r="Q561" s="451"/>
      <c r="R561" s="451"/>
      <c r="S561" s="451"/>
      <c r="T561" s="451"/>
      <c r="U561" s="451"/>
      <c r="V561" s="451"/>
      <c r="W561" s="451"/>
      <c r="X561" s="451"/>
      <c r="Y561" s="431"/>
      <c r="Z561" s="431"/>
      <c r="AA561" s="431"/>
    </row>
    <row r="562" spans="1:63" s="473" customFormat="1" ht="6.6" customHeight="1">
      <c r="A562" s="322"/>
      <c r="B562" s="322"/>
      <c r="C562" s="470"/>
      <c r="D562" s="470"/>
      <c r="E562" s="470"/>
      <c r="F562" s="470"/>
      <c r="G562" s="470"/>
      <c r="H562" s="470"/>
      <c r="I562" s="470"/>
      <c r="J562" s="470"/>
      <c r="K562" s="470"/>
      <c r="L562" s="470"/>
      <c r="M562" s="470"/>
      <c r="N562" s="470"/>
      <c r="O562" s="470"/>
      <c r="P562" s="470"/>
      <c r="Q562" s="470"/>
      <c r="R562" s="470"/>
      <c r="S562" s="470"/>
      <c r="T562" s="470"/>
      <c r="U562" s="470"/>
      <c r="V562" s="470"/>
      <c r="W562" s="470"/>
      <c r="X562" s="470"/>
      <c r="Y562" s="431"/>
      <c r="Z562" s="431"/>
      <c r="AA562" s="431"/>
    </row>
    <row r="563" spans="1:63" s="495" customFormat="1" ht="18.95" customHeight="1">
      <c r="A563" s="323" t="s">
        <v>551</v>
      </c>
      <c r="B563" s="324"/>
      <c r="C563" s="325"/>
      <c r="D563" s="325"/>
      <c r="E563" s="325"/>
      <c r="F563" s="325"/>
      <c r="G563" s="325"/>
      <c r="H563" s="325"/>
      <c r="I563" s="325"/>
      <c r="J563" s="326"/>
      <c r="K563" s="326"/>
      <c r="L563" s="326"/>
      <c r="M563" s="326"/>
      <c r="N563" s="326"/>
      <c r="O563" s="326"/>
      <c r="P563" s="326"/>
      <c r="Q563" s="326"/>
      <c r="R563" s="326"/>
      <c r="S563" s="327"/>
      <c r="T563" s="327"/>
      <c r="U563" s="327"/>
      <c r="V563" s="327"/>
      <c r="W563" s="327"/>
      <c r="X563" s="327"/>
      <c r="Y563" s="328"/>
      <c r="Z563" s="328"/>
      <c r="AA563" s="328"/>
    </row>
    <row r="564" spans="1:63" s="330" customFormat="1" ht="13.5" customHeight="1">
      <c r="A564" s="329"/>
      <c r="B564" s="626" t="s">
        <v>354</v>
      </c>
      <c r="C564" s="908" t="s">
        <v>552</v>
      </c>
      <c r="D564" s="904"/>
      <c r="E564" s="904"/>
      <c r="F564" s="904"/>
      <c r="G564" s="904"/>
      <c r="H564" s="904"/>
      <c r="I564" s="904"/>
      <c r="J564" s="904"/>
      <c r="K564" s="904"/>
      <c r="L564" s="904"/>
      <c r="M564" s="904"/>
      <c r="N564" s="904"/>
      <c r="O564" s="904"/>
      <c r="P564" s="904"/>
      <c r="Q564" s="904"/>
      <c r="R564" s="904"/>
      <c r="S564" s="904"/>
      <c r="T564" s="904"/>
      <c r="U564" s="904"/>
      <c r="V564" s="904"/>
      <c r="W564" s="904"/>
      <c r="X564" s="905"/>
      <c r="Y564" s="929"/>
      <c r="Z564" s="930"/>
      <c r="AA564" s="931"/>
      <c r="AC564" s="331"/>
      <c r="AD564" s="331"/>
      <c r="AE564" s="331"/>
      <c r="AF564" s="331"/>
      <c r="AG564" s="331"/>
      <c r="AH564" s="331"/>
      <c r="AI564" s="331"/>
      <c r="AJ564" s="331"/>
      <c r="AK564" s="331"/>
      <c r="AL564" s="331"/>
      <c r="AM564" s="331"/>
      <c r="AN564" s="331"/>
      <c r="AO564" s="331"/>
      <c r="AP564" s="331"/>
      <c r="AQ564" s="331"/>
      <c r="AR564" s="331"/>
      <c r="AS564" s="331"/>
      <c r="AT564" s="331"/>
      <c r="AU564" s="331"/>
      <c r="AV564" s="331"/>
      <c r="AW564" s="331"/>
      <c r="AX564" s="331"/>
      <c r="AY564" s="331"/>
      <c r="AZ564" s="331"/>
      <c r="BA564" s="331"/>
      <c r="BB564" s="331"/>
      <c r="BC564" s="331"/>
      <c r="BD564" s="331"/>
      <c r="BE564" s="331"/>
      <c r="BF564" s="331"/>
      <c r="BG564" s="331"/>
      <c r="BH564" s="331"/>
      <c r="BI564" s="331"/>
      <c r="BJ564" s="331"/>
      <c r="BK564" s="331"/>
    </row>
    <row r="565" spans="1:63" s="496" customFormat="1" ht="6.75" customHeight="1">
      <c r="A565" s="329"/>
      <c r="B565" s="897"/>
      <c r="C565" s="906"/>
      <c r="D565" s="851"/>
      <c r="E565" s="851"/>
      <c r="F565" s="851"/>
      <c r="G565" s="851"/>
      <c r="H565" s="851"/>
      <c r="I565" s="851"/>
      <c r="J565" s="851"/>
      <c r="K565" s="851"/>
      <c r="L565" s="851"/>
      <c r="M565" s="851"/>
      <c r="N565" s="851"/>
      <c r="O565" s="851"/>
      <c r="P565" s="851"/>
      <c r="Q565" s="851"/>
      <c r="R565" s="851"/>
      <c r="S565" s="851"/>
      <c r="T565" s="851"/>
      <c r="U565" s="851"/>
      <c r="V565" s="851"/>
      <c r="W565" s="851"/>
      <c r="X565" s="850"/>
      <c r="Y565" s="932"/>
      <c r="Z565" s="933"/>
      <c r="AA565" s="934"/>
      <c r="AC565" s="495"/>
      <c r="AD565" s="495"/>
      <c r="AE565" s="495"/>
      <c r="AF565" s="495"/>
      <c r="AG565" s="495"/>
      <c r="AH565" s="495"/>
      <c r="AI565" s="495"/>
      <c r="AJ565" s="495"/>
      <c r="AK565" s="495"/>
      <c r="AL565" s="495"/>
      <c r="AM565" s="495"/>
      <c r="AN565" s="495"/>
      <c r="AO565" s="495"/>
      <c r="AP565" s="495"/>
      <c r="AQ565" s="495"/>
      <c r="AR565" s="495"/>
      <c r="AS565" s="495"/>
      <c r="AT565" s="495"/>
      <c r="AU565" s="495"/>
      <c r="AV565" s="495"/>
      <c r="AW565" s="495"/>
      <c r="AX565" s="495"/>
      <c r="AY565" s="495"/>
      <c r="AZ565" s="495"/>
      <c r="BA565" s="495"/>
      <c r="BB565" s="495"/>
      <c r="BC565" s="495"/>
      <c r="BD565" s="495"/>
      <c r="BE565" s="495"/>
      <c r="BF565" s="495"/>
      <c r="BG565" s="495"/>
      <c r="BH565" s="495"/>
      <c r="BI565" s="495"/>
      <c r="BJ565" s="495"/>
      <c r="BK565" s="495"/>
    </row>
    <row r="566" spans="1:63" s="495" customFormat="1" ht="13.5" customHeight="1">
      <c r="A566" s="329"/>
      <c r="B566" s="898"/>
      <c r="C566" s="907"/>
      <c r="D566" s="853"/>
      <c r="E566" s="853"/>
      <c r="F566" s="853"/>
      <c r="G566" s="853"/>
      <c r="H566" s="853"/>
      <c r="I566" s="853"/>
      <c r="J566" s="853"/>
      <c r="K566" s="853"/>
      <c r="L566" s="853"/>
      <c r="M566" s="853"/>
      <c r="N566" s="853"/>
      <c r="O566" s="853"/>
      <c r="P566" s="853"/>
      <c r="Q566" s="853"/>
      <c r="R566" s="853"/>
      <c r="S566" s="853"/>
      <c r="T566" s="853"/>
      <c r="U566" s="853"/>
      <c r="V566" s="853"/>
      <c r="W566" s="853"/>
      <c r="X566" s="854"/>
      <c r="Y566" s="935"/>
      <c r="Z566" s="936"/>
      <c r="AA566" s="937"/>
    </row>
    <row r="567" spans="1:63" s="495" customFormat="1" ht="13.35" customHeight="1">
      <c r="A567" s="497"/>
      <c r="B567" s="626" t="s">
        <v>356</v>
      </c>
      <c r="C567" s="899" t="s">
        <v>553</v>
      </c>
      <c r="D567" s="904"/>
      <c r="E567" s="904"/>
      <c r="F567" s="904"/>
      <c r="G567" s="904"/>
      <c r="H567" s="904"/>
      <c r="I567" s="904"/>
      <c r="J567" s="904"/>
      <c r="K567" s="904"/>
      <c r="L567" s="904"/>
      <c r="M567" s="904"/>
      <c r="N567" s="904"/>
      <c r="O567" s="904"/>
      <c r="P567" s="904"/>
      <c r="Q567" s="904"/>
      <c r="R567" s="904"/>
      <c r="S567" s="904"/>
      <c r="T567" s="904"/>
      <c r="U567" s="904"/>
      <c r="V567" s="904"/>
      <c r="W567" s="904"/>
      <c r="X567" s="905"/>
      <c r="Y567" s="929"/>
      <c r="Z567" s="930"/>
      <c r="AA567" s="931"/>
    </row>
    <row r="568" spans="1:63" s="495" customFormat="1" ht="6" customHeight="1">
      <c r="A568" s="332"/>
      <c r="B568" s="897"/>
      <c r="C568" s="906"/>
      <c r="D568" s="851"/>
      <c r="E568" s="851"/>
      <c r="F568" s="851"/>
      <c r="G568" s="851"/>
      <c r="H568" s="851"/>
      <c r="I568" s="851"/>
      <c r="J568" s="851"/>
      <c r="K568" s="851"/>
      <c r="L568" s="851"/>
      <c r="M568" s="851"/>
      <c r="N568" s="851"/>
      <c r="O568" s="851"/>
      <c r="P568" s="851"/>
      <c r="Q568" s="851"/>
      <c r="R568" s="851"/>
      <c r="S568" s="851"/>
      <c r="T568" s="851"/>
      <c r="U568" s="851"/>
      <c r="V568" s="851"/>
      <c r="W568" s="851"/>
      <c r="X568" s="850"/>
      <c r="Y568" s="932"/>
      <c r="Z568" s="933"/>
      <c r="AA568" s="934"/>
    </row>
    <row r="569" spans="1:63" s="498" customFormat="1" ht="13.5" customHeight="1">
      <c r="A569" s="332"/>
      <c r="B569" s="897"/>
      <c r="C569" s="906"/>
      <c r="D569" s="851"/>
      <c r="E569" s="851"/>
      <c r="F569" s="851"/>
      <c r="G569" s="851"/>
      <c r="H569" s="851"/>
      <c r="I569" s="851"/>
      <c r="J569" s="851"/>
      <c r="K569" s="851"/>
      <c r="L569" s="851"/>
      <c r="M569" s="851"/>
      <c r="N569" s="851"/>
      <c r="O569" s="851"/>
      <c r="P569" s="851"/>
      <c r="Q569" s="851"/>
      <c r="R569" s="851"/>
      <c r="S569" s="851"/>
      <c r="T569" s="851"/>
      <c r="U569" s="851"/>
      <c r="V569" s="851"/>
      <c r="W569" s="851"/>
      <c r="X569" s="850"/>
      <c r="Y569" s="932"/>
      <c r="Z569" s="933"/>
      <c r="AA569" s="934"/>
    </row>
    <row r="570" spans="1:63" s="498" customFormat="1" ht="13.35" customHeight="1">
      <c r="A570" s="333"/>
      <c r="B570" s="898"/>
      <c r="C570" s="907"/>
      <c r="D570" s="853"/>
      <c r="E570" s="853"/>
      <c r="F570" s="853"/>
      <c r="G570" s="853"/>
      <c r="H570" s="853"/>
      <c r="I570" s="853"/>
      <c r="J570" s="853"/>
      <c r="K570" s="853"/>
      <c r="L570" s="853"/>
      <c r="M570" s="853"/>
      <c r="N570" s="853"/>
      <c r="O570" s="853"/>
      <c r="P570" s="853"/>
      <c r="Q570" s="853"/>
      <c r="R570" s="853"/>
      <c r="S570" s="853"/>
      <c r="T570" s="853"/>
      <c r="U570" s="853"/>
      <c r="V570" s="853"/>
      <c r="W570" s="853"/>
      <c r="X570" s="854"/>
      <c r="Y570" s="935"/>
      <c r="Z570" s="936"/>
      <c r="AA570" s="937"/>
    </row>
    <row r="571" spans="1:63" s="498" customFormat="1" ht="13.5" customHeight="1">
      <c r="A571" s="333"/>
      <c r="B571" s="626" t="s">
        <v>387</v>
      </c>
      <c r="C571" s="908" t="s">
        <v>554</v>
      </c>
      <c r="D571" s="904"/>
      <c r="E571" s="904"/>
      <c r="F571" s="904"/>
      <c r="G571" s="904"/>
      <c r="H571" s="904"/>
      <c r="I571" s="904"/>
      <c r="J571" s="904"/>
      <c r="K571" s="904"/>
      <c r="L571" s="904"/>
      <c r="M571" s="904"/>
      <c r="N571" s="904"/>
      <c r="O571" s="904"/>
      <c r="P571" s="904"/>
      <c r="Q571" s="904"/>
      <c r="R571" s="904"/>
      <c r="S571" s="904"/>
      <c r="T571" s="904"/>
      <c r="U571" s="904"/>
      <c r="V571" s="904"/>
      <c r="W571" s="904"/>
      <c r="X571" s="905"/>
      <c r="Y571" s="929"/>
      <c r="Z571" s="930"/>
      <c r="AA571" s="931"/>
    </row>
    <row r="572" spans="1:63" s="334" customFormat="1" ht="13.5" customHeight="1">
      <c r="A572" s="333"/>
      <c r="B572" s="897"/>
      <c r="C572" s="906"/>
      <c r="D572" s="851"/>
      <c r="E572" s="851"/>
      <c r="F572" s="851"/>
      <c r="G572" s="851"/>
      <c r="H572" s="851"/>
      <c r="I572" s="851"/>
      <c r="J572" s="851"/>
      <c r="K572" s="851"/>
      <c r="L572" s="851"/>
      <c r="M572" s="851"/>
      <c r="N572" s="851"/>
      <c r="O572" s="851"/>
      <c r="P572" s="851"/>
      <c r="Q572" s="851"/>
      <c r="R572" s="851"/>
      <c r="S572" s="851"/>
      <c r="T572" s="851"/>
      <c r="U572" s="851"/>
      <c r="V572" s="851"/>
      <c r="W572" s="851"/>
      <c r="X572" s="850"/>
      <c r="Y572" s="932"/>
      <c r="Z572" s="933"/>
      <c r="AA572" s="934"/>
    </row>
    <row r="573" spans="1:63" s="334" customFormat="1" ht="6.75" customHeight="1">
      <c r="A573" s="333"/>
      <c r="B573" s="897"/>
      <c r="C573" s="906"/>
      <c r="D573" s="851"/>
      <c r="E573" s="851"/>
      <c r="F573" s="851"/>
      <c r="G573" s="851"/>
      <c r="H573" s="851"/>
      <c r="I573" s="851"/>
      <c r="J573" s="851"/>
      <c r="K573" s="851"/>
      <c r="L573" s="851"/>
      <c r="M573" s="851"/>
      <c r="N573" s="851"/>
      <c r="O573" s="851"/>
      <c r="P573" s="851"/>
      <c r="Q573" s="851"/>
      <c r="R573" s="851"/>
      <c r="S573" s="851"/>
      <c r="T573" s="851"/>
      <c r="U573" s="851"/>
      <c r="V573" s="851"/>
      <c r="W573" s="851"/>
      <c r="X573" s="850"/>
      <c r="Y573" s="932"/>
      <c r="Z573" s="933"/>
      <c r="AA573" s="934"/>
    </row>
    <row r="574" spans="1:63" s="334" customFormat="1" ht="13.5" customHeight="1">
      <c r="A574" s="333"/>
      <c r="B574" s="898"/>
      <c r="C574" s="907"/>
      <c r="D574" s="853"/>
      <c r="E574" s="853"/>
      <c r="F574" s="853"/>
      <c r="G574" s="853"/>
      <c r="H574" s="853"/>
      <c r="I574" s="853"/>
      <c r="J574" s="853"/>
      <c r="K574" s="853"/>
      <c r="L574" s="853"/>
      <c r="M574" s="853"/>
      <c r="N574" s="853"/>
      <c r="O574" s="853"/>
      <c r="P574" s="853"/>
      <c r="Q574" s="853"/>
      <c r="R574" s="853"/>
      <c r="S574" s="853"/>
      <c r="T574" s="853"/>
      <c r="U574" s="853"/>
      <c r="V574" s="853"/>
      <c r="W574" s="853"/>
      <c r="X574" s="854"/>
      <c r="Y574" s="935"/>
      <c r="Z574" s="936"/>
      <c r="AA574" s="937"/>
    </row>
    <row r="575" spans="1:63" s="334" customFormat="1" ht="13.5" customHeight="1">
      <c r="A575" s="333"/>
      <c r="B575" s="626" t="s">
        <v>389</v>
      </c>
      <c r="C575" s="899" t="s">
        <v>555</v>
      </c>
      <c r="D575" s="904"/>
      <c r="E575" s="904"/>
      <c r="F575" s="904"/>
      <c r="G575" s="904"/>
      <c r="H575" s="904"/>
      <c r="I575" s="904"/>
      <c r="J575" s="904"/>
      <c r="K575" s="904"/>
      <c r="L575" s="904"/>
      <c r="M575" s="904"/>
      <c r="N575" s="904"/>
      <c r="O575" s="904"/>
      <c r="P575" s="904"/>
      <c r="Q575" s="904"/>
      <c r="R575" s="904"/>
      <c r="S575" s="904"/>
      <c r="T575" s="904"/>
      <c r="U575" s="904"/>
      <c r="V575" s="904"/>
      <c r="W575" s="904"/>
      <c r="X575" s="905"/>
      <c r="Y575" s="929"/>
      <c r="Z575" s="930"/>
      <c r="AA575" s="931"/>
    </row>
    <row r="576" spans="1:63" s="330" customFormat="1" ht="4.5" customHeight="1">
      <c r="A576" s="333"/>
      <c r="B576" s="897"/>
      <c r="C576" s="906"/>
      <c r="D576" s="851"/>
      <c r="E576" s="851"/>
      <c r="F576" s="851"/>
      <c r="G576" s="851"/>
      <c r="H576" s="851"/>
      <c r="I576" s="851"/>
      <c r="J576" s="851"/>
      <c r="K576" s="851"/>
      <c r="L576" s="851"/>
      <c r="M576" s="851"/>
      <c r="N576" s="851"/>
      <c r="O576" s="851"/>
      <c r="P576" s="851"/>
      <c r="Q576" s="851"/>
      <c r="R576" s="851"/>
      <c r="S576" s="851"/>
      <c r="T576" s="851"/>
      <c r="U576" s="851"/>
      <c r="V576" s="851"/>
      <c r="W576" s="851"/>
      <c r="X576" s="850"/>
      <c r="Y576" s="932"/>
      <c r="Z576" s="933"/>
      <c r="AA576" s="934"/>
      <c r="AC576" s="331"/>
      <c r="AD576" s="331"/>
      <c r="AE576" s="331"/>
      <c r="AF576" s="331"/>
      <c r="AG576" s="331"/>
      <c r="AH576" s="331"/>
      <c r="AI576" s="331"/>
      <c r="AJ576" s="331"/>
      <c r="AK576" s="331"/>
      <c r="AL576" s="331"/>
      <c r="AM576" s="331"/>
      <c r="AN576" s="331"/>
      <c r="AO576" s="331"/>
      <c r="AP576" s="331"/>
      <c r="AQ576" s="331"/>
      <c r="AR576" s="331"/>
      <c r="AS576" s="331"/>
      <c r="AT576" s="331"/>
      <c r="AU576" s="331"/>
      <c r="AV576" s="331"/>
      <c r="AW576" s="331"/>
      <c r="AX576" s="331"/>
      <c r="AY576" s="331"/>
      <c r="AZ576" s="331"/>
      <c r="BA576" s="331"/>
      <c r="BB576" s="331"/>
      <c r="BC576" s="331"/>
      <c r="BD576" s="331"/>
      <c r="BE576" s="331"/>
      <c r="BF576" s="331"/>
      <c r="BG576" s="331"/>
      <c r="BH576" s="331"/>
      <c r="BI576" s="331"/>
      <c r="BJ576" s="331"/>
      <c r="BK576" s="331"/>
    </row>
    <row r="577" spans="1:63" s="498" customFormat="1" ht="13.5" customHeight="1">
      <c r="A577" s="333"/>
      <c r="B577" s="897"/>
      <c r="C577" s="906"/>
      <c r="D577" s="851"/>
      <c r="E577" s="851"/>
      <c r="F577" s="851"/>
      <c r="G577" s="851"/>
      <c r="H577" s="851"/>
      <c r="I577" s="851"/>
      <c r="J577" s="851"/>
      <c r="K577" s="851"/>
      <c r="L577" s="851"/>
      <c r="M577" s="851"/>
      <c r="N577" s="851"/>
      <c r="O577" s="851"/>
      <c r="P577" s="851"/>
      <c r="Q577" s="851"/>
      <c r="R577" s="851"/>
      <c r="S577" s="851"/>
      <c r="T577" s="851"/>
      <c r="U577" s="851"/>
      <c r="V577" s="851"/>
      <c r="W577" s="851"/>
      <c r="X577" s="850"/>
      <c r="Y577" s="932"/>
      <c r="Z577" s="933"/>
      <c r="AA577" s="934"/>
    </row>
    <row r="578" spans="1:63" s="498" customFormat="1" ht="13.5" customHeight="1">
      <c r="A578" s="333"/>
      <c r="B578" s="898"/>
      <c r="C578" s="907"/>
      <c r="D578" s="853"/>
      <c r="E578" s="853"/>
      <c r="F578" s="853"/>
      <c r="G578" s="853"/>
      <c r="H578" s="853"/>
      <c r="I578" s="853"/>
      <c r="J578" s="853"/>
      <c r="K578" s="853"/>
      <c r="L578" s="853"/>
      <c r="M578" s="853"/>
      <c r="N578" s="853"/>
      <c r="O578" s="853"/>
      <c r="P578" s="853"/>
      <c r="Q578" s="853"/>
      <c r="R578" s="853"/>
      <c r="S578" s="853"/>
      <c r="T578" s="853"/>
      <c r="U578" s="853"/>
      <c r="V578" s="853"/>
      <c r="W578" s="853"/>
      <c r="X578" s="854"/>
      <c r="Y578" s="935"/>
      <c r="Z578" s="936"/>
      <c r="AA578" s="937"/>
    </row>
    <row r="579" spans="1:63" s="498" customFormat="1" ht="13.5" customHeight="1">
      <c r="A579" s="329"/>
      <c r="B579" s="626" t="s">
        <v>391</v>
      </c>
      <c r="C579" s="908" t="s">
        <v>556</v>
      </c>
      <c r="D579" s="904"/>
      <c r="E579" s="904"/>
      <c r="F579" s="904"/>
      <c r="G579" s="904"/>
      <c r="H579" s="904"/>
      <c r="I579" s="904"/>
      <c r="J579" s="904"/>
      <c r="K579" s="904"/>
      <c r="L579" s="904"/>
      <c r="M579" s="904"/>
      <c r="N579" s="904"/>
      <c r="O579" s="904"/>
      <c r="P579" s="904"/>
      <c r="Q579" s="904"/>
      <c r="R579" s="904"/>
      <c r="S579" s="904"/>
      <c r="T579" s="904"/>
      <c r="U579" s="904"/>
      <c r="V579" s="904"/>
      <c r="W579" s="904"/>
      <c r="X579" s="905"/>
      <c r="Y579" s="929"/>
      <c r="Z579" s="930"/>
      <c r="AA579" s="931"/>
    </row>
    <row r="580" spans="1:63" s="498" customFormat="1" ht="13.5" customHeight="1">
      <c r="A580" s="329"/>
      <c r="B580" s="897"/>
      <c r="C580" s="906"/>
      <c r="D580" s="851"/>
      <c r="E580" s="851"/>
      <c r="F580" s="851"/>
      <c r="G580" s="851"/>
      <c r="H580" s="851"/>
      <c r="I580" s="851"/>
      <c r="J580" s="851"/>
      <c r="K580" s="851"/>
      <c r="L580" s="851"/>
      <c r="M580" s="851"/>
      <c r="N580" s="851"/>
      <c r="O580" s="851"/>
      <c r="P580" s="851"/>
      <c r="Q580" s="851"/>
      <c r="R580" s="851"/>
      <c r="S580" s="851"/>
      <c r="T580" s="851"/>
      <c r="U580" s="851"/>
      <c r="V580" s="851"/>
      <c r="W580" s="851"/>
      <c r="X580" s="850"/>
      <c r="Y580" s="932"/>
      <c r="Z580" s="933"/>
      <c r="AA580" s="934"/>
    </row>
    <row r="581" spans="1:63" s="498" customFormat="1" ht="13.5" customHeight="1">
      <c r="A581" s="329"/>
      <c r="B581" s="898"/>
      <c r="C581" s="907"/>
      <c r="D581" s="853"/>
      <c r="E581" s="853"/>
      <c r="F581" s="853"/>
      <c r="G581" s="853"/>
      <c r="H581" s="853"/>
      <c r="I581" s="853"/>
      <c r="J581" s="853"/>
      <c r="K581" s="853"/>
      <c r="L581" s="853"/>
      <c r="M581" s="853"/>
      <c r="N581" s="853"/>
      <c r="O581" s="853"/>
      <c r="P581" s="853"/>
      <c r="Q581" s="853"/>
      <c r="R581" s="853"/>
      <c r="S581" s="853"/>
      <c r="T581" s="853"/>
      <c r="U581" s="853"/>
      <c r="V581" s="853"/>
      <c r="W581" s="853"/>
      <c r="X581" s="854"/>
      <c r="Y581" s="935"/>
      <c r="Z581" s="936"/>
      <c r="AA581" s="937"/>
    </row>
    <row r="582" spans="1:63" s="498" customFormat="1" ht="13.5" customHeight="1">
      <c r="A582" s="497"/>
      <c r="B582" s="626" t="s">
        <v>417</v>
      </c>
      <c r="C582" s="899" t="s">
        <v>557</v>
      </c>
      <c r="D582" s="904"/>
      <c r="E582" s="904"/>
      <c r="F582" s="904"/>
      <c r="G582" s="904"/>
      <c r="H582" s="904"/>
      <c r="I582" s="904"/>
      <c r="J582" s="904"/>
      <c r="K582" s="904"/>
      <c r="L582" s="904"/>
      <c r="M582" s="904"/>
      <c r="N582" s="904"/>
      <c r="O582" s="904"/>
      <c r="P582" s="904"/>
      <c r="Q582" s="904"/>
      <c r="R582" s="904"/>
      <c r="S582" s="904"/>
      <c r="T582" s="904"/>
      <c r="U582" s="904"/>
      <c r="V582" s="904"/>
      <c r="W582" s="904"/>
      <c r="X582" s="905"/>
      <c r="Y582" s="929"/>
      <c r="Z582" s="930"/>
      <c r="AA582" s="931"/>
    </row>
    <row r="583" spans="1:63" s="498" customFormat="1" ht="13.5" customHeight="1">
      <c r="A583" s="332"/>
      <c r="B583" s="897"/>
      <c r="C583" s="906"/>
      <c r="D583" s="851"/>
      <c r="E583" s="851"/>
      <c r="F583" s="851"/>
      <c r="G583" s="851"/>
      <c r="H583" s="851"/>
      <c r="I583" s="851"/>
      <c r="J583" s="851"/>
      <c r="K583" s="851"/>
      <c r="L583" s="851"/>
      <c r="M583" s="851"/>
      <c r="N583" s="851"/>
      <c r="O583" s="851"/>
      <c r="P583" s="851"/>
      <c r="Q583" s="851"/>
      <c r="R583" s="851"/>
      <c r="S583" s="851"/>
      <c r="T583" s="851"/>
      <c r="U583" s="851"/>
      <c r="V583" s="851"/>
      <c r="W583" s="851"/>
      <c r="X583" s="850"/>
      <c r="Y583" s="932"/>
      <c r="Z583" s="933"/>
      <c r="AA583" s="934"/>
      <c r="AG583" s="333"/>
      <c r="AH583" s="335"/>
      <c r="AI583" s="336"/>
      <c r="AJ583" s="336"/>
      <c r="AK583" s="336"/>
      <c r="AL583" s="336"/>
      <c r="AM583" s="336"/>
      <c r="AN583" s="336"/>
      <c r="AO583" s="336"/>
      <c r="AP583" s="336"/>
      <c r="AQ583" s="336"/>
      <c r="AR583" s="336"/>
      <c r="AS583" s="336"/>
      <c r="AT583" s="336"/>
      <c r="AU583" s="336"/>
      <c r="AV583" s="336"/>
      <c r="AW583" s="336"/>
      <c r="AX583" s="336"/>
      <c r="AY583" s="336"/>
      <c r="AZ583" s="336"/>
      <c r="BA583" s="336"/>
      <c r="BB583" s="336"/>
      <c r="BC583" s="336"/>
      <c r="BD583" s="336"/>
      <c r="BE583" s="481"/>
      <c r="BF583" s="481"/>
      <c r="BG583" s="481"/>
    </row>
    <row r="584" spans="1:63" s="498" customFormat="1" ht="7.5" customHeight="1">
      <c r="A584" s="332"/>
      <c r="B584" s="897"/>
      <c r="C584" s="906"/>
      <c r="D584" s="851"/>
      <c r="E584" s="851"/>
      <c r="F584" s="851"/>
      <c r="G584" s="851"/>
      <c r="H584" s="851"/>
      <c r="I584" s="851"/>
      <c r="J584" s="851"/>
      <c r="K584" s="851"/>
      <c r="L584" s="851"/>
      <c r="M584" s="851"/>
      <c r="N584" s="851"/>
      <c r="O584" s="851"/>
      <c r="P584" s="851"/>
      <c r="Q584" s="851"/>
      <c r="R584" s="851"/>
      <c r="S584" s="851"/>
      <c r="T584" s="851"/>
      <c r="U584" s="851"/>
      <c r="V584" s="851"/>
      <c r="W584" s="851"/>
      <c r="X584" s="850"/>
      <c r="Y584" s="932"/>
      <c r="Z584" s="933"/>
      <c r="AA584" s="934"/>
    </row>
    <row r="585" spans="1:63" s="337" customFormat="1" ht="3.75" customHeight="1">
      <c r="A585" s="333"/>
      <c r="B585" s="898"/>
      <c r="C585" s="907"/>
      <c r="D585" s="853"/>
      <c r="E585" s="853"/>
      <c r="F585" s="853"/>
      <c r="G585" s="853"/>
      <c r="H585" s="853"/>
      <c r="I585" s="853"/>
      <c r="J585" s="853"/>
      <c r="K585" s="853"/>
      <c r="L585" s="853"/>
      <c r="M585" s="853"/>
      <c r="N585" s="853"/>
      <c r="O585" s="853"/>
      <c r="P585" s="853"/>
      <c r="Q585" s="853"/>
      <c r="R585" s="853"/>
      <c r="S585" s="853"/>
      <c r="T585" s="853"/>
      <c r="U585" s="853"/>
      <c r="V585" s="853"/>
      <c r="W585" s="853"/>
      <c r="X585" s="854"/>
      <c r="Y585" s="935"/>
      <c r="Z585" s="936"/>
      <c r="AA585" s="937"/>
    </row>
    <row r="586" spans="1:63" s="337" customFormat="1" ht="13.5" customHeight="1">
      <c r="A586" s="333"/>
      <c r="B586" s="626" t="s">
        <v>419</v>
      </c>
      <c r="C586" s="899" t="s">
        <v>558</v>
      </c>
      <c r="D586" s="904"/>
      <c r="E586" s="904"/>
      <c r="F586" s="904"/>
      <c r="G586" s="904"/>
      <c r="H586" s="904"/>
      <c r="I586" s="904"/>
      <c r="J586" s="904"/>
      <c r="K586" s="904"/>
      <c r="L586" s="904"/>
      <c r="M586" s="904"/>
      <c r="N586" s="904"/>
      <c r="O586" s="904"/>
      <c r="P586" s="904"/>
      <c r="Q586" s="904"/>
      <c r="R586" s="904"/>
      <c r="S586" s="904"/>
      <c r="T586" s="904"/>
      <c r="U586" s="904"/>
      <c r="V586" s="904"/>
      <c r="W586" s="904"/>
      <c r="X586" s="905"/>
      <c r="Y586" s="929"/>
      <c r="Z586" s="930"/>
      <c r="AA586" s="931"/>
    </row>
    <row r="587" spans="1:63" s="498" customFormat="1" ht="13.5" customHeight="1">
      <c r="A587" s="333"/>
      <c r="B587" s="897"/>
      <c r="C587" s="906"/>
      <c r="D587" s="851"/>
      <c r="E587" s="851"/>
      <c r="F587" s="851"/>
      <c r="G587" s="851"/>
      <c r="H587" s="851"/>
      <c r="I587" s="851"/>
      <c r="J587" s="851"/>
      <c r="K587" s="851"/>
      <c r="L587" s="851"/>
      <c r="M587" s="851"/>
      <c r="N587" s="851"/>
      <c r="O587" s="851"/>
      <c r="P587" s="851"/>
      <c r="Q587" s="851"/>
      <c r="R587" s="851"/>
      <c r="S587" s="851"/>
      <c r="T587" s="851"/>
      <c r="U587" s="851"/>
      <c r="V587" s="851"/>
      <c r="W587" s="851"/>
      <c r="X587" s="850"/>
      <c r="Y587" s="932"/>
      <c r="Z587" s="933"/>
      <c r="AA587" s="934"/>
    </row>
    <row r="588" spans="1:63" s="498" customFormat="1" ht="6.75" customHeight="1">
      <c r="A588" s="333"/>
      <c r="B588" s="897"/>
      <c r="C588" s="906"/>
      <c r="D588" s="851"/>
      <c r="E588" s="851"/>
      <c r="F588" s="851"/>
      <c r="G588" s="851"/>
      <c r="H588" s="851"/>
      <c r="I588" s="851"/>
      <c r="J588" s="851"/>
      <c r="K588" s="851"/>
      <c r="L588" s="851"/>
      <c r="M588" s="851"/>
      <c r="N588" s="851"/>
      <c r="O588" s="851"/>
      <c r="P588" s="851"/>
      <c r="Q588" s="851"/>
      <c r="R588" s="851"/>
      <c r="S588" s="851"/>
      <c r="T588" s="851"/>
      <c r="U588" s="851"/>
      <c r="V588" s="851"/>
      <c r="W588" s="851"/>
      <c r="X588" s="850"/>
      <c r="Y588" s="932"/>
      <c r="Z588" s="933"/>
      <c r="AA588" s="934"/>
    </row>
    <row r="589" spans="1:63" s="334" customFormat="1" ht="13.5" customHeight="1">
      <c r="A589" s="333"/>
      <c r="B589" s="898"/>
      <c r="C589" s="907"/>
      <c r="D589" s="853"/>
      <c r="E589" s="853"/>
      <c r="F589" s="853"/>
      <c r="G589" s="853"/>
      <c r="H589" s="853"/>
      <c r="I589" s="853"/>
      <c r="J589" s="853"/>
      <c r="K589" s="853"/>
      <c r="L589" s="853"/>
      <c r="M589" s="853"/>
      <c r="N589" s="853"/>
      <c r="O589" s="853"/>
      <c r="P589" s="853"/>
      <c r="Q589" s="853"/>
      <c r="R589" s="853"/>
      <c r="S589" s="853"/>
      <c r="T589" s="853"/>
      <c r="U589" s="853"/>
      <c r="V589" s="853"/>
      <c r="W589" s="853"/>
      <c r="X589" s="854"/>
      <c r="Y589" s="935"/>
      <c r="Z589" s="936"/>
      <c r="AA589" s="937"/>
    </row>
    <row r="590" spans="1:63" s="330" customFormat="1" ht="49.5" customHeight="1">
      <c r="A590" s="333"/>
      <c r="B590" s="626" t="s">
        <v>421</v>
      </c>
      <c r="C590" s="899" t="s">
        <v>559</v>
      </c>
      <c r="D590" s="1084"/>
      <c r="E590" s="1084"/>
      <c r="F590" s="1084"/>
      <c r="G590" s="1084"/>
      <c r="H590" s="1084"/>
      <c r="I590" s="1084"/>
      <c r="J590" s="1084"/>
      <c r="K590" s="1084"/>
      <c r="L590" s="1084"/>
      <c r="M590" s="1084"/>
      <c r="N590" s="1084"/>
      <c r="O590" s="1084"/>
      <c r="P590" s="1084"/>
      <c r="Q590" s="1084"/>
      <c r="R590" s="1084"/>
      <c r="S590" s="1084"/>
      <c r="T590" s="1084"/>
      <c r="U590" s="1084"/>
      <c r="V590" s="1084"/>
      <c r="W590" s="1084"/>
      <c r="X590" s="1085"/>
      <c r="Y590" s="929"/>
      <c r="Z590" s="930"/>
      <c r="AA590" s="931"/>
      <c r="AC590" s="331"/>
      <c r="AD590" s="331"/>
      <c r="AE590" s="331"/>
      <c r="AF590" s="331"/>
      <c r="AG590" s="331"/>
      <c r="AH590" s="331"/>
      <c r="AI590" s="331"/>
      <c r="AJ590" s="331"/>
      <c r="AK590" s="331"/>
      <c r="AL590" s="331"/>
      <c r="AM590" s="331"/>
      <c r="AN590" s="331"/>
      <c r="AO590" s="331"/>
      <c r="AP590" s="331"/>
      <c r="AQ590" s="331"/>
      <c r="AR590" s="331"/>
      <c r="AS590" s="331"/>
      <c r="AT590" s="331"/>
      <c r="AU590" s="331"/>
      <c r="AV590" s="331"/>
      <c r="AW590" s="331"/>
      <c r="AX590" s="331"/>
      <c r="AY590" s="331"/>
      <c r="AZ590" s="331"/>
      <c r="BA590" s="331"/>
      <c r="BB590" s="331"/>
      <c r="BC590" s="331"/>
      <c r="BD590" s="331"/>
      <c r="BE590" s="331"/>
      <c r="BF590" s="331"/>
      <c r="BG590" s="331"/>
      <c r="BH590" s="331"/>
      <c r="BI590" s="331"/>
      <c r="BJ590" s="331"/>
      <c r="BK590" s="331"/>
    </row>
    <row r="591" spans="1:63" s="496" customFormat="1" ht="34.35" customHeight="1">
      <c r="A591" s="333"/>
      <c r="B591" s="897"/>
      <c r="C591" s="1086"/>
      <c r="D591" s="1087"/>
      <c r="E591" s="1087"/>
      <c r="F591" s="1087"/>
      <c r="G591" s="1087"/>
      <c r="H591" s="1087"/>
      <c r="I591" s="1087"/>
      <c r="J591" s="1087"/>
      <c r="K591" s="1087"/>
      <c r="L591" s="1087"/>
      <c r="M591" s="1087"/>
      <c r="N591" s="1087"/>
      <c r="O591" s="1087"/>
      <c r="P591" s="1087"/>
      <c r="Q591" s="1087"/>
      <c r="R591" s="1087"/>
      <c r="S591" s="1087"/>
      <c r="T591" s="1087"/>
      <c r="U591" s="1087"/>
      <c r="V591" s="1087"/>
      <c r="W591" s="1087"/>
      <c r="X591" s="1088"/>
      <c r="Y591" s="932"/>
      <c r="Z591" s="933"/>
      <c r="AA591" s="934"/>
      <c r="AC591" s="495"/>
      <c r="AD591" s="495"/>
      <c r="AE591" s="495"/>
      <c r="AF591" s="495"/>
      <c r="AG591" s="495"/>
      <c r="AH591" s="495"/>
      <c r="AI591" s="495"/>
      <c r="AJ591" s="495"/>
      <c r="AK591" s="495"/>
      <c r="AL591" s="495"/>
      <c r="AM591" s="495"/>
      <c r="AN591" s="495"/>
      <c r="AO591" s="495"/>
      <c r="AP591" s="495"/>
      <c r="AQ591" s="495"/>
      <c r="AR591" s="495"/>
      <c r="AS591" s="495"/>
      <c r="AT591" s="495"/>
      <c r="AU591" s="495"/>
      <c r="AV591" s="495"/>
      <c r="AW591" s="495"/>
      <c r="AX591" s="495"/>
      <c r="AY591" s="495"/>
      <c r="AZ591" s="495"/>
      <c r="BA591" s="495"/>
      <c r="BB591" s="495"/>
      <c r="BC591" s="495"/>
      <c r="BD591" s="495"/>
      <c r="BE591" s="495"/>
      <c r="BF591" s="495"/>
      <c r="BG591" s="495"/>
      <c r="BH591" s="495"/>
      <c r="BI591" s="495"/>
      <c r="BJ591" s="495"/>
      <c r="BK591" s="495"/>
    </row>
    <row r="592" spans="1:63" s="496" customFormat="1" ht="17.45" customHeight="1">
      <c r="A592" s="333"/>
      <c r="B592" s="898"/>
      <c r="C592" s="1089"/>
      <c r="D592" s="1090"/>
      <c r="E592" s="1090"/>
      <c r="F592" s="1090"/>
      <c r="G592" s="1090"/>
      <c r="H592" s="1090"/>
      <c r="I592" s="1090"/>
      <c r="J592" s="1090"/>
      <c r="K592" s="1090"/>
      <c r="L592" s="1090"/>
      <c r="M592" s="1090"/>
      <c r="N592" s="1090"/>
      <c r="O592" s="1090"/>
      <c r="P592" s="1090"/>
      <c r="Q592" s="1090"/>
      <c r="R592" s="1090"/>
      <c r="S592" s="1090"/>
      <c r="T592" s="1090"/>
      <c r="U592" s="1090"/>
      <c r="V592" s="1090"/>
      <c r="W592" s="1090"/>
      <c r="X592" s="1091"/>
      <c r="Y592" s="935"/>
      <c r="Z592" s="936"/>
      <c r="AA592" s="937"/>
      <c r="AC592" s="495"/>
      <c r="AD592" s="495"/>
      <c r="AE592" s="495"/>
      <c r="AF592" s="495"/>
      <c r="AG592" s="495"/>
      <c r="AH592" s="495"/>
      <c r="AI592" s="495"/>
      <c r="AJ592" s="495"/>
      <c r="AK592" s="495"/>
      <c r="AL592" s="495"/>
      <c r="AM592" s="495"/>
      <c r="AN592" s="495"/>
      <c r="AO592" s="495"/>
      <c r="AP592" s="495"/>
      <c r="AQ592" s="495"/>
      <c r="AR592" s="495"/>
      <c r="AS592" s="495"/>
      <c r="AT592" s="495"/>
      <c r="AU592" s="495"/>
      <c r="AV592" s="495"/>
      <c r="AW592" s="495"/>
      <c r="AX592" s="495"/>
      <c r="AY592" s="495"/>
      <c r="AZ592" s="495"/>
      <c r="BA592" s="495"/>
      <c r="BB592" s="495"/>
      <c r="BC592" s="495"/>
      <c r="BD592" s="495"/>
      <c r="BE592" s="495"/>
      <c r="BF592" s="495"/>
      <c r="BG592" s="495"/>
      <c r="BH592" s="495"/>
      <c r="BI592" s="495"/>
      <c r="BJ592" s="495"/>
      <c r="BK592" s="495"/>
    </row>
    <row r="593" spans="1:63" s="496" customFormat="1" ht="42" customHeight="1">
      <c r="A593" s="333"/>
      <c r="B593" s="626" t="s">
        <v>423</v>
      </c>
      <c r="C593" s="908" t="s">
        <v>560</v>
      </c>
      <c r="D593" s="1094"/>
      <c r="E593" s="1094"/>
      <c r="F593" s="1094"/>
      <c r="G593" s="1094"/>
      <c r="H593" s="1094"/>
      <c r="I593" s="1094"/>
      <c r="J593" s="1094"/>
      <c r="K593" s="1094"/>
      <c r="L593" s="1094"/>
      <c r="M593" s="1094"/>
      <c r="N593" s="1094"/>
      <c r="O593" s="1094"/>
      <c r="P593" s="1094"/>
      <c r="Q593" s="1094"/>
      <c r="R593" s="1094"/>
      <c r="S593" s="1094"/>
      <c r="T593" s="1094"/>
      <c r="U593" s="1094"/>
      <c r="V593" s="1094"/>
      <c r="W593" s="1094"/>
      <c r="X593" s="1095"/>
      <c r="Y593" s="929"/>
      <c r="Z593" s="1102"/>
      <c r="AA593" s="1103"/>
      <c r="AC593" s="495"/>
      <c r="AD593" s="495"/>
      <c r="AE593" s="495"/>
      <c r="AF593" s="495"/>
      <c r="AG593" s="495"/>
      <c r="AH593" s="495"/>
      <c r="AI593" s="495"/>
      <c r="AJ593" s="495"/>
      <c r="AK593" s="495"/>
      <c r="AL593" s="495"/>
      <c r="AM593" s="495"/>
      <c r="AN593" s="495"/>
      <c r="AO593" s="495"/>
      <c r="AP593" s="495"/>
      <c r="AQ593" s="495"/>
      <c r="AR593" s="495"/>
      <c r="AS593" s="495"/>
      <c r="AT593" s="495"/>
      <c r="AU593" s="495"/>
      <c r="AV593" s="495"/>
      <c r="AW593" s="495"/>
      <c r="AX593" s="495"/>
      <c r="AY593" s="495"/>
      <c r="AZ593" s="495"/>
      <c r="BA593" s="495"/>
      <c r="BB593" s="495"/>
      <c r="BC593" s="495"/>
      <c r="BD593" s="495"/>
      <c r="BE593" s="495"/>
      <c r="BF593" s="495"/>
      <c r="BG593" s="495"/>
      <c r="BH593" s="495"/>
      <c r="BI593" s="495"/>
      <c r="BJ593" s="495"/>
      <c r="BK593" s="495"/>
    </row>
    <row r="594" spans="1:63" s="496" customFormat="1" ht="26.25" customHeight="1">
      <c r="A594" s="323"/>
      <c r="B594" s="1092"/>
      <c r="C594" s="1096"/>
      <c r="D594" s="1097"/>
      <c r="E594" s="1097"/>
      <c r="F594" s="1097"/>
      <c r="G594" s="1097"/>
      <c r="H594" s="1097"/>
      <c r="I594" s="1097"/>
      <c r="J594" s="1097"/>
      <c r="K594" s="1097"/>
      <c r="L594" s="1097"/>
      <c r="M594" s="1097"/>
      <c r="N594" s="1097"/>
      <c r="O594" s="1097"/>
      <c r="P594" s="1097"/>
      <c r="Q594" s="1097"/>
      <c r="R594" s="1097"/>
      <c r="S594" s="1097"/>
      <c r="T594" s="1097"/>
      <c r="U594" s="1097"/>
      <c r="V594" s="1097"/>
      <c r="W594" s="1097"/>
      <c r="X594" s="1098"/>
      <c r="Y594" s="1104"/>
      <c r="Z594" s="1105"/>
      <c r="AA594" s="1106"/>
      <c r="AC594" s="495"/>
      <c r="AD594" s="495"/>
      <c r="AE594" s="495"/>
      <c r="AF594" s="495"/>
      <c r="AG594" s="338"/>
      <c r="AH594" s="339"/>
      <c r="AI594" s="339"/>
      <c r="AJ594" s="340"/>
      <c r="AK594" s="340"/>
      <c r="AL594" s="340"/>
      <c r="AM594" s="340"/>
      <c r="AN594" s="340"/>
      <c r="AO594" s="340"/>
      <c r="AP594" s="340"/>
      <c r="AQ594" s="340"/>
      <c r="AR594" s="340"/>
      <c r="AS594" s="340"/>
      <c r="AT594" s="340"/>
      <c r="AU594" s="340"/>
      <c r="AV594" s="340"/>
      <c r="AW594" s="340"/>
      <c r="AX594" s="340"/>
      <c r="AY594" s="340"/>
      <c r="AZ594" s="340"/>
      <c r="BA594" s="340"/>
      <c r="BB594" s="340"/>
      <c r="BC594" s="340"/>
      <c r="BD594" s="340"/>
      <c r="BE594" s="341"/>
      <c r="BF594" s="340"/>
      <c r="BG594" s="340"/>
      <c r="BH594" s="495"/>
      <c r="BI594" s="495"/>
      <c r="BJ594" s="495"/>
      <c r="BK594" s="495"/>
    </row>
    <row r="595" spans="1:63" s="496" customFormat="1" ht="30" customHeight="1">
      <c r="A595" s="329"/>
      <c r="B595" s="1093"/>
      <c r="C595" s="1099"/>
      <c r="D595" s="1100"/>
      <c r="E595" s="1100"/>
      <c r="F595" s="1100"/>
      <c r="G595" s="1100"/>
      <c r="H595" s="1100"/>
      <c r="I595" s="1100"/>
      <c r="J595" s="1100"/>
      <c r="K595" s="1100"/>
      <c r="L595" s="1100"/>
      <c r="M595" s="1100"/>
      <c r="N595" s="1100"/>
      <c r="O595" s="1100"/>
      <c r="P595" s="1100"/>
      <c r="Q595" s="1100"/>
      <c r="R595" s="1100"/>
      <c r="S595" s="1100"/>
      <c r="T595" s="1100"/>
      <c r="U595" s="1100"/>
      <c r="V595" s="1100"/>
      <c r="W595" s="1100"/>
      <c r="X595" s="1101"/>
      <c r="Y595" s="1107"/>
      <c r="Z595" s="1108"/>
      <c r="AA595" s="1109"/>
      <c r="AC595" s="495"/>
      <c r="AD595" s="495"/>
      <c r="AE595" s="495"/>
      <c r="AF595" s="495"/>
      <c r="AG595" s="495"/>
      <c r="AH595" s="495"/>
      <c r="AI595" s="495"/>
      <c r="AJ595" s="495"/>
      <c r="AK595" s="495"/>
      <c r="AL595" s="495"/>
      <c r="AM595" s="495"/>
      <c r="AN595" s="495"/>
      <c r="AO595" s="495"/>
      <c r="AP595" s="495"/>
      <c r="AQ595" s="495"/>
      <c r="AR595" s="495"/>
      <c r="AS595" s="495"/>
      <c r="AT595" s="495"/>
      <c r="AU595" s="495"/>
      <c r="AV595" s="495"/>
      <c r="AW595" s="495"/>
      <c r="AX595" s="495"/>
      <c r="AY595" s="495"/>
      <c r="AZ595" s="495"/>
      <c r="BA595" s="495"/>
      <c r="BB595" s="495"/>
      <c r="BC595" s="495"/>
      <c r="BD595" s="495"/>
      <c r="BE595" s="495"/>
      <c r="BF595" s="495"/>
      <c r="BG595" s="495"/>
      <c r="BH595" s="495"/>
      <c r="BI595" s="495"/>
      <c r="BJ595" s="495"/>
      <c r="BK595" s="495"/>
    </row>
    <row r="596" spans="1:63" s="498" customFormat="1" ht="12.95" customHeight="1">
      <c r="A596" s="329"/>
      <c r="B596" s="626" t="s">
        <v>425</v>
      </c>
      <c r="C596" s="899" t="s">
        <v>561</v>
      </c>
      <c r="D596" s="904"/>
      <c r="E596" s="904"/>
      <c r="F596" s="904"/>
      <c r="G596" s="904"/>
      <c r="H596" s="904"/>
      <c r="I596" s="904"/>
      <c r="J596" s="904"/>
      <c r="K596" s="904"/>
      <c r="L596" s="904"/>
      <c r="M596" s="904"/>
      <c r="N596" s="904"/>
      <c r="O596" s="904"/>
      <c r="P596" s="904"/>
      <c r="Q596" s="904"/>
      <c r="R596" s="904"/>
      <c r="S596" s="904"/>
      <c r="T596" s="904"/>
      <c r="U596" s="904"/>
      <c r="V596" s="904"/>
      <c r="W596" s="904"/>
      <c r="X596" s="905"/>
      <c r="Y596" s="929"/>
      <c r="Z596" s="930"/>
      <c r="AA596" s="931"/>
    </row>
    <row r="597" spans="1:63" s="498" customFormat="1" ht="12.95" customHeight="1">
      <c r="A597" s="329"/>
      <c r="B597" s="897"/>
      <c r="C597" s="906"/>
      <c r="D597" s="851"/>
      <c r="E597" s="851"/>
      <c r="F597" s="851"/>
      <c r="G597" s="851"/>
      <c r="H597" s="851"/>
      <c r="I597" s="851"/>
      <c r="J597" s="851"/>
      <c r="K597" s="851"/>
      <c r="L597" s="851"/>
      <c r="M597" s="851"/>
      <c r="N597" s="851"/>
      <c r="O597" s="851"/>
      <c r="P597" s="851"/>
      <c r="Q597" s="851"/>
      <c r="R597" s="851"/>
      <c r="S597" s="851"/>
      <c r="T597" s="851"/>
      <c r="U597" s="851"/>
      <c r="V597" s="851"/>
      <c r="W597" s="851"/>
      <c r="X597" s="850"/>
      <c r="Y597" s="932"/>
      <c r="Z597" s="933"/>
      <c r="AA597" s="934"/>
    </row>
    <row r="598" spans="1:63" s="498" customFormat="1" ht="18.75" customHeight="1">
      <c r="A598" s="329"/>
      <c r="B598" s="898"/>
      <c r="C598" s="907"/>
      <c r="D598" s="853"/>
      <c r="E598" s="853"/>
      <c r="F598" s="853"/>
      <c r="G598" s="853"/>
      <c r="H598" s="853"/>
      <c r="I598" s="853"/>
      <c r="J598" s="853"/>
      <c r="K598" s="853"/>
      <c r="L598" s="853"/>
      <c r="M598" s="853"/>
      <c r="N598" s="853"/>
      <c r="O598" s="853"/>
      <c r="P598" s="853"/>
      <c r="Q598" s="853"/>
      <c r="R598" s="853"/>
      <c r="S598" s="853"/>
      <c r="T598" s="853"/>
      <c r="U598" s="853"/>
      <c r="V598" s="853"/>
      <c r="W598" s="853"/>
      <c r="X598" s="854"/>
      <c r="Y598" s="935"/>
      <c r="Z598" s="936"/>
      <c r="AA598" s="937"/>
    </row>
    <row r="599" spans="1:63" s="344" customFormat="1" ht="12.95" customHeight="1">
      <c r="A599" s="342"/>
      <c r="B599" s="343"/>
      <c r="C599" s="343"/>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61"/>
      <c r="Z599" s="261"/>
      <c r="AA599" s="261"/>
    </row>
    <row r="600" spans="1:63" s="285" customFormat="1" ht="18.95" customHeight="1">
      <c r="A600" s="422" t="s">
        <v>562</v>
      </c>
      <c r="B600" s="279"/>
      <c r="C600" s="280"/>
      <c r="D600" s="280"/>
      <c r="E600" s="280"/>
      <c r="F600" s="280"/>
      <c r="G600" s="280"/>
      <c r="H600" s="280"/>
      <c r="I600" s="280"/>
      <c r="J600" s="281"/>
      <c r="K600" s="281"/>
      <c r="L600" s="281"/>
      <c r="M600" s="281"/>
      <c r="N600" s="281"/>
      <c r="O600" s="281"/>
      <c r="P600" s="281"/>
      <c r="Q600" s="281"/>
      <c r="R600" s="281"/>
      <c r="S600" s="282"/>
      <c r="T600" s="282"/>
      <c r="U600" s="282"/>
      <c r="V600" s="282"/>
      <c r="W600" s="282"/>
      <c r="X600" s="282"/>
      <c r="Y600" s="265"/>
      <c r="Z600" s="265"/>
      <c r="AA600" s="265"/>
      <c r="AC600" s="286"/>
      <c r="AD600" s="286"/>
      <c r="AE600" s="286"/>
      <c r="AF600" s="286"/>
      <c r="AG600" s="345"/>
      <c r="AH600" s="346"/>
      <c r="AI600" s="346"/>
      <c r="AJ600" s="347"/>
      <c r="AK600" s="347"/>
      <c r="AL600" s="347"/>
      <c r="AM600" s="347"/>
      <c r="AN600" s="347"/>
      <c r="AO600" s="347"/>
      <c r="AP600" s="347"/>
      <c r="AQ600" s="347"/>
      <c r="AR600" s="347"/>
      <c r="AS600" s="347"/>
      <c r="AT600" s="347"/>
      <c r="AU600" s="347"/>
      <c r="AV600" s="347"/>
      <c r="AW600" s="347"/>
      <c r="AX600" s="347"/>
      <c r="AY600" s="347"/>
      <c r="AZ600" s="347"/>
      <c r="BA600" s="347"/>
      <c r="BB600" s="347"/>
      <c r="BC600" s="347"/>
      <c r="BD600" s="347"/>
      <c r="BE600" s="261"/>
      <c r="BF600" s="261"/>
      <c r="BG600" s="261"/>
      <c r="BH600" s="286"/>
      <c r="BI600" s="286"/>
      <c r="BJ600" s="286"/>
      <c r="BK600" s="286"/>
    </row>
    <row r="601" spans="1:63" s="347" customFormat="1" ht="12.95" customHeight="1">
      <c r="A601" s="290"/>
      <c r="B601" s="598" t="s">
        <v>354</v>
      </c>
      <c r="C601" s="635" t="s">
        <v>563</v>
      </c>
      <c r="D601" s="602"/>
      <c r="E601" s="602"/>
      <c r="F601" s="602"/>
      <c r="G601" s="602"/>
      <c r="H601" s="602"/>
      <c r="I601" s="602"/>
      <c r="J601" s="602"/>
      <c r="K601" s="602"/>
      <c r="L601" s="602"/>
      <c r="M601" s="602"/>
      <c r="N601" s="602"/>
      <c r="O601" s="602"/>
      <c r="P601" s="602"/>
      <c r="Q601" s="602"/>
      <c r="R601" s="602"/>
      <c r="S601" s="602"/>
      <c r="T601" s="602"/>
      <c r="U601" s="602"/>
      <c r="V601" s="602"/>
      <c r="W601" s="602"/>
      <c r="X601" s="603"/>
      <c r="Y601" s="636"/>
      <c r="Z601" s="637"/>
      <c r="AA601" s="638"/>
    </row>
    <row r="602" spans="1:63" s="347" customFormat="1" ht="12.95" customHeight="1">
      <c r="A602" s="290"/>
      <c r="B602" s="599"/>
      <c r="C602" s="604"/>
      <c r="D602" s="605"/>
      <c r="E602" s="605"/>
      <c r="F602" s="605"/>
      <c r="G602" s="605"/>
      <c r="H602" s="605"/>
      <c r="I602" s="605"/>
      <c r="J602" s="605"/>
      <c r="K602" s="605"/>
      <c r="L602" s="605"/>
      <c r="M602" s="605"/>
      <c r="N602" s="605"/>
      <c r="O602" s="605"/>
      <c r="P602" s="605"/>
      <c r="Q602" s="605"/>
      <c r="R602" s="605"/>
      <c r="S602" s="605"/>
      <c r="T602" s="605"/>
      <c r="U602" s="605"/>
      <c r="V602" s="605"/>
      <c r="W602" s="605"/>
      <c r="X602" s="606"/>
      <c r="Y602" s="639"/>
      <c r="Z602" s="640"/>
      <c r="AA602" s="641"/>
    </row>
    <row r="603" spans="1:63" s="297" customFormat="1" ht="12.95" customHeight="1">
      <c r="A603" s="290"/>
      <c r="B603" s="599"/>
      <c r="C603" s="604"/>
      <c r="D603" s="605"/>
      <c r="E603" s="605"/>
      <c r="F603" s="605"/>
      <c r="G603" s="605"/>
      <c r="H603" s="605"/>
      <c r="I603" s="605"/>
      <c r="J603" s="605"/>
      <c r="K603" s="605"/>
      <c r="L603" s="605"/>
      <c r="M603" s="605"/>
      <c r="N603" s="605"/>
      <c r="O603" s="605"/>
      <c r="P603" s="605"/>
      <c r="Q603" s="605"/>
      <c r="R603" s="605"/>
      <c r="S603" s="605"/>
      <c r="T603" s="605"/>
      <c r="U603" s="605"/>
      <c r="V603" s="605"/>
      <c r="W603" s="605"/>
      <c r="X603" s="606"/>
      <c r="Y603" s="639"/>
      <c r="Z603" s="640"/>
      <c r="AA603" s="641"/>
    </row>
    <row r="604" spans="1:63" s="297" customFormat="1" ht="9.6" customHeight="1">
      <c r="A604" s="290"/>
      <c r="B604" s="600"/>
      <c r="C604" s="607"/>
      <c r="D604" s="608"/>
      <c r="E604" s="608"/>
      <c r="F604" s="608"/>
      <c r="G604" s="608"/>
      <c r="H604" s="608"/>
      <c r="I604" s="608"/>
      <c r="J604" s="608"/>
      <c r="K604" s="608"/>
      <c r="L604" s="608"/>
      <c r="M604" s="608"/>
      <c r="N604" s="608"/>
      <c r="O604" s="608"/>
      <c r="P604" s="608"/>
      <c r="Q604" s="608"/>
      <c r="R604" s="608"/>
      <c r="S604" s="608"/>
      <c r="T604" s="608"/>
      <c r="U604" s="608"/>
      <c r="V604" s="608"/>
      <c r="W604" s="608"/>
      <c r="X604" s="609"/>
      <c r="Y604" s="642"/>
      <c r="Z604" s="643"/>
      <c r="AA604" s="644"/>
    </row>
    <row r="605" spans="1:63" s="297" customFormat="1" ht="36" customHeight="1">
      <c r="A605" s="342"/>
      <c r="B605" s="1110" t="s">
        <v>356</v>
      </c>
      <c r="C605" s="1111" t="s">
        <v>1026</v>
      </c>
      <c r="D605" s="1112"/>
      <c r="E605" s="1112"/>
      <c r="F605" s="1112"/>
      <c r="G605" s="1112"/>
      <c r="H605" s="1112"/>
      <c r="I605" s="1112"/>
      <c r="J605" s="1112"/>
      <c r="K605" s="1112"/>
      <c r="L605" s="1112"/>
      <c r="M605" s="1112"/>
      <c r="N605" s="1112"/>
      <c r="O605" s="1112"/>
      <c r="P605" s="1112"/>
      <c r="Q605" s="1112"/>
      <c r="R605" s="1112"/>
      <c r="S605" s="1112"/>
      <c r="T605" s="1112"/>
      <c r="U605" s="1112"/>
      <c r="V605" s="1112"/>
      <c r="W605" s="1112"/>
      <c r="X605" s="1113"/>
      <c r="Y605" s="636"/>
      <c r="Z605" s="637"/>
      <c r="AA605" s="638"/>
    </row>
    <row r="606" spans="1:63" s="297" customFormat="1" ht="12.95" customHeight="1">
      <c r="A606" s="422"/>
      <c r="B606" s="599"/>
      <c r="C606" s="1114"/>
      <c r="D606" s="1115"/>
      <c r="E606" s="1115"/>
      <c r="F606" s="1115"/>
      <c r="G606" s="1115"/>
      <c r="H606" s="1115"/>
      <c r="I606" s="1115"/>
      <c r="J606" s="1115"/>
      <c r="K606" s="1115"/>
      <c r="L606" s="1115"/>
      <c r="M606" s="1115"/>
      <c r="N606" s="1115"/>
      <c r="O606" s="1115"/>
      <c r="P606" s="1115"/>
      <c r="Q606" s="1115"/>
      <c r="R606" s="1115"/>
      <c r="S606" s="1115"/>
      <c r="T606" s="1115"/>
      <c r="U606" s="1115"/>
      <c r="V606" s="1115"/>
      <c r="W606" s="1115"/>
      <c r="X606" s="1116"/>
      <c r="Y606" s="639"/>
      <c r="Z606" s="640"/>
      <c r="AA606" s="641"/>
    </row>
    <row r="607" spans="1:63" s="297" customFormat="1" ht="12.95" customHeight="1">
      <c r="A607" s="348"/>
      <c r="B607" s="599"/>
      <c r="C607" s="1114"/>
      <c r="D607" s="1115"/>
      <c r="E607" s="1115"/>
      <c r="F607" s="1115"/>
      <c r="G607" s="1115"/>
      <c r="H607" s="1115"/>
      <c r="I607" s="1115"/>
      <c r="J607" s="1115"/>
      <c r="K607" s="1115"/>
      <c r="L607" s="1115"/>
      <c r="M607" s="1115"/>
      <c r="N607" s="1115"/>
      <c r="O607" s="1115"/>
      <c r="P607" s="1115"/>
      <c r="Q607" s="1115"/>
      <c r="R607" s="1115"/>
      <c r="S607" s="1115"/>
      <c r="T607" s="1115"/>
      <c r="U607" s="1115"/>
      <c r="V607" s="1115"/>
      <c r="W607" s="1115"/>
      <c r="X607" s="1116"/>
      <c r="Y607" s="639"/>
      <c r="Z607" s="640"/>
      <c r="AA607" s="641"/>
    </row>
    <row r="608" spans="1:63" s="297" customFormat="1" ht="29.25" customHeight="1">
      <c r="A608" s="348"/>
      <c r="B608" s="600"/>
      <c r="C608" s="1117"/>
      <c r="D608" s="1118"/>
      <c r="E608" s="1118"/>
      <c r="F608" s="1118"/>
      <c r="G608" s="1118"/>
      <c r="H608" s="1118"/>
      <c r="I608" s="1118"/>
      <c r="J608" s="1118"/>
      <c r="K608" s="1118"/>
      <c r="L608" s="1118"/>
      <c r="M608" s="1118"/>
      <c r="N608" s="1118"/>
      <c r="O608" s="1118"/>
      <c r="P608" s="1118"/>
      <c r="Q608" s="1118"/>
      <c r="R608" s="1118"/>
      <c r="S608" s="1118"/>
      <c r="T608" s="1118"/>
      <c r="U608" s="1118"/>
      <c r="V608" s="1118"/>
      <c r="W608" s="1118"/>
      <c r="X608" s="1119"/>
      <c r="Y608" s="642"/>
      <c r="Z608" s="643"/>
      <c r="AA608" s="644"/>
    </row>
    <row r="609" spans="1:27" s="297" customFormat="1" ht="64.7" customHeight="1">
      <c r="A609" s="342"/>
      <c r="B609" s="1110" t="s">
        <v>461</v>
      </c>
      <c r="C609" s="1111" t="s">
        <v>1027</v>
      </c>
      <c r="D609" s="1112"/>
      <c r="E609" s="1112"/>
      <c r="F609" s="1112"/>
      <c r="G609" s="1112"/>
      <c r="H609" s="1112"/>
      <c r="I609" s="1112"/>
      <c r="J609" s="1112"/>
      <c r="K609" s="1112"/>
      <c r="L609" s="1112"/>
      <c r="M609" s="1112"/>
      <c r="N609" s="1112"/>
      <c r="O609" s="1112"/>
      <c r="P609" s="1112"/>
      <c r="Q609" s="1112"/>
      <c r="R609" s="1112"/>
      <c r="S609" s="1112"/>
      <c r="T609" s="1112"/>
      <c r="U609" s="1112"/>
      <c r="V609" s="1112"/>
      <c r="W609" s="1112"/>
      <c r="X609" s="1113"/>
      <c r="Y609" s="636"/>
      <c r="Z609" s="637"/>
      <c r="AA609" s="638"/>
    </row>
    <row r="610" spans="1:27" s="297" customFormat="1" ht="80.25" customHeight="1">
      <c r="A610" s="422"/>
      <c r="B610" s="599"/>
      <c r="C610" s="1114"/>
      <c r="D610" s="1115"/>
      <c r="E610" s="1115"/>
      <c r="F610" s="1115"/>
      <c r="G610" s="1115"/>
      <c r="H610" s="1115"/>
      <c r="I610" s="1115"/>
      <c r="J610" s="1115"/>
      <c r="K610" s="1115"/>
      <c r="L610" s="1115"/>
      <c r="M610" s="1115"/>
      <c r="N610" s="1115"/>
      <c r="O610" s="1115"/>
      <c r="P610" s="1115"/>
      <c r="Q610" s="1115"/>
      <c r="R610" s="1115"/>
      <c r="S610" s="1115"/>
      <c r="T610" s="1115"/>
      <c r="U610" s="1115"/>
      <c r="V610" s="1115"/>
      <c r="W610" s="1115"/>
      <c r="X610" s="1116"/>
      <c r="Y610" s="639"/>
      <c r="Z610" s="640"/>
      <c r="AA610" s="641"/>
    </row>
    <row r="611" spans="1:27" s="297" customFormat="1" ht="62.45" customHeight="1">
      <c r="A611" s="348"/>
      <c r="B611" s="599"/>
      <c r="C611" s="1114"/>
      <c r="D611" s="1115"/>
      <c r="E611" s="1115"/>
      <c r="F611" s="1115"/>
      <c r="G611" s="1115"/>
      <c r="H611" s="1115"/>
      <c r="I611" s="1115"/>
      <c r="J611" s="1115"/>
      <c r="K611" s="1115"/>
      <c r="L611" s="1115"/>
      <c r="M611" s="1115"/>
      <c r="N611" s="1115"/>
      <c r="O611" s="1115"/>
      <c r="P611" s="1115"/>
      <c r="Q611" s="1115"/>
      <c r="R611" s="1115"/>
      <c r="S611" s="1115"/>
      <c r="T611" s="1115"/>
      <c r="U611" s="1115"/>
      <c r="V611" s="1115"/>
      <c r="W611" s="1115"/>
      <c r="X611" s="1116"/>
      <c r="Y611" s="642"/>
      <c r="Z611" s="643"/>
      <c r="AA611" s="644"/>
    </row>
    <row r="612" spans="1:27" s="297" customFormat="1" ht="87" customHeight="1">
      <c r="A612" s="348"/>
      <c r="B612" s="1110" t="s">
        <v>461</v>
      </c>
      <c r="C612" s="1111" t="s">
        <v>1028</v>
      </c>
      <c r="D612" s="1120"/>
      <c r="E612" s="1120"/>
      <c r="F612" s="1120"/>
      <c r="G612" s="1120"/>
      <c r="H612" s="1120"/>
      <c r="I612" s="1120"/>
      <c r="J612" s="1120"/>
      <c r="K612" s="1120"/>
      <c r="L612" s="1120"/>
      <c r="M612" s="1120"/>
      <c r="N612" s="1120"/>
      <c r="O612" s="1120"/>
      <c r="P612" s="1120"/>
      <c r="Q612" s="1120"/>
      <c r="R612" s="1120"/>
      <c r="S612" s="1120"/>
      <c r="T612" s="1120"/>
      <c r="U612" s="1120"/>
      <c r="V612" s="1120"/>
      <c r="W612" s="1120"/>
      <c r="X612" s="1121"/>
      <c r="Y612" s="636"/>
      <c r="Z612" s="637"/>
      <c r="AA612" s="638"/>
    </row>
    <row r="613" spans="1:27" s="347" customFormat="1" ht="51.6" customHeight="1">
      <c r="A613" s="348"/>
      <c r="B613" s="599"/>
      <c r="C613" s="1122"/>
      <c r="D613" s="1123"/>
      <c r="E613" s="1123"/>
      <c r="F613" s="1123"/>
      <c r="G613" s="1123"/>
      <c r="H613" s="1123"/>
      <c r="I613" s="1123"/>
      <c r="J613" s="1123"/>
      <c r="K613" s="1123"/>
      <c r="L613" s="1123"/>
      <c r="M613" s="1123"/>
      <c r="N613" s="1123"/>
      <c r="O613" s="1123"/>
      <c r="P613" s="1123"/>
      <c r="Q613" s="1123"/>
      <c r="R613" s="1123"/>
      <c r="S613" s="1123"/>
      <c r="T613" s="1123"/>
      <c r="U613" s="1123"/>
      <c r="V613" s="1123"/>
      <c r="W613" s="1123"/>
      <c r="X613" s="1124"/>
      <c r="Y613" s="639"/>
      <c r="Z613" s="640"/>
      <c r="AA613" s="641"/>
    </row>
    <row r="614" spans="1:27" s="297" customFormat="1" ht="45.6" customHeight="1">
      <c r="A614" s="348"/>
      <c r="B614" s="599"/>
      <c r="C614" s="1125"/>
      <c r="D614" s="1126"/>
      <c r="E614" s="1126"/>
      <c r="F614" s="1126"/>
      <c r="G614" s="1126"/>
      <c r="H614" s="1126"/>
      <c r="I614" s="1126"/>
      <c r="J614" s="1126"/>
      <c r="K614" s="1126"/>
      <c r="L614" s="1126"/>
      <c r="M614" s="1126"/>
      <c r="N614" s="1126"/>
      <c r="O614" s="1126"/>
      <c r="P614" s="1126"/>
      <c r="Q614" s="1126"/>
      <c r="R614" s="1126"/>
      <c r="S614" s="1126"/>
      <c r="T614" s="1126"/>
      <c r="U614" s="1126"/>
      <c r="V614" s="1126"/>
      <c r="W614" s="1126"/>
      <c r="X614" s="1127"/>
      <c r="Y614" s="642"/>
      <c r="Z614" s="643"/>
      <c r="AA614" s="644"/>
    </row>
    <row r="615" spans="1:27" s="347" customFormat="1" ht="12.95" customHeight="1">
      <c r="A615" s="348"/>
      <c r="B615" s="598" t="s">
        <v>389</v>
      </c>
      <c r="C615" s="601" t="s">
        <v>564</v>
      </c>
      <c r="D615" s="602"/>
      <c r="E615" s="602"/>
      <c r="F615" s="602"/>
      <c r="G615" s="602"/>
      <c r="H615" s="602"/>
      <c r="I615" s="602"/>
      <c r="J615" s="602"/>
      <c r="K615" s="602"/>
      <c r="L615" s="602"/>
      <c r="M615" s="602"/>
      <c r="N615" s="602"/>
      <c r="O615" s="602"/>
      <c r="P615" s="602"/>
      <c r="Q615" s="602"/>
      <c r="R615" s="602"/>
      <c r="S615" s="602"/>
      <c r="T615" s="602"/>
      <c r="U615" s="602"/>
      <c r="V615" s="602"/>
      <c r="W615" s="602"/>
      <c r="X615" s="603"/>
      <c r="Y615" s="636"/>
      <c r="Z615" s="637"/>
      <c r="AA615" s="638"/>
    </row>
    <row r="616" spans="1:27" s="347" customFormat="1" ht="13.5" customHeight="1">
      <c r="A616" s="348"/>
      <c r="B616" s="599"/>
      <c r="C616" s="604"/>
      <c r="D616" s="605"/>
      <c r="E616" s="605"/>
      <c r="F616" s="605"/>
      <c r="G616" s="605"/>
      <c r="H616" s="605"/>
      <c r="I616" s="605"/>
      <c r="J616" s="605"/>
      <c r="K616" s="605"/>
      <c r="L616" s="605"/>
      <c r="M616" s="605"/>
      <c r="N616" s="605"/>
      <c r="O616" s="605"/>
      <c r="P616" s="605"/>
      <c r="Q616" s="605"/>
      <c r="R616" s="605"/>
      <c r="S616" s="605"/>
      <c r="T616" s="605"/>
      <c r="U616" s="605"/>
      <c r="V616" s="605"/>
      <c r="W616" s="605"/>
      <c r="X616" s="606"/>
      <c r="Y616" s="639"/>
      <c r="Z616" s="640"/>
      <c r="AA616" s="641"/>
    </row>
    <row r="617" spans="1:27" s="347" customFormat="1" ht="6" customHeight="1">
      <c r="A617" s="348"/>
      <c r="B617" s="599"/>
      <c r="C617" s="604"/>
      <c r="D617" s="605"/>
      <c r="E617" s="605"/>
      <c r="F617" s="605"/>
      <c r="G617" s="605"/>
      <c r="H617" s="605"/>
      <c r="I617" s="605"/>
      <c r="J617" s="605"/>
      <c r="K617" s="605"/>
      <c r="L617" s="605"/>
      <c r="M617" s="605"/>
      <c r="N617" s="605"/>
      <c r="O617" s="605"/>
      <c r="P617" s="605"/>
      <c r="Q617" s="605"/>
      <c r="R617" s="605"/>
      <c r="S617" s="605"/>
      <c r="T617" s="605"/>
      <c r="U617" s="605"/>
      <c r="V617" s="605"/>
      <c r="W617" s="605"/>
      <c r="X617" s="606"/>
      <c r="Y617" s="639"/>
      <c r="Z617" s="640"/>
      <c r="AA617" s="641"/>
    </row>
    <row r="618" spans="1:27" s="347" customFormat="1" ht="12.95" customHeight="1">
      <c r="A618" s="348"/>
      <c r="B618" s="600"/>
      <c r="C618" s="607"/>
      <c r="D618" s="608"/>
      <c r="E618" s="608"/>
      <c r="F618" s="608"/>
      <c r="G618" s="608"/>
      <c r="H618" s="608"/>
      <c r="I618" s="608"/>
      <c r="J618" s="608"/>
      <c r="K618" s="608"/>
      <c r="L618" s="608"/>
      <c r="M618" s="608"/>
      <c r="N618" s="608"/>
      <c r="O618" s="608"/>
      <c r="P618" s="608"/>
      <c r="Q618" s="608"/>
      <c r="R618" s="608"/>
      <c r="S618" s="608"/>
      <c r="T618" s="608"/>
      <c r="U618" s="608"/>
      <c r="V618" s="608"/>
      <c r="W618" s="608"/>
      <c r="X618" s="609"/>
      <c r="Y618" s="642"/>
      <c r="Z618" s="643"/>
      <c r="AA618" s="644"/>
    </row>
    <row r="619" spans="1:27" s="347" customFormat="1" ht="16.5" customHeight="1">
      <c r="B619" s="349"/>
      <c r="C619" s="602"/>
      <c r="D619" s="720"/>
      <c r="E619" s="720"/>
      <c r="F619" s="720"/>
      <c r="G619" s="720"/>
      <c r="H619" s="720"/>
      <c r="I619" s="720"/>
      <c r="J619" s="720"/>
      <c r="K619" s="720"/>
      <c r="L619" s="720"/>
      <c r="M619" s="720"/>
      <c r="N619" s="720"/>
      <c r="O619" s="720"/>
      <c r="P619" s="720"/>
      <c r="Q619" s="720"/>
      <c r="R619" s="720"/>
      <c r="S619" s="720"/>
      <c r="T619" s="720"/>
      <c r="U619" s="720"/>
      <c r="V619" s="720"/>
      <c r="W619" s="720"/>
      <c r="X619" s="720"/>
      <c r="Y619" s="720"/>
      <c r="Z619" s="720"/>
      <c r="AA619" s="720"/>
    </row>
    <row r="620" spans="1:27" s="297" customFormat="1" ht="18.95" customHeight="1">
      <c r="A620" s="422" t="s">
        <v>565</v>
      </c>
      <c r="B620" s="279"/>
      <c r="C620" s="280"/>
      <c r="D620" s="280"/>
      <c r="E620" s="280"/>
      <c r="F620" s="280"/>
      <c r="G620" s="280"/>
      <c r="H620" s="280"/>
      <c r="I620" s="280"/>
      <c r="J620" s="281"/>
      <c r="K620" s="281"/>
      <c r="L620" s="281"/>
      <c r="M620" s="281"/>
      <c r="N620" s="281"/>
      <c r="O620" s="281"/>
      <c r="P620" s="281"/>
      <c r="Q620" s="281"/>
      <c r="R620" s="281"/>
      <c r="S620" s="282"/>
      <c r="T620" s="282"/>
      <c r="U620" s="282"/>
      <c r="V620" s="282"/>
      <c r="W620" s="282"/>
      <c r="X620" s="282"/>
      <c r="Y620" s="265"/>
      <c r="Z620" s="265"/>
      <c r="AA620" s="265"/>
    </row>
    <row r="621" spans="1:27" s="297" customFormat="1" ht="12.95" customHeight="1">
      <c r="A621" s="348"/>
      <c r="B621" s="598" t="s">
        <v>354</v>
      </c>
      <c r="C621" s="909" t="s">
        <v>566</v>
      </c>
      <c r="D621" s="720"/>
      <c r="E621" s="720"/>
      <c r="F621" s="720"/>
      <c r="G621" s="720"/>
      <c r="H621" s="720"/>
      <c r="I621" s="720"/>
      <c r="J621" s="720"/>
      <c r="K621" s="720"/>
      <c r="L621" s="720"/>
      <c r="M621" s="720"/>
      <c r="N621" s="720"/>
      <c r="O621" s="720"/>
      <c r="P621" s="720"/>
      <c r="Q621" s="720"/>
      <c r="R621" s="720"/>
      <c r="S621" s="720"/>
      <c r="T621" s="720"/>
      <c r="U621" s="720"/>
      <c r="V621" s="720"/>
      <c r="W621" s="720"/>
      <c r="X621" s="721"/>
      <c r="Y621" s="636"/>
      <c r="Z621" s="637"/>
      <c r="AA621" s="638"/>
    </row>
    <row r="622" spans="1:27" s="297" customFormat="1" ht="12.95" customHeight="1">
      <c r="A622" s="348"/>
      <c r="B622" s="600"/>
      <c r="C622" s="722"/>
      <c r="D622" s="723"/>
      <c r="E622" s="723"/>
      <c r="F622" s="723"/>
      <c r="G622" s="723"/>
      <c r="H622" s="723"/>
      <c r="I622" s="723"/>
      <c r="J622" s="723"/>
      <c r="K622" s="723"/>
      <c r="L622" s="723"/>
      <c r="M622" s="723"/>
      <c r="N622" s="723"/>
      <c r="O622" s="723"/>
      <c r="P622" s="723"/>
      <c r="Q622" s="723"/>
      <c r="R622" s="723"/>
      <c r="S622" s="723"/>
      <c r="T622" s="723"/>
      <c r="U622" s="723"/>
      <c r="V622" s="723"/>
      <c r="W622" s="723"/>
      <c r="X622" s="724"/>
      <c r="Y622" s="642"/>
      <c r="Z622" s="643"/>
      <c r="AA622" s="644"/>
    </row>
    <row r="623" spans="1:27" s="297" customFormat="1" ht="12.95" customHeight="1">
      <c r="A623" s="348"/>
      <c r="B623" s="598" t="s">
        <v>356</v>
      </c>
      <c r="C623" s="601" t="s">
        <v>567</v>
      </c>
      <c r="D623" s="602"/>
      <c r="E623" s="602"/>
      <c r="F623" s="602"/>
      <c r="G623" s="602"/>
      <c r="H623" s="602"/>
      <c r="I623" s="602"/>
      <c r="J623" s="602"/>
      <c r="K623" s="602"/>
      <c r="L623" s="602"/>
      <c r="M623" s="602"/>
      <c r="N623" s="602"/>
      <c r="O623" s="602"/>
      <c r="P623" s="602"/>
      <c r="Q623" s="602"/>
      <c r="R623" s="602"/>
      <c r="S623" s="602"/>
      <c r="T623" s="602"/>
      <c r="U623" s="602"/>
      <c r="V623" s="602"/>
      <c r="W623" s="602"/>
      <c r="X623" s="603"/>
      <c r="Y623" s="636"/>
      <c r="Z623" s="637"/>
      <c r="AA623" s="638"/>
    </row>
    <row r="624" spans="1:27" s="297" customFormat="1" ht="12.95" customHeight="1">
      <c r="A624" s="348"/>
      <c r="B624" s="599"/>
      <c r="C624" s="604"/>
      <c r="D624" s="605"/>
      <c r="E624" s="605"/>
      <c r="F624" s="605"/>
      <c r="G624" s="605"/>
      <c r="H624" s="605"/>
      <c r="I624" s="605"/>
      <c r="J624" s="605"/>
      <c r="K624" s="605"/>
      <c r="L624" s="605"/>
      <c r="M624" s="605"/>
      <c r="N624" s="605"/>
      <c r="O624" s="605"/>
      <c r="P624" s="605"/>
      <c r="Q624" s="605"/>
      <c r="R624" s="605"/>
      <c r="S624" s="605"/>
      <c r="T624" s="605"/>
      <c r="U624" s="605"/>
      <c r="V624" s="605"/>
      <c r="W624" s="605"/>
      <c r="X624" s="606"/>
      <c r="Y624" s="639"/>
      <c r="Z624" s="640"/>
      <c r="AA624" s="641"/>
    </row>
    <row r="625" spans="1:63" s="297" customFormat="1" ht="10.7" customHeight="1">
      <c r="A625" s="348"/>
      <c r="B625" s="600"/>
      <c r="C625" s="607"/>
      <c r="D625" s="608"/>
      <c r="E625" s="608"/>
      <c r="F625" s="608"/>
      <c r="G625" s="608"/>
      <c r="H625" s="608"/>
      <c r="I625" s="608"/>
      <c r="J625" s="608"/>
      <c r="K625" s="608"/>
      <c r="L625" s="608"/>
      <c r="M625" s="608"/>
      <c r="N625" s="608"/>
      <c r="O625" s="608"/>
      <c r="P625" s="608"/>
      <c r="Q625" s="608"/>
      <c r="R625" s="608"/>
      <c r="S625" s="608"/>
      <c r="T625" s="608"/>
      <c r="U625" s="608"/>
      <c r="V625" s="608"/>
      <c r="W625" s="608"/>
      <c r="X625" s="609"/>
      <c r="Y625" s="642"/>
      <c r="Z625" s="643"/>
      <c r="AA625" s="644"/>
    </row>
    <row r="626" spans="1:63" s="347" customFormat="1" ht="6.6" customHeight="1">
      <c r="A626" s="348"/>
      <c r="B626" s="598" t="s">
        <v>387</v>
      </c>
      <c r="C626" s="601" t="s">
        <v>568</v>
      </c>
      <c r="D626" s="602"/>
      <c r="E626" s="602"/>
      <c r="F626" s="602"/>
      <c r="G626" s="602"/>
      <c r="H626" s="602"/>
      <c r="I626" s="602"/>
      <c r="J626" s="602"/>
      <c r="K626" s="602"/>
      <c r="L626" s="602"/>
      <c r="M626" s="602"/>
      <c r="N626" s="602"/>
      <c r="O626" s="602"/>
      <c r="P626" s="602"/>
      <c r="Q626" s="602"/>
      <c r="R626" s="602"/>
      <c r="S626" s="602"/>
      <c r="T626" s="602"/>
      <c r="U626" s="602"/>
      <c r="V626" s="602"/>
      <c r="W626" s="602"/>
      <c r="X626" s="603"/>
      <c r="Y626" s="636"/>
      <c r="Z626" s="637"/>
      <c r="AA626" s="638"/>
    </row>
    <row r="627" spans="1:63" s="297" customFormat="1" ht="2.4500000000000002" customHeight="1">
      <c r="A627" s="348"/>
      <c r="B627" s="599"/>
      <c r="C627" s="604"/>
      <c r="D627" s="605"/>
      <c r="E627" s="605"/>
      <c r="F627" s="605"/>
      <c r="G627" s="605"/>
      <c r="H627" s="605"/>
      <c r="I627" s="605"/>
      <c r="J627" s="605"/>
      <c r="K627" s="605"/>
      <c r="L627" s="605"/>
      <c r="M627" s="605"/>
      <c r="N627" s="605"/>
      <c r="O627" s="605"/>
      <c r="P627" s="605"/>
      <c r="Q627" s="605"/>
      <c r="R627" s="605"/>
      <c r="S627" s="605"/>
      <c r="T627" s="605"/>
      <c r="U627" s="605"/>
      <c r="V627" s="605"/>
      <c r="W627" s="605"/>
      <c r="X627" s="606"/>
      <c r="Y627" s="639"/>
      <c r="Z627" s="640"/>
      <c r="AA627" s="641"/>
    </row>
    <row r="628" spans="1:63" s="347" customFormat="1" ht="12.95" customHeight="1">
      <c r="A628" s="348"/>
      <c r="B628" s="599"/>
      <c r="C628" s="604"/>
      <c r="D628" s="605"/>
      <c r="E628" s="605"/>
      <c r="F628" s="605"/>
      <c r="G628" s="605"/>
      <c r="H628" s="605"/>
      <c r="I628" s="605"/>
      <c r="J628" s="605"/>
      <c r="K628" s="605"/>
      <c r="L628" s="605"/>
      <c r="M628" s="605"/>
      <c r="N628" s="605"/>
      <c r="O628" s="605"/>
      <c r="P628" s="605"/>
      <c r="Q628" s="605"/>
      <c r="R628" s="605"/>
      <c r="S628" s="605"/>
      <c r="T628" s="605"/>
      <c r="U628" s="605"/>
      <c r="V628" s="605"/>
      <c r="W628" s="605"/>
      <c r="X628" s="606"/>
      <c r="Y628" s="639"/>
      <c r="Z628" s="640"/>
      <c r="AA628" s="641"/>
    </row>
    <row r="629" spans="1:63" s="344" customFormat="1" ht="12.95" customHeight="1">
      <c r="A629" s="348"/>
      <c r="B629" s="600"/>
      <c r="C629" s="607"/>
      <c r="D629" s="608"/>
      <c r="E629" s="608"/>
      <c r="F629" s="608"/>
      <c r="G629" s="608"/>
      <c r="H629" s="608"/>
      <c r="I629" s="608"/>
      <c r="J629" s="608"/>
      <c r="K629" s="608"/>
      <c r="L629" s="608"/>
      <c r="M629" s="608"/>
      <c r="N629" s="608"/>
      <c r="O629" s="608"/>
      <c r="P629" s="608"/>
      <c r="Q629" s="608"/>
      <c r="R629" s="608"/>
      <c r="S629" s="608"/>
      <c r="T629" s="608"/>
      <c r="U629" s="608"/>
      <c r="V629" s="608"/>
      <c r="W629" s="608"/>
      <c r="X629" s="609"/>
      <c r="Y629" s="642"/>
      <c r="Z629" s="643"/>
      <c r="AA629" s="644"/>
    </row>
    <row r="630" spans="1:63" s="285" customFormat="1" ht="9" customHeight="1">
      <c r="A630" s="422"/>
      <c r="B630" s="279"/>
      <c r="C630" s="280"/>
      <c r="D630" s="280"/>
      <c r="E630" s="280"/>
      <c r="F630" s="280"/>
      <c r="G630" s="280"/>
      <c r="H630" s="280"/>
      <c r="I630" s="280"/>
      <c r="J630" s="281"/>
      <c r="K630" s="281"/>
      <c r="L630" s="281"/>
      <c r="M630" s="281"/>
      <c r="N630" s="281"/>
      <c r="O630" s="281"/>
      <c r="P630" s="281"/>
      <c r="Q630" s="281"/>
      <c r="R630" s="281"/>
      <c r="S630" s="282"/>
      <c r="T630" s="282"/>
      <c r="U630" s="282"/>
      <c r="V630" s="282"/>
      <c r="W630" s="282"/>
      <c r="X630" s="282"/>
      <c r="Y630" s="265"/>
      <c r="Z630" s="265"/>
      <c r="AA630" s="265"/>
      <c r="AC630" s="286"/>
      <c r="AD630" s="286"/>
      <c r="AE630" s="286"/>
      <c r="AF630" s="286"/>
      <c r="AG630" s="286"/>
      <c r="AH630" s="286"/>
      <c r="AI630" s="286"/>
      <c r="AJ630" s="286"/>
      <c r="AK630" s="286"/>
      <c r="AL630" s="286"/>
      <c r="AM630" s="286"/>
      <c r="AN630" s="286"/>
      <c r="AO630" s="286"/>
      <c r="AP630" s="286"/>
      <c r="AQ630" s="286"/>
      <c r="AR630" s="286"/>
      <c r="AS630" s="286"/>
      <c r="AT630" s="286"/>
      <c r="AU630" s="286"/>
      <c r="AV630" s="286"/>
      <c r="AW630" s="286"/>
      <c r="AX630" s="286"/>
      <c r="AY630" s="286"/>
      <c r="AZ630" s="286"/>
      <c r="BA630" s="286"/>
      <c r="BB630" s="286"/>
      <c r="BC630" s="286"/>
      <c r="BD630" s="286"/>
      <c r="BE630" s="286"/>
      <c r="BF630" s="286"/>
      <c r="BG630" s="286"/>
      <c r="BH630" s="286"/>
      <c r="BI630" s="286"/>
      <c r="BJ630" s="286"/>
      <c r="BK630" s="286"/>
    </row>
    <row r="631" spans="1:63" s="496" customFormat="1" ht="18.95" customHeight="1">
      <c r="A631" s="323" t="s">
        <v>914</v>
      </c>
      <c r="B631" s="324"/>
      <c r="C631" s="325"/>
      <c r="D631" s="325"/>
      <c r="E631" s="325"/>
      <c r="F631" s="325"/>
      <c r="G631" s="325"/>
      <c r="H631" s="325"/>
      <c r="I631" s="325"/>
      <c r="J631" s="326"/>
      <c r="K631" s="326"/>
      <c r="L631" s="326"/>
      <c r="M631" s="326"/>
      <c r="N631" s="326"/>
      <c r="O631" s="326"/>
      <c r="P631" s="326"/>
      <c r="Q631" s="326"/>
      <c r="R631" s="326"/>
      <c r="S631" s="327"/>
      <c r="T631" s="327"/>
      <c r="U631" s="327"/>
      <c r="V631" s="327"/>
      <c r="W631" s="327"/>
      <c r="X631" s="327"/>
      <c r="Y631" s="328"/>
      <c r="Z631" s="328"/>
      <c r="AA631" s="328"/>
      <c r="AC631" s="495"/>
      <c r="AD631" s="495"/>
      <c r="AE631" s="495"/>
      <c r="AF631" s="495"/>
      <c r="AG631" s="495"/>
      <c r="AH631" s="495"/>
      <c r="AI631" s="495"/>
      <c r="AJ631" s="495"/>
      <c r="AK631" s="495"/>
      <c r="AL631" s="495"/>
      <c r="AM631" s="495"/>
      <c r="AN631" s="495"/>
      <c r="AO631" s="495"/>
      <c r="AP631" s="495"/>
      <c r="AQ631" s="495"/>
      <c r="AR631" s="495"/>
      <c r="AS631" s="495"/>
      <c r="AT631" s="495"/>
      <c r="AU631" s="495"/>
      <c r="AV631" s="495"/>
      <c r="AW631" s="495"/>
      <c r="AX631" s="495"/>
      <c r="AY631" s="495"/>
      <c r="AZ631" s="495"/>
      <c r="BA631" s="495"/>
      <c r="BB631" s="495"/>
      <c r="BC631" s="495"/>
      <c r="BD631" s="495"/>
      <c r="BE631" s="495"/>
      <c r="BF631" s="495"/>
      <c r="BG631" s="495"/>
      <c r="BH631" s="495"/>
      <c r="BI631" s="495"/>
      <c r="BJ631" s="495"/>
      <c r="BK631" s="495"/>
    </row>
    <row r="632" spans="1:63" s="496" customFormat="1" ht="13.7" customHeight="1">
      <c r="A632" s="333"/>
      <c r="B632" s="626" t="s">
        <v>354</v>
      </c>
      <c r="C632" s="899" t="s">
        <v>1029</v>
      </c>
      <c r="D632" s="904"/>
      <c r="E632" s="904"/>
      <c r="F632" s="904"/>
      <c r="G632" s="904"/>
      <c r="H632" s="904"/>
      <c r="I632" s="904"/>
      <c r="J632" s="904"/>
      <c r="K632" s="904"/>
      <c r="L632" s="904"/>
      <c r="M632" s="904"/>
      <c r="N632" s="904"/>
      <c r="O632" s="904"/>
      <c r="P632" s="904"/>
      <c r="Q632" s="904"/>
      <c r="R632" s="904"/>
      <c r="S632" s="904"/>
      <c r="T632" s="904"/>
      <c r="U632" s="904"/>
      <c r="V632" s="904"/>
      <c r="W632" s="904"/>
      <c r="X632" s="905"/>
      <c r="Y632" s="929"/>
      <c r="Z632" s="930"/>
      <c r="AA632" s="931"/>
      <c r="AC632" s="495"/>
      <c r="AD632" s="495"/>
      <c r="AE632" s="495"/>
      <c r="AF632" s="495"/>
      <c r="AG632" s="495"/>
      <c r="AH632" s="495"/>
      <c r="AI632" s="495"/>
      <c r="AJ632" s="495"/>
      <c r="AK632" s="495"/>
      <c r="AL632" s="495"/>
      <c r="AM632" s="495"/>
      <c r="AN632" s="495"/>
      <c r="AO632" s="495"/>
      <c r="AP632" s="495"/>
      <c r="AQ632" s="495"/>
      <c r="AR632" s="495"/>
      <c r="AS632" s="495"/>
      <c r="AT632" s="495"/>
      <c r="AU632" s="495"/>
      <c r="AV632" s="495"/>
      <c r="AW632" s="495"/>
      <c r="AX632" s="495"/>
      <c r="AY632" s="495"/>
      <c r="AZ632" s="495"/>
      <c r="BA632" s="495"/>
      <c r="BB632" s="495"/>
      <c r="BC632" s="495"/>
      <c r="BD632" s="495"/>
      <c r="BE632" s="495"/>
      <c r="BF632" s="495"/>
      <c r="BG632" s="495"/>
      <c r="BH632" s="495"/>
      <c r="BI632" s="495"/>
      <c r="BJ632" s="495"/>
      <c r="BK632" s="495"/>
    </row>
    <row r="633" spans="1:63" s="496" customFormat="1" ht="19.7" customHeight="1">
      <c r="A633" s="333"/>
      <c r="B633" s="897"/>
      <c r="C633" s="906"/>
      <c r="D633" s="851"/>
      <c r="E633" s="851"/>
      <c r="F633" s="851"/>
      <c r="G633" s="851"/>
      <c r="H633" s="851"/>
      <c r="I633" s="851"/>
      <c r="J633" s="851"/>
      <c r="K633" s="851"/>
      <c r="L633" s="851"/>
      <c r="M633" s="851"/>
      <c r="N633" s="851"/>
      <c r="O633" s="851"/>
      <c r="P633" s="851"/>
      <c r="Q633" s="851"/>
      <c r="R633" s="851"/>
      <c r="S633" s="851"/>
      <c r="T633" s="851"/>
      <c r="U633" s="851"/>
      <c r="V633" s="851"/>
      <c r="W633" s="851"/>
      <c r="X633" s="850"/>
      <c r="Y633" s="932"/>
      <c r="Z633" s="933"/>
      <c r="AA633" s="934"/>
      <c r="AC633" s="495"/>
      <c r="AD633" s="495"/>
      <c r="AE633" s="495"/>
      <c r="AF633" s="495"/>
      <c r="AG633" s="495"/>
      <c r="AH633" s="495"/>
      <c r="AI633" s="495"/>
      <c r="AJ633" s="495"/>
      <c r="AK633" s="495"/>
      <c r="AL633" s="495"/>
      <c r="AM633" s="495"/>
      <c r="AN633" s="495"/>
      <c r="AO633" s="495"/>
      <c r="AP633" s="495"/>
      <c r="AQ633" s="495"/>
      <c r="AR633" s="495"/>
      <c r="AS633" s="495"/>
      <c r="AT633" s="495"/>
      <c r="AU633" s="495"/>
      <c r="AV633" s="495"/>
      <c r="AW633" s="495"/>
      <c r="AX633" s="495"/>
      <c r="AY633" s="495"/>
      <c r="AZ633" s="495"/>
      <c r="BA633" s="495"/>
      <c r="BB633" s="495"/>
      <c r="BC633" s="495"/>
      <c r="BD633" s="495"/>
      <c r="BE633" s="495"/>
      <c r="BF633" s="495"/>
      <c r="BG633" s="495"/>
      <c r="BH633" s="495"/>
      <c r="BI633" s="495"/>
      <c r="BJ633" s="495"/>
      <c r="BK633" s="495"/>
    </row>
    <row r="634" spans="1:63" s="496" customFormat="1" ht="23.45" customHeight="1">
      <c r="A634" s="333"/>
      <c r="B634" s="897"/>
      <c r="C634" s="906"/>
      <c r="D634" s="851"/>
      <c r="E634" s="851"/>
      <c r="F634" s="851"/>
      <c r="G634" s="851"/>
      <c r="H634" s="851"/>
      <c r="I634" s="851"/>
      <c r="J634" s="851"/>
      <c r="K634" s="851"/>
      <c r="L634" s="851"/>
      <c r="M634" s="851"/>
      <c r="N634" s="851"/>
      <c r="O634" s="851"/>
      <c r="P634" s="851"/>
      <c r="Q634" s="851"/>
      <c r="R634" s="851"/>
      <c r="S634" s="851"/>
      <c r="T634" s="851"/>
      <c r="U634" s="851"/>
      <c r="V634" s="851"/>
      <c r="W634" s="851"/>
      <c r="X634" s="850"/>
      <c r="Y634" s="932"/>
      <c r="Z634" s="933"/>
      <c r="AA634" s="934"/>
      <c r="AC634" s="495"/>
      <c r="AD634" s="495"/>
      <c r="AE634" s="495"/>
      <c r="AF634" s="495"/>
      <c r="AG634" s="495"/>
      <c r="AH634" s="495"/>
      <c r="AI634" s="495"/>
      <c r="AJ634" s="495"/>
      <c r="AK634" s="495"/>
      <c r="AL634" s="495"/>
      <c r="AM634" s="495"/>
      <c r="AN634" s="495"/>
      <c r="AO634" s="495"/>
      <c r="AP634" s="495"/>
      <c r="AQ634" s="495"/>
      <c r="AR634" s="495"/>
      <c r="AS634" s="495"/>
      <c r="AT634" s="495"/>
      <c r="AU634" s="495"/>
      <c r="AV634" s="495"/>
      <c r="AW634" s="495"/>
      <c r="AX634" s="495"/>
      <c r="AY634" s="495"/>
      <c r="AZ634" s="495"/>
      <c r="BA634" s="495"/>
      <c r="BB634" s="495"/>
      <c r="BC634" s="495"/>
      <c r="BD634" s="495"/>
      <c r="BE634" s="495"/>
      <c r="BF634" s="495"/>
      <c r="BG634" s="495"/>
      <c r="BH634" s="495"/>
      <c r="BI634" s="495"/>
      <c r="BJ634" s="495"/>
      <c r="BK634" s="495"/>
    </row>
    <row r="635" spans="1:63" s="496" customFormat="1" ht="15.6" customHeight="1">
      <c r="A635" s="333"/>
      <c r="B635" s="898"/>
      <c r="C635" s="907"/>
      <c r="D635" s="853"/>
      <c r="E635" s="853"/>
      <c r="F635" s="853"/>
      <c r="G635" s="853"/>
      <c r="H635" s="853"/>
      <c r="I635" s="853"/>
      <c r="J635" s="853"/>
      <c r="K635" s="853"/>
      <c r="L635" s="853"/>
      <c r="M635" s="853"/>
      <c r="N635" s="853"/>
      <c r="O635" s="853"/>
      <c r="P635" s="853"/>
      <c r="Q635" s="853"/>
      <c r="R635" s="853"/>
      <c r="S635" s="853"/>
      <c r="T635" s="853"/>
      <c r="U635" s="853"/>
      <c r="V635" s="853"/>
      <c r="W635" s="853"/>
      <c r="X635" s="854"/>
      <c r="Y635" s="935"/>
      <c r="Z635" s="936"/>
      <c r="AA635" s="937"/>
      <c r="AC635" s="495"/>
      <c r="AD635" s="495"/>
      <c r="AE635" s="495"/>
      <c r="AF635" s="495"/>
      <c r="AG635" s="495"/>
      <c r="AH635" s="495"/>
      <c r="AI635" s="495"/>
      <c r="AJ635" s="495"/>
      <c r="AK635" s="495"/>
      <c r="AL635" s="495"/>
      <c r="AM635" s="495"/>
      <c r="AN635" s="495"/>
      <c r="AO635" s="495"/>
      <c r="AP635" s="495"/>
      <c r="AQ635" s="495"/>
      <c r="AR635" s="495"/>
      <c r="AS635" s="495"/>
      <c r="AT635" s="495"/>
      <c r="AU635" s="495"/>
      <c r="AV635" s="495"/>
      <c r="AW635" s="495"/>
      <c r="AX635" s="495"/>
      <c r="AY635" s="495"/>
      <c r="AZ635" s="495"/>
      <c r="BA635" s="495"/>
      <c r="BB635" s="495"/>
      <c r="BC635" s="495"/>
      <c r="BD635" s="495"/>
      <c r="BE635" s="495"/>
      <c r="BF635" s="495"/>
      <c r="BG635" s="495"/>
      <c r="BH635" s="495"/>
      <c r="BI635" s="495"/>
      <c r="BJ635" s="495"/>
      <c r="BK635" s="495"/>
    </row>
    <row r="636" spans="1:63" s="496" customFormat="1" ht="6.6" customHeight="1">
      <c r="A636" s="333"/>
      <c r="B636" s="626" t="s">
        <v>356</v>
      </c>
      <c r="C636" s="899" t="s">
        <v>1030</v>
      </c>
      <c r="D636" s="904"/>
      <c r="E636" s="904"/>
      <c r="F636" s="904"/>
      <c r="G636" s="904"/>
      <c r="H636" s="904"/>
      <c r="I636" s="904"/>
      <c r="J636" s="904"/>
      <c r="K636" s="904"/>
      <c r="L636" s="904"/>
      <c r="M636" s="904"/>
      <c r="N636" s="904"/>
      <c r="O636" s="904"/>
      <c r="P636" s="904"/>
      <c r="Q636" s="904"/>
      <c r="R636" s="904"/>
      <c r="S636" s="904"/>
      <c r="T636" s="904"/>
      <c r="U636" s="904"/>
      <c r="V636" s="904"/>
      <c r="W636" s="904"/>
      <c r="X636" s="905"/>
      <c r="Y636" s="929"/>
      <c r="Z636" s="930"/>
      <c r="AA636" s="931"/>
      <c r="AC636" s="495"/>
      <c r="AD636" s="495"/>
      <c r="AE636" s="495"/>
      <c r="AF636" s="495"/>
      <c r="AG636" s="495"/>
      <c r="AH636" s="495"/>
      <c r="AI636" s="495"/>
      <c r="AJ636" s="495"/>
      <c r="AK636" s="495"/>
      <c r="AL636" s="495"/>
      <c r="AM636" s="495"/>
      <c r="AN636" s="495"/>
      <c r="AO636" s="495"/>
      <c r="AP636" s="495"/>
      <c r="AQ636" s="495"/>
      <c r="AR636" s="495"/>
      <c r="AS636" s="495"/>
      <c r="AT636" s="495"/>
      <c r="AU636" s="495"/>
      <c r="AV636" s="495"/>
      <c r="AW636" s="495"/>
      <c r="AX636" s="495"/>
      <c r="AY636" s="495"/>
      <c r="AZ636" s="495"/>
      <c r="BA636" s="495"/>
      <c r="BB636" s="495"/>
      <c r="BC636" s="495"/>
      <c r="BD636" s="495"/>
      <c r="BE636" s="495"/>
      <c r="BF636" s="495"/>
      <c r="BG636" s="495"/>
      <c r="BH636" s="495"/>
      <c r="BI636" s="495"/>
      <c r="BJ636" s="495"/>
      <c r="BK636" s="495"/>
    </row>
    <row r="637" spans="1:63" s="496" customFormat="1" ht="19.7" customHeight="1">
      <c r="A637" s="333"/>
      <c r="B637" s="897"/>
      <c r="C637" s="906"/>
      <c r="D637" s="851"/>
      <c r="E637" s="851"/>
      <c r="F637" s="851"/>
      <c r="G637" s="851"/>
      <c r="H637" s="851"/>
      <c r="I637" s="851"/>
      <c r="J637" s="851"/>
      <c r="K637" s="851"/>
      <c r="L637" s="851"/>
      <c r="M637" s="851"/>
      <c r="N637" s="851"/>
      <c r="O637" s="851"/>
      <c r="P637" s="851"/>
      <c r="Q637" s="851"/>
      <c r="R637" s="851"/>
      <c r="S637" s="851"/>
      <c r="T637" s="851"/>
      <c r="U637" s="851"/>
      <c r="V637" s="851"/>
      <c r="W637" s="851"/>
      <c r="X637" s="850"/>
      <c r="Y637" s="932"/>
      <c r="Z637" s="933"/>
      <c r="AA637" s="934"/>
      <c r="AC637" s="495"/>
      <c r="AD637" s="495"/>
      <c r="AE637" s="495"/>
      <c r="AF637" s="495"/>
      <c r="AG637" s="495"/>
      <c r="AH637" s="495"/>
      <c r="AI637" s="495"/>
      <c r="AJ637" s="495"/>
      <c r="AK637" s="495"/>
      <c r="AL637" s="495"/>
      <c r="AM637" s="495"/>
      <c r="AN637" s="495"/>
      <c r="AO637" s="495"/>
      <c r="AP637" s="495"/>
      <c r="AQ637" s="495"/>
      <c r="AR637" s="495"/>
      <c r="AS637" s="495"/>
      <c r="AT637" s="495"/>
      <c r="AU637" s="495"/>
      <c r="AV637" s="495"/>
      <c r="AW637" s="495"/>
      <c r="AX637" s="495"/>
      <c r="AY637" s="495"/>
      <c r="AZ637" s="495"/>
      <c r="BA637" s="495"/>
      <c r="BB637" s="495"/>
      <c r="BC637" s="495"/>
      <c r="BD637" s="495"/>
      <c r="BE637" s="495"/>
      <c r="BF637" s="495"/>
      <c r="BG637" s="495"/>
      <c r="BH637" s="495"/>
      <c r="BI637" s="495"/>
      <c r="BJ637" s="495"/>
      <c r="BK637" s="495"/>
    </row>
    <row r="638" spans="1:63" s="496" customFormat="1" ht="23.45" customHeight="1">
      <c r="A638" s="333"/>
      <c r="B638" s="897"/>
      <c r="C638" s="906"/>
      <c r="D638" s="851"/>
      <c r="E638" s="851"/>
      <c r="F638" s="851"/>
      <c r="G638" s="851"/>
      <c r="H638" s="851"/>
      <c r="I638" s="851"/>
      <c r="J638" s="851"/>
      <c r="K638" s="851"/>
      <c r="L638" s="851"/>
      <c r="M638" s="851"/>
      <c r="N638" s="851"/>
      <c r="O638" s="851"/>
      <c r="P638" s="851"/>
      <c r="Q638" s="851"/>
      <c r="R638" s="851"/>
      <c r="S638" s="851"/>
      <c r="T638" s="851"/>
      <c r="U638" s="851"/>
      <c r="V638" s="851"/>
      <c r="W638" s="851"/>
      <c r="X638" s="850"/>
      <c r="Y638" s="932"/>
      <c r="Z638" s="933"/>
      <c r="AA638" s="934"/>
      <c r="AC638" s="495"/>
      <c r="AD638" s="495"/>
      <c r="AE638" s="495"/>
      <c r="AF638" s="495"/>
      <c r="AG638" s="495"/>
      <c r="AH638" s="495"/>
      <c r="AI638" s="495"/>
      <c r="AJ638" s="495"/>
      <c r="AK638" s="495"/>
      <c r="AL638" s="495"/>
      <c r="AM638" s="495"/>
      <c r="AN638" s="495"/>
      <c r="AO638" s="495"/>
      <c r="AP638" s="495"/>
      <c r="AQ638" s="495"/>
      <c r="AR638" s="495"/>
      <c r="AS638" s="495"/>
      <c r="AT638" s="495"/>
      <c r="AU638" s="495"/>
      <c r="AV638" s="495"/>
      <c r="AW638" s="495"/>
      <c r="AX638" s="495"/>
      <c r="AY638" s="495"/>
      <c r="AZ638" s="495"/>
      <c r="BA638" s="495"/>
      <c r="BB638" s="495"/>
      <c r="BC638" s="495"/>
      <c r="BD638" s="495"/>
      <c r="BE638" s="495"/>
      <c r="BF638" s="495"/>
      <c r="BG638" s="495"/>
      <c r="BH638" s="495"/>
      <c r="BI638" s="495"/>
      <c r="BJ638" s="495"/>
      <c r="BK638" s="495"/>
    </row>
    <row r="639" spans="1:63" s="496" customFormat="1" ht="18.600000000000001" customHeight="1">
      <c r="A639" s="333"/>
      <c r="B639" s="898"/>
      <c r="C639" s="907"/>
      <c r="D639" s="853"/>
      <c r="E639" s="853"/>
      <c r="F639" s="853"/>
      <c r="G639" s="853"/>
      <c r="H639" s="853"/>
      <c r="I639" s="853"/>
      <c r="J639" s="853"/>
      <c r="K639" s="853"/>
      <c r="L639" s="853"/>
      <c r="M639" s="853"/>
      <c r="N639" s="853"/>
      <c r="O639" s="853"/>
      <c r="P639" s="853"/>
      <c r="Q639" s="853"/>
      <c r="R639" s="853"/>
      <c r="S639" s="853"/>
      <c r="T639" s="853"/>
      <c r="U639" s="853"/>
      <c r="V639" s="853"/>
      <c r="W639" s="853"/>
      <c r="X639" s="854"/>
      <c r="Y639" s="935"/>
      <c r="Z639" s="936"/>
      <c r="AA639" s="937"/>
      <c r="AC639" s="495"/>
      <c r="AD639" s="495"/>
      <c r="AE639" s="495"/>
      <c r="AF639" s="495"/>
      <c r="AG639" s="495"/>
      <c r="AH639" s="495"/>
      <c r="AI639" s="495"/>
      <c r="AJ639" s="495"/>
      <c r="AK639" s="495"/>
      <c r="AL639" s="495"/>
      <c r="AM639" s="495"/>
      <c r="AN639" s="495"/>
      <c r="AO639" s="495"/>
      <c r="AP639" s="495"/>
      <c r="AQ639" s="495"/>
      <c r="AR639" s="495"/>
      <c r="AS639" s="495"/>
      <c r="AT639" s="495"/>
      <c r="AU639" s="495"/>
      <c r="AV639" s="495"/>
      <c r="AW639" s="495"/>
      <c r="AX639" s="495"/>
      <c r="AY639" s="495"/>
      <c r="AZ639" s="495"/>
      <c r="BA639" s="495"/>
      <c r="BB639" s="495"/>
      <c r="BC639" s="495"/>
      <c r="BD639" s="495"/>
      <c r="BE639" s="495"/>
      <c r="BF639" s="495"/>
      <c r="BG639" s="495"/>
      <c r="BH639" s="495"/>
      <c r="BI639" s="495"/>
      <c r="BJ639" s="495"/>
      <c r="BK639" s="495"/>
    </row>
    <row r="640" spans="1:63" s="496" customFormat="1" ht="19.350000000000001" customHeight="1">
      <c r="A640" s="333"/>
      <c r="B640" s="626" t="s">
        <v>387</v>
      </c>
      <c r="C640" s="899" t="s">
        <v>1031</v>
      </c>
      <c r="D640" s="904"/>
      <c r="E640" s="904"/>
      <c r="F640" s="904"/>
      <c r="G640" s="904"/>
      <c r="H640" s="904"/>
      <c r="I640" s="904"/>
      <c r="J640" s="904"/>
      <c r="K640" s="904"/>
      <c r="L640" s="904"/>
      <c r="M640" s="904"/>
      <c r="N640" s="904"/>
      <c r="O640" s="904"/>
      <c r="P640" s="904"/>
      <c r="Q640" s="904"/>
      <c r="R640" s="904"/>
      <c r="S640" s="904"/>
      <c r="T640" s="904"/>
      <c r="U640" s="904"/>
      <c r="V640" s="904"/>
      <c r="W640" s="904"/>
      <c r="X640" s="905"/>
      <c r="Y640" s="929"/>
      <c r="Z640" s="930"/>
      <c r="AA640" s="931"/>
      <c r="AC640" s="495"/>
      <c r="AD640" s="495"/>
      <c r="AE640" s="495"/>
      <c r="AF640" s="495"/>
      <c r="AG640" s="495"/>
      <c r="AH640" s="495"/>
      <c r="AI640" s="495"/>
      <c r="AJ640" s="495"/>
      <c r="AK640" s="495"/>
      <c r="AL640" s="495"/>
      <c r="AM640" s="495"/>
      <c r="AN640" s="495"/>
      <c r="AO640" s="495"/>
      <c r="AP640" s="495"/>
      <c r="AQ640" s="495"/>
      <c r="AR640" s="495"/>
      <c r="AS640" s="495"/>
      <c r="AT640" s="495"/>
      <c r="AU640" s="495"/>
      <c r="AV640" s="495"/>
      <c r="AW640" s="495"/>
      <c r="AX640" s="495"/>
      <c r="AY640" s="495"/>
      <c r="AZ640" s="495"/>
      <c r="BA640" s="495"/>
      <c r="BB640" s="495"/>
      <c r="BC640" s="495"/>
      <c r="BD640" s="495"/>
      <c r="BE640" s="495"/>
      <c r="BF640" s="495"/>
      <c r="BG640" s="495"/>
      <c r="BH640" s="495"/>
      <c r="BI640" s="495"/>
      <c r="BJ640" s="495"/>
      <c r="BK640" s="495"/>
    </row>
    <row r="641" spans="1:63" s="496" customFormat="1" ht="29.45" customHeight="1">
      <c r="A641" s="498"/>
      <c r="B641" s="898"/>
      <c r="C641" s="907"/>
      <c r="D641" s="853"/>
      <c r="E641" s="853"/>
      <c r="F641" s="853"/>
      <c r="G641" s="853"/>
      <c r="H641" s="853"/>
      <c r="I641" s="853"/>
      <c r="J641" s="853"/>
      <c r="K641" s="853"/>
      <c r="L641" s="853"/>
      <c r="M641" s="853"/>
      <c r="N641" s="853"/>
      <c r="O641" s="853"/>
      <c r="P641" s="853"/>
      <c r="Q641" s="853"/>
      <c r="R641" s="853"/>
      <c r="S641" s="853"/>
      <c r="T641" s="853"/>
      <c r="U641" s="853"/>
      <c r="V641" s="853"/>
      <c r="W641" s="853"/>
      <c r="X641" s="854"/>
      <c r="Y641" s="935"/>
      <c r="Z641" s="936"/>
      <c r="AA641" s="937"/>
      <c r="AC641" s="495"/>
      <c r="AD641" s="495"/>
      <c r="AE641" s="495"/>
      <c r="AF641" s="495"/>
      <c r="AG641" s="495"/>
      <c r="AH641" s="495"/>
      <c r="AI641" s="495"/>
      <c r="AJ641" s="495"/>
      <c r="AK641" s="495"/>
      <c r="AL641" s="495"/>
      <c r="AM641" s="495"/>
      <c r="AN641" s="495"/>
      <c r="AO641" s="495"/>
      <c r="AP641" s="495"/>
      <c r="AQ641" s="495"/>
      <c r="AR641" s="495"/>
      <c r="AS641" s="495"/>
      <c r="AT641" s="495"/>
      <c r="AU641" s="495"/>
      <c r="AV641" s="495"/>
      <c r="AW641" s="495"/>
      <c r="AX641" s="495"/>
      <c r="AY641" s="495"/>
      <c r="AZ641" s="495"/>
      <c r="BA641" s="495"/>
      <c r="BB641" s="495"/>
      <c r="BC641" s="495"/>
      <c r="BD641" s="495"/>
      <c r="BE641" s="495"/>
      <c r="BF641" s="495"/>
      <c r="BG641" s="495"/>
      <c r="BH641" s="495"/>
      <c r="BI641" s="495"/>
      <c r="BJ641" s="495"/>
      <c r="BK641" s="495"/>
    </row>
    <row r="642" spans="1:63" s="496" customFormat="1" ht="28.7" customHeight="1">
      <c r="A642" s="498"/>
      <c r="B642" s="626" t="s">
        <v>389</v>
      </c>
      <c r="C642" s="899" t="s">
        <v>1032</v>
      </c>
      <c r="D642" s="904"/>
      <c r="E642" s="904"/>
      <c r="F642" s="904"/>
      <c r="G642" s="904"/>
      <c r="H642" s="904"/>
      <c r="I642" s="904"/>
      <c r="J642" s="904"/>
      <c r="K642" s="904"/>
      <c r="L642" s="904"/>
      <c r="M642" s="904"/>
      <c r="N642" s="904"/>
      <c r="O642" s="904"/>
      <c r="P642" s="904"/>
      <c r="Q642" s="904"/>
      <c r="R642" s="904"/>
      <c r="S642" s="904"/>
      <c r="T642" s="904"/>
      <c r="U642" s="904"/>
      <c r="V642" s="904"/>
      <c r="W642" s="904"/>
      <c r="X642" s="905"/>
      <c r="Y642" s="929"/>
      <c r="Z642" s="930"/>
      <c r="AA642" s="931"/>
      <c r="AC642" s="495"/>
      <c r="AD642" s="495"/>
      <c r="AE642" s="495"/>
      <c r="AF642" s="495"/>
      <c r="AG642" s="495"/>
      <c r="AH642" s="495"/>
      <c r="AI642" s="495"/>
      <c r="AJ642" s="495"/>
      <c r="AK642" s="495"/>
      <c r="AL642" s="495"/>
      <c r="AM642" s="495"/>
      <c r="AN642" s="495"/>
      <c r="AO642" s="495"/>
      <c r="AP642" s="495"/>
      <c r="AQ642" s="495"/>
      <c r="AR642" s="495"/>
      <c r="AS642" s="495"/>
      <c r="AT642" s="495"/>
      <c r="AU642" s="495"/>
      <c r="AV642" s="495"/>
      <c r="AW642" s="495"/>
      <c r="AX642" s="495"/>
      <c r="AY642" s="495"/>
      <c r="AZ642" s="495"/>
      <c r="BA642" s="495"/>
      <c r="BB642" s="495"/>
      <c r="BC642" s="495"/>
      <c r="BD642" s="495"/>
      <c r="BE642" s="495"/>
      <c r="BF642" s="495"/>
      <c r="BG642" s="495"/>
      <c r="BH642" s="495"/>
      <c r="BI642" s="495"/>
      <c r="BJ642" s="495"/>
      <c r="BK642" s="495"/>
    </row>
    <row r="643" spans="1:63" s="496" customFormat="1" ht="30.75" customHeight="1">
      <c r="A643" s="350"/>
      <c r="B643" s="898"/>
      <c r="C643" s="907"/>
      <c r="D643" s="853"/>
      <c r="E643" s="853"/>
      <c r="F643" s="853"/>
      <c r="G643" s="853"/>
      <c r="H643" s="853"/>
      <c r="I643" s="853"/>
      <c r="J643" s="853"/>
      <c r="K643" s="853"/>
      <c r="L643" s="853"/>
      <c r="M643" s="853"/>
      <c r="N643" s="853"/>
      <c r="O643" s="853"/>
      <c r="P643" s="853"/>
      <c r="Q643" s="853"/>
      <c r="R643" s="853"/>
      <c r="S643" s="853"/>
      <c r="T643" s="853"/>
      <c r="U643" s="853"/>
      <c r="V643" s="853"/>
      <c r="W643" s="853"/>
      <c r="X643" s="854"/>
      <c r="Y643" s="935"/>
      <c r="Z643" s="936"/>
      <c r="AA643" s="937"/>
      <c r="AC643" s="495"/>
      <c r="AD643" s="495"/>
      <c r="AE643" s="495"/>
      <c r="AF643" s="495"/>
      <c r="AG643" s="495"/>
      <c r="AH643" s="495"/>
      <c r="AI643" s="495"/>
      <c r="AJ643" s="495"/>
      <c r="AK643" s="495"/>
      <c r="AL643" s="495"/>
      <c r="AM643" s="495"/>
      <c r="AN643" s="495"/>
      <c r="AO643" s="495"/>
      <c r="AP643" s="495"/>
      <c r="AQ643" s="495"/>
      <c r="AR643" s="495"/>
      <c r="AS643" s="495"/>
      <c r="AT643" s="495"/>
      <c r="AU643" s="495"/>
      <c r="AV643" s="495"/>
      <c r="AW643" s="495"/>
      <c r="AX643" s="495"/>
      <c r="AY643" s="495"/>
      <c r="AZ643" s="495"/>
      <c r="BA643" s="495"/>
      <c r="BB643" s="495"/>
      <c r="BC643" s="495"/>
      <c r="BD643" s="495"/>
      <c r="BE643" s="495"/>
      <c r="BF643" s="495"/>
      <c r="BG643" s="495"/>
      <c r="BH643" s="495"/>
      <c r="BI643" s="495"/>
      <c r="BJ643" s="495"/>
      <c r="BK643" s="495"/>
    </row>
    <row r="644" spans="1:63" s="496" customFormat="1" ht="9" customHeight="1">
      <c r="A644" s="333"/>
      <c r="B644" s="626" t="s">
        <v>391</v>
      </c>
      <c r="C644" s="899" t="s">
        <v>1033</v>
      </c>
      <c r="D644" s="904"/>
      <c r="E644" s="904"/>
      <c r="F644" s="904"/>
      <c r="G644" s="904"/>
      <c r="H644" s="904"/>
      <c r="I644" s="904"/>
      <c r="J644" s="904"/>
      <c r="K644" s="904"/>
      <c r="L644" s="904"/>
      <c r="M644" s="904"/>
      <c r="N644" s="904"/>
      <c r="O644" s="904"/>
      <c r="P644" s="904"/>
      <c r="Q644" s="904"/>
      <c r="R644" s="904"/>
      <c r="S644" s="904"/>
      <c r="T644" s="904"/>
      <c r="U644" s="904"/>
      <c r="V644" s="904"/>
      <c r="W644" s="904"/>
      <c r="X644" s="905"/>
      <c r="Y644" s="929"/>
      <c r="Z644" s="930"/>
      <c r="AA644" s="931"/>
      <c r="AC644" s="495"/>
      <c r="AD644" s="495"/>
      <c r="AE644" s="495"/>
      <c r="AF644" s="495"/>
      <c r="AG644" s="495"/>
      <c r="AH644" s="495"/>
      <c r="AI644" s="495"/>
      <c r="AJ644" s="495"/>
      <c r="AK644" s="495"/>
      <c r="AL644" s="495"/>
      <c r="AM644" s="495"/>
      <c r="AN644" s="495"/>
      <c r="AO644" s="495"/>
      <c r="AP644" s="495"/>
      <c r="AQ644" s="495"/>
      <c r="AR644" s="495"/>
      <c r="AS644" s="495"/>
      <c r="AT644" s="495"/>
      <c r="AU644" s="495"/>
      <c r="AV644" s="495"/>
      <c r="AW644" s="495"/>
      <c r="AX644" s="495"/>
      <c r="AY644" s="495"/>
      <c r="AZ644" s="495"/>
      <c r="BA644" s="495"/>
      <c r="BB644" s="495"/>
      <c r="BC644" s="495"/>
      <c r="BD644" s="495"/>
      <c r="BE644" s="495"/>
      <c r="BF644" s="495"/>
      <c r="BG644" s="495"/>
      <c r="BH644" s="495"/>
      <c r="BI644" s="495"/>
      <c r="BJ644" s="495"/>
      <c r="BK644" s="495"/>
    </row>
    <row r="645" spans="1:63" s="496" customFormat="1" ht="19.7" customHeight="1">
      <c r="A645" s="333"/>
      <c r="B645" s="897"/>
      <c r="C645" s="906"/>
      <c r="D645" s="851"/>
      <c r="E645" s="851"/>
      <c r="F645" s="851"/>
      <c r="G645" s="851"/>
      <c r="H645" s="851"/>
      <c r="I645" s="851"/>
      <c r="J645" s="851"/>
      <c r="K645" s="851"/>
      <c r="L645" s="851"/>
      <c r="M645" s="851"/>
      <c r="N645" s="851"/>
      <c r="O645" s="851"/>
      <c r="P645" s="851"/>
      <c r="Q645" s="851"/>
      <c r="R645" s="851"/>
      <c r="S645" s="851"/>
      <c r="T645" s="851"/>
      <c r="U645" s="851"/>
      <c r="V645" s="851"/>
      <c r="W645" s="851"/>
      <c r="X645" s="850"/>
      <c r="Y645" s="932"/>
      <c r="Z645" s="933"/>
      <c r="AA645" s="934"/>
      <c r="AC645" s="495"/>
      <c r="AD645" s="495"/>
      <c r="AE645" s="495"/>
      <c r="AF645" s="495"/>
      <c r="AG645" s="495"/>
      <c r="AH645" s="495"/>
      <c r="AI645" s="495"/>
      <c r="AJ645" s="495"/>
      <c r="AK645" s="495"/>
      <c r="AL645" s="495"/>
      <c r="AM645" s="495"/>
      <c r="AN645" s="495"/>
      <c r="AO645" s="495"/>
      <c r="AP645" s="495"/>
      <c r="AQ645" s="495"/>
      <c r="AR645" s="495"/>
      <c r="AS645" s="495"/>
      <c r="AT645" s="495"/>
      <c r="AU645" s="495"/>
      <c r="AV645" s="495"/>
      <c r="AW645" s="495"/>
      <c r="AX645" s="495"/>
      <c r="AY645" s="495"/>
      <c r="AZ645" s="495"/>
      <c r="BA645" s="495"/>
      <c r="BB645" s="495"/>
      <c r="BC645" s="495"/>
      <c r="BD645" s="495"/>
      <c r="BE645" s="495"/>
      <c r="BF645" s="495"/>
      <c r="BG645" s="495"/>
      <c r="BH645" s="495"/>
      <c r="BI645" s="495"/>
      <c r="BJ645" s="495"/>
      <c r="BK645" s="495"/>
    </row>
    <row r="646" spans="1:63" s="496" customFormat="1" ht="13.35" customHeight="1">
      <c r="A646" s="333"/>
      <c r="B646" s="897"/>
      <c r="C646" s="906"/>
      <c r="D646" s="851"/>
      <c r="E646" s="851"/>
      <c r="F646" s="851"/>
      <c r="G646" s="851"/>
      <c r="H646" s="851"/>
      <c r="I646" s="851"/>
      <c r="J646" s="851"/>
      <c r="K646" s="851"/>
      <c r="L646" s="851"/>
      <c r="M646" s="851"/>
      <c r="N646" s="851"/>
      <c r="O646" s="851"/>
      <c r="P646" s="851"/>
      <c r="Q646" s="851"/>
      <c r="R646" s="851"/>
      <c r="S646" s="851"/>
      <c r="T646" s="851"/>
      <c r="U646" s="851"/>
      <c r="V646" s="851"/>
      <c r="W646" s="851"/>
      <c r="X646" s="850"/>
      <c r="Y646" s="932"/>
      <c r="Z646" s="933"/>
      <c r="AA646" s="934"/>
      <c r="AC646" s="495"/>
      <c r="AD646" s="495"/>
      <c r="AE646" s="495"/>
      <c r="AF646" s="495"/>
      <c r="AG646" s="495"/>
      <c r="AH646" s="495"/>
      <c r="AI646" s="495"/>
      <c r="AJ646" s="495"/>
      <c r="AK646" s="495"/>
      <c r="AL646" s="495"/>
      <c r="AM646" s="495"/>
      <c r="AN646" s="495"/>
      <c r="AO646" s="495"/>
      <c r="AP646" s="495"/>
      <c r="AQ646" s="495"/>
      <c r="AR646" s="495"/>
      <c r="AS646" s="495"/>
      <c r="AT646" s="495"/>
      <c r="AU646" s="495"/>
      <c r="AV646" s="495"/>
      <c r="AW646" s="495"/>
      <c r="AX646" s="495"/>
      <c r="AY646" s="495"/>
      <c r="AZ646" s="495"/>
      <c r="BA646" s="495"/>
      <c r="BB646" s="495"/>
      <c r="BC646" s="495"/>
      <c r="BD646" s="495"/>
      <c r="BE646" s="495"/>
      <c r="BF646" s="495"/>
      <c r="BG646" s="495"/>
      <c r="BH646" s="495"/>
      <c r="BI646" s="495"/>
      <c r="BJ646" s="495"/>
      <c r="BK646" s="495"/>
    </row>
    <row r="647" spans="1:63" s="496" customFormat="1" ht="24" customHeight="1">
      <c r="A647" s="333"/>
      <c r="B647" s="898"/>
      <c r="C647" s="907"/>
      <c r="D647" s="853"/>
      <c r="E647" s="853"/>
      <c r="F647" s="853"/>
      <c r="G647" s="853"/>
      <c r="H647" s="853"/>
      <c r="I647" s="853"/>
      <c r="J647" s="853"/>
      <c r="K647" s="853"/>
      <c r="L647" s="853"/>
      <c r="M647" s="853"/>
      <c r="N647" s="853"/>
      <c r="O647" s="853"/>
      <c r="P647" s="853"/>
      <c r="Q647" s="853"/>
      <c r="R647" s="853"/>
      <c r="S647" s="853"/>
      <c r="T647" s="853"/>
      <c r="U647" s="853"/>
      <c r="V647" s="853"/>
      <c r="W647" s="853"/>
      <c r="X647" s="854"/>
      <c r="Y647" s="935"/>
      <c r="Z647" s="936"/>
      <c r="AA647" s="937"/>
      <c r="AC647" s="495"/>
      <c r="AD647" s="495"/>
      <c r="AE647" s="495"/>
      <c r="AF647" s="495"/>
      <c r="AG647" s="495"/>
      <c r="AH647" s="495"/>
      <c r="AI647" s="495"/>
      <c r="AJ647" s="495"/>
      <c r="AK647" s="495"/>
      <c r="AL647" s="495"/>
      <c r="AM647" s="495"/>
      <c r="AN647" s="495"/>
      <c r="AO647" s="495"/>
      <c r="AP647" s="495"/>
      <c r="AQ647" s="495"/>
      <c r="AR647" s="495"/>
      <c r="AS647" s="495"/>
      <c r="AT647" s="495"/>
      <c r="AU647" s="495"/>
      <c r="AV647" s="495"/>
      <c r="AW647" s="495"/>
      <c r="AX647" s="495"/>
      <c r="AY647" s="495"/>
      <c r="AZ647" s="495"/>
      <c r="BA647" s="495"/>
      <c r="BB647" s="495"/>
      <c r="BC647" s="495"/>
      <c r="BD647" s="495"/>
      <c r="BE647" s="495"/>
      <c r="BF647" s="495"/>
      <c r="BG647" s="495"/>
      <c r="BH647" s="495"/>
      <c r="BI647" s="495"/>
      <c r="BJ647" s="495"/>
      <c r="BK647" s="495"/>
    </row>
    <row r="648" spans="1:63" s="496" customFormat="1" ht="18" customHeight="1">
      <c r="A648" s="333"/>
      <c r="B648" s="626" t="s">
        <v>417</v>
      </c>
      <c r="C648" s="899" t="s">
        <v>1034</v>
      </c>
      <c r="D648" s="904"/>
      <c r="E648" s="904"/>
      <c r="F648" s="904"/>
      <c r="G648" s="904"/>
      <c r="H648" s="904"/>
      <c r="I648" s="904"/>
      <c r="J648" s="904"/>
      <c r="K648" s="904"/>
      <c r="L648" s="904"/>
      <c r="M648" s="904"/>
      <c r="N648" s="904"/>
      <c r="O648" s="904"/>
      <c r="P648" s="904"/>
      <c r="Q648" s="904"/>
      <c r="R648" s="904"/>
      <c r="S648" s="904"/>
      <c r="T648" s="904"/>
      <c r="U648" s="904"/>
      <c r="V648" s="904"/>
      <c r="W648" s="904"/>
      <c r="X648" s="905"/>
      <c r="Y648" s="929"/>
      <c r="Z648" s="930"/>
      <c r="AA648" s="931"/>
      <c r="AC648" s="495"/>
      <c r="AD648" s="495"/>
      <c r="AE648" s="495"/>
      <c r="AF648" s="495"/>
      <c r="AG648" s="495"/>
      <c r="AH648" s="495"/>
      <c r="AI648" s="495"/>
      <c r="AJ648" s="495"/>
      <c r="AK648" s="495"/>
      <c r="AL648" s="495"/>
      <c r="AM648" s="495"/>
      <c r="AN648" s="495"/>
      <c r="AO648" s="495"/>
      <c r="AP648" s="495"/>
      <c r="AQ648" s="495"/>
      <c r="AR648" s="495"/>
      <c r="AS648" s="495"/>
      <c r="AT648" s="495"/>
      <c r="AU648" s="495"/>
      <c r="AV648" s="495"/>
      <c r="AW648" s="495"/>
      <c r="AX648" s="495"/>
      <c r="AY648" s="495"/>
      <c r="AZ648" s="495"/>
      <c r="BA648" s="495"/>
      <c r="BB648" s="495"/>
      <c r="BC648" s="495"/>
      <c r="BD648" s="495"/>
      <c r="BE648" s="495"/>
      <c r="BF648" s="495"/>
      <c r="BG648" s="495"/>
      <c r="BH648" s="495"/>
      <c r="BI648" s="495"/>
      <c r="BJ648" s="495"/>
      <c r="BK648" s="495"/>
    </row>
    <row r="649" spans="1:63" s="496" customFormat="1" ht="18" customHeight="1">
      <c r="A649" s="333"/>
      <c r="B649" s="897"/>
      <c r="C649" s="906"/>
      <c r="D649" s="851"/>
      <c r="E649" s="851"/>
      <c r="F649" s="851"/>
      <c r="G649" s="851"/>
      <c r="H649" s="851"/>
      <c r="I649" s="851"/>
      <c r="J649" s="851"/>
      <c r="K649" s="851"/>
      <c r="L649" s="851"/>
      <c r="M649" s="851"/>
      <c r="N649" s="851"/>
      <c r="O649" s="851"/>
      <c r="P649" s="851"/>
      <c r="Q649" s="851"/>
      <c r="R649" s="851"/>
      <c r="S649" s="851"/>
      <c r="T649" s="851"/>
      <c r="U649" s="851"/>
      <c r="V649" s="851"/>
      <c r="W649" s="851"/>
      <c r="X649" s="850"/>
      <c r="Y649" s="932"/>
      <c r="Z649" s="933"/>
      <c r="AA649" s="934"/>
      <c r="AC649" s="495"/>
      <c r="AD649" s="495"/>
      <c r="AE649" s="495"/>
      <c r="AF649" s="495"/>
      <c r="AG649" s="495"/>
      <c r="AH649" s="495"/>
      <c r="AI649" s="495"/>
      <c r="AJ649" s="495"/>
      <c r="AK649" s="495"/>
      <c r="AL649" s="495"/>
      <c r="AM649" s="495"/>
      <c r="AN649" s="495"/>
      <c r="AO649" s="495"/>
      <c r="AP649" s="495"/>
      <c r="AQ649" s="495"/>
      <c r="AR649" s="495"/>
      <c r="AS649" s="495"/>
      <c r="AT649" s="495"/>
      <c r="AU649" s="495"/>
      <c r="AV649" s="495"/>
      <c r="AW649" s="495"/>
      <c r="AX649" s="495"/>
      <c r="AY649" s="495"/>
      <c r="AZ649" s="495"/>
      <c r="BA649" s="495"/>
      <c r="BB649" s="495"/>
      <c r="BC649" s="495"/>
      <c r="BD649" s="495"/>
      <c r="BE649" s="495"/>
      <c r="BF649" s="495"/>
      <c r="BG649" s="495"/>
      <c r="BH649" s="495"/>
      <c r="BI649" s="495"/>
      <c r="BJ649" s="495"/>
      <c r="BK649" s="495"/>
    </row>
    <row r="650" spans="1:63" s="496" customFormat="1" ht="18" customHeight="1">
      <c r="A650" s="333"/>
      <c r="B650" s="897"/>
      <c r="C650" s="906"/>
      <c r="D650" s="851"/>
      <c r="E650" s="851"/>
      <c r="F650" s="851"/>
      <c r="G650" s="851"/>
      <c r="H650" s="851"/>
      <c r="I650" s="851"/>
      <c r="J650" s="851"/>
      <c r="K650" s="851"/>
      <c r="L650" s="851"/>
      <c r="M650" s="851"/>
      <c r="N650" s="851"/>
      <c r="O650" s="851"/>
      <c r="P650" s="851"/>
      <c r="Q650" s="851"/>
      <c r="R650" s="851"/>
      <c r="S650" s="851"/>
      <c r="T650" s="851"/>
      <c r="U650" s="851"/>
      <c r="V650" s="851"/>
      <c r="W650" s="851"/>
      <c r="X650" s="850"/>
      <c r="Y650" s="932"/>
      <c r="Z650" s="933"/>
      <c r="AA650" s="934"/>
      <c r="AC650" s="495"/>
      <c r="AD650" s="495"/>
      <c r="AE650" s="495"/>
      <c r="AF650" s="495"/>
      <c r="AG650" s="495"/>
      <c r="AH650" s="495"/>
      <c r="AI650" s="495"/>
      <c r="AJ650" s="495"/>
      <c r="AK650" s="495"/>
      <c r="AL650" s="495"/>
      <c r="AM650" s="495"/>
      <c r="AN650" s="495"/>
      <c r="AO650" s="495"/>
      <c r="AP650" s="495"/>
      <c r="AQ650" s="495"/>
      <c r="AR650" s="495"/>
      <c r="AS650" s="495"/>
      <c r="AT650" s="495"/>
      <c r="AU650" s="495"/>
      <c r="AV650" s="495"/>
      <c r="AW650" s="495"/>
      <c r="AX650" s="495"/>
      <c r="AY650" s="495"/>
      <c r="AZ650" s="495"/>
      <c r="BA650" s="495"/>
      <c r="BB650" s="495"/>
      <c r="BC650" s="495"/>
      <c r="BD650" s="495"/>
      <c r="BE650" s="495"/>
      <c r="BF650" s="495"/>
      <c r="BG650" s="495"/>
      <c r="BH650" s="495"/>
      <c r="BI650" s="495"/>
      <c r="BJ650" s="495"/>
      <c r="BK650" s="495"/>
    </row>
    <row r="651" spans="1:63" s="496" customFormat="1" ht="18" customHeight="1">
      <c r="A651" s="333"/>
      <c r="B651" s="898"/>
      <c r="C651" s="907"/>
      <c r="D651" s="853"/>
      <c r="E651" s="853"/>
      <c r="F651" s="853"/>
      <c r="G651" s="853"/>
      <c r="H651" s="853"/>
      <c r="I651" s="853"/>
      <c r="J651" s="853"/>
      <c r="K651" s="853"/>
      <c r="L651" s="853"/>
      <c r="M651" s="853"/>
      <c r="N651" s="853"/>
      <c r="O651" s="853"/>
      <c r="P651" s="853"/>
      <c r="Q651" s="853"/>
      <c r="R651" s="853"/>
      <c r="S651" s="853"/>
      <c r="T651" s="853"/>
      <c r="U651" s="853"/>
      <c r="V651" s="853"/>
      <c r="W651" s="853"/>
      <c r="X651" s="854"/>
      <c r="Y651" s="935"/>
      <c r="Z651" s="936"/>
      <c r="AA651" s="937"/>
      <c r="AC651" s="495"/>
      <c r="AD651" s="495"/>
      <c r="AE651" s="495"/>
      <c r="AF651" s="495"/>
      <c r="AG651" s="495"/>
      <c r="AH651" s="495"/>
      <c r="AI651" s="495"/>
      <c r="AJ651" s="495"/>
      <c r="AK651" s="495"/>
      <c r="AL651" s="495"/>
      <c r="AM651" s="495"/>
      <c r="AN651" s="495"/>
      <c r="AO651" s="495"/>
      <c r="AP651" s="495"/>
      <c r="AQ651" s="495"/>
      <c r="AR651" s="495"/>
      <c r="AS651" s="495"/>
      <c r="AT651" s="495"/>
      <c r="AU651" s="495"/>
      <c r="AV651" s="495"/>
      <c r="AW651" s="495"/>
      <c r="AX651" s="495"/>
      <c r="AY651" s="495"/>
      <c r="AZ651" s="495"/>
      <c r="BA651" s="495"/>
      <c r="BB651" s="495"/>
      <c r="BC651" s="495"/>
      <c r="BD651" s="495"/>
      <c r="BE651" s="495"/>
      <c r="BF651" s="495"/>
      <c r="BG651" s="495"/>
      <c r="BH651" s="495"/>
      <c r="BI651" s="495"/>
      <c r="BJ651" s="495"/>
      <c r="BK651" s="495"/>
    </row>
    <row r="652" spans="1:63" s="496" customFormat="1" ht="24" customHeight="1">
      <c r="A652" s="498"/>
      <c r="B652" s="626" t="s">
        <v>419</v>
      </c>
      <c r="C652" s="899" t="s">
        <v>1035</v>
      </c>
      <c r="D652" s="904"/>
      <c r="E652" s="904"/>
      <c r="F652" s="904"/>
      <c r="G652" s="904"/>
      <c r="H652" s="904"/>
      <c r="I652" s="904"/>
      <c r="J652" s="904"/>
      <c r="K652" s="904"/>
      <c r="L652" s="904"/>
      <c r="M652" s="904"/>
      <c r="N652" s="904"/>
      <c r="O652" s="904"/>
      <c r="P652" s="904"/>
      <c r="Q652" s="904"/>
      <c r="R652" s="904"/>
      <c r="S652" s="904"/>
      <c r="T652" s="904"/>
      <c r="U652" s="904"/>
      <c r="V652" s="904"/>
      <c r="W652" s="904"/>
      <c r="X652" s="905"/>
      <c r="Y652" s="929"/>
      <c r="Z652" s="930"/>
      <c r="AA652" s="931"/>
      <c r="AC652" s="495"/>
      <c r="AD652" s="495"/>
      <c r="AE652" s="495"/>
      <c r="AF652" s="495"/>
      <c r="AG652" s="495"/>
      <c r="AH652" s="495"/>
      <c r="AI652" s="495"/>
      <c r="AJ652" s="495"/>
      <c r="AK652" s="495"/>
      <c r="AL652" s="495"/>
      <c r="AM652" s="495"/>
      <c r="AN652" s="495"/>
      <c r="AO652" s="495"/>
      <c r="AP652" s="495"/>
      <c r="AQ652" s="495"/>
      <c r="AR652" s="495"/>
      <c r="AS652" s="495"/>
      <c r="AT652" s="495"/>
      <c r="AU652" s="495"/>
      <c r="AV652" s="495"/>
      <c r="AW652" s="495"/>
      <c r="AX652" s="495"/>
      <c r="AY652" s="495"/>
      <c r="AZ652" s="495"/>
      <c r="BA652" s="495"/>
      <c r="BB652" s="495"/>
      <c r="BC652" s="495"/>
      <c r="BD652" s="495"/>
      <c r="BE652" s="495"/>
      <c r="BF652" s="495"/>
      <c r="BG652" s="495"/>
      <c r="BH652" s="495"/>
      <c r="BI652" s="495"/>
      <c r="BJ652" s="495"/>
      <c r="BK652" s="495"/>
    </row>
    <row r="653" spans="1:63" s="496" customFormat="1" ht="24" customHeight="1">
      <c r="A653" s="351"/>
      <c r="B653" s="897"/>
      <c r="C653" s="906"/>
      <c r="D653" s="849"/>
      <c r="E653" s="849"/>
      <c r="F653" s="849"/>
      <c r="G653" s="849"/>
      <c r="H653" s="849"/>
      <c r="I653" s="849"/>
      <c r="J653" s="849"/>
      <c r="K653" s="849"/>
      <c r="L653" s="849"/>
      <c r="M653" s="849"/>
      <c r="N653" s="849"/>
      <c r="O653" s="849"/>
      <c r="P653" s="849"/>
      <c r="Q653" s="849"/>
      <c r="R653" s="849"/>
      <c r="S653" s="849"/>
      <c r="T653" s="849"/>
      <c r="U653" s="849"/>
      <c r="V653" s="849"/>
      <c r="W653" s="849"/>
      <c r="X653" s="850"/>
      <c r="Y653" s="935"/>
      <c r="Z653" s="936"/>
      <c r="AA653" s="937"/>
      <c r="AC653" s="495"/>
      <c r="AD653" s="495"/>
      <c r="AE653" s="495"/>
      <c r="AF653" s="495"/>
      <c r="AG653" s="495"/>
      <c r="AH653" s="495"/>
      <c r="AI653" s="495"/>
      <c r="AJ653" s="495"/>
      <c r="AK653" s="495"/>
      <c r="AL653" s="495"/>
      <c r="AM653" s="495"/>
      <c r="AN653" s="495"/>
      <c r="AO653" s="495"/>
      <c r="AP653" s="495"/>
      <c r="AQ653" s="495"/>
      <c r="AR653" s="495"/>
      <c r="AS653" s="495"/>
      <c r="AT653" s="495"/>
      <c r="AU653" s="495"/>
      <c r="AV653" s="495"/>
      <c r="AW653" s="495"/>
      <c r="AX653" s="495"/>
      <c r="AY653" s="495"/>
      <c r="AZ653" s="495"/>
      <c r="BA653" s="495"/>
      <c r="BB653" s="495"/>
      <c r="BC653" s="495"/>
      <c r="BD653" s="495"/>
      <c r="BE653" s="495"/>
      <c r="BF653" s="495"/>
      <c r="BG653" s="495"/>
      <c r="BH653" s="495"/>
      <c r="BI653" s="495"/>
      <c r="BJ653" s="495"/>
      <c r="BK653" s="495"/>
    </row>
    <row r="654" spans="1:63" s="496" customFormat="1" ht="27" customHeight="1">
      <c r="A654" s="351"/>
      <c r="B654" s="1128" t="s">
        <v>421</v>
      </c>
      <c r="C654" s="1130" t="s">
        <v>1036</v>
      </c>
      <c r="D654" s="1131"/>
      <c r="E654" s="1131"/>
      <c r="F654" s="1131"/>
      <c r="G654" s="1131"/>
      <c r="H654" s="1131"/>
      <c r="I654" s="1131"/>
      <c r="J654" s="1131"/>
      <c r="K654" s="1131"/>
      <c r="L654" s="1131"/>
      <c r="M654" s="1131"/>
      <c r="N654" s="1131"/>
      <c r="O654" s="1131"/>
      <c r="P654" s="1131"/>
      <c r="Q654" s="1131"/>
      <c r="R654" s="1131"/>
      <c r="S654" s="1131"/>
      <c r="T654" s="1131"/>
      <c r="U654" s="1131"/>
      <c r="V654" s="1131"/>
      <c r="W654" s="1131"/>
      <c r="X654" s="1131"/>
      <c r="Y654" s="929"/>
      <c r="Z654" s="930"/>
      <c r="AA654" s="931"/>
      <c r="AC654" s="495"/>
      <c r="AD654" s="495"/>
      <c r="AE654" s="495"/>
      <c r="AF654" s="495"/>
      <c r="AG654" s="495"/>
      <c r="AH654" s="495"/>
      <c r="AI654" s="495"/>
      <c r="AJ654" s="495"/>
      <c r="AK654" s="495"/>
      <c r="AL654" s="495"/>
      <c r="AM654" s="495"/>
      <c r="AN654" s="495"/>
      <c r="AO654" s="495"/>
      <c r="AP654" s="495"/>
      <c r="AQ654" s="495"/>
      <c r="AR654" s="495"/>
      <c r="AS654" s="495"/>
      <c r="AT654" s="495"/>
      <c r="AU654" s="495"/>
      <c r="AV654" s="495"/>
      <c r="AW654" s="495"/>
      <c r="AX654" s="495"/>
      <c r="AY654" s="495"/>
      <c r="AZ654" s="495"/>
      <c r="BA654" s="495"/>
      <c r="BB654" s="495"/>
      <c r="BC654" s="495"/>
      <c r="BD654" s="495"/>
      <c r="BE654" s="495"/>
      <c r="BF654" s="495"/>
      <c r="BG654" s="495"/>
      <c r="BH654" s="495"/>
      <c r="BI654" s="495"/>
      <c r="BJ654" s="495"/>
      <c r="BK654" s="495"/>
    </row>
    <row r="655" spans="1:63" s="499" customFormat="1" ht="27" customHeight="1">
      <c r="A655" s="351"/>
      <c r="B655" s="1129"/>
      <c r="C655" s="1131"/>
      <c r="D655" s="1131"/>
      <c r="E655" s="1131"/>
      <c r="F655" s="1131"/>
      <c r="G655" s="1131"/>
      <c r="H655" s="1131"/>
      <c r="I655" s="1131"/>
      <c r="J655" s="1131"/>
      <c r="K655" s="1131"/>
      <c r="L655" s="1131"/>
      <c r="M655" s="1131"/>
      <c r="N655" s="1131"/>
      <c r="O655" s="1131"/>
      <c r="P655" s="1131"/>
      <c r="Q655" s="1131"/>
      <c r="R655" s="1131"/>
      <c r="S655" s="1131"/>
      <c r="T655" s="1131"/>
      <c r="U655" s="1131"/>
      <c r="V655" s="1131"/>
      <c r="W655" s="1131"/>
      <c r="X655" s="1131"/>
      <c r="Y655" s="935"/>
      <c r="Z655" s="936"/>
      <c r="AA655" s="937"/>
    </row>
    <row r="656" spans="1:63" s="330" customFormat="1" ht="10.7" customHeight="1">
      <c r="A656" s="323"/>
      <c r="B656" s="324"/>
      <c r="C656" s="325"/>
      <c r="D656" s="325"/>
      <c r="E656" s="325"/>
      <c r="F656" s="325"/>
      <c r="G656" s="325"/>
      <c r="H656" s="325"/>
      <c r="I656" s="325"/>
      <c r="J656" s="326"/>
      <c r="K656" s="326"/>
      <c r="L656" s="326"/>
      <c r="M656" s="326"/>
      <c r="N656" s="326"/>
      <c r="O656" s="326"/>
      <c r="P656" s="326"/>
      <c r="Q656" s="326"/>
      <c r="R656" s="326"/>
      <c r="S656" s="327"/>
      <c r="T656" s="327"/>
      <c r="U656" s="327"/>
      <c r="V656" s="327"/>
      <c r="W656" s="327"/>
      <c r="X656" s="327"/>
      <c r="Y656" s="328"/>
      <c r="Z656" s="328"/>
      <c r="AA656" s="328"/>
      <c r="AC656" s="331"/>
      <c r="AD656" s="331"/>
      <c r="AE656" s="331"/>
      <c r="AF656" s="331"/>
      <c r="AG656" s="331"/>
      <c r="AH656" s="331"/>
      <c r="AI656" s="331"/>
      <c r="AJ656" s="331"/>
      <c r="AK656" s="331"/>
      <c r="AL656" s="331"/>
      <c r="AM656" s="331"/>
      <c r="AN656" s="331"/>
      <c r="AO656" s="331"/>
      <c r="AP656" s="331"/>
      <c r="AQ656" s="331"/>
      <c r="AR656" s="331"/>
      <c r="AS656" s="331"/>
      <c r="AT656" s="331"/>
      <c r="AU656" s="331"/>
      <c r="AV656" s="331"/>
      <c r="AW656" s="331"/>
      <c r="AX656" s="331"/>
      <c r="AY656" s="331"/>
      <c r="AZ656" s="331"/>
      <c r="BA656" s="331"/>
      <c r="BB656" s="331"/>
      <c r="BC656" s="331"/>
      <c r="BD656" s="331"/>
      <c r="BE656" s="331"/>
      <c r="BF656" s="331"/>
      <c r="BG656" s="331"/>
      <c r="BH656" s="331"/>
      <c r="BI656" s="331"/>
      <c r="BJ656" s="331"/>
      <c r="BK656" s="331"/>
    </row>
    <row r="657" spans="1:27" s="347" customFormat="1" ht="18.95" customHeight="1">
      <c r="A657" s="422" t="s">
        <v>569</v>
      </c>
      <c r="B657" s="279"/>
      <c r="C657" s="280"/>
      <c r="D657" s="280"/>
      <c r="E657" s="280"/>
      <c r="F657" s="280"/>
      <c r="G657" s="280"/>
      <c r="H657" s="280"/>
      <c r="I657" s="280"/>
      <c r="J657" s="281"/>
      <c r="K657" s="281"/>
      <c r="L657" s="281"/>
      <c r="M657" s="281"/>
      <c r="N657" s="281"/>
      <c r="O657" s="281"/>
      <c r="P657" s="281"/>
      <c r="Q657" s="281"/>
      <c r="R657" s="281"/>
      <c r="S657" s="282"/>
      <c r="T657" s="282"/>
      <c r="U657" s="282"/>
      <c r="V657" s="282"/>
      <c r="W657" s="282"/>
      <c r="X657" s="282"/>
      <c r="Y657" s="265"/>
      <c r="Z657" s="265"/>
      <c r="AA657" s="265"/>
    </row>
    <row r="658" spans="1:27" s="347" customFormat="1" ht="13.35" customHeight="1">
      <c r="A658" s="348"/>
      <c r="B658" s="598" t="s">
        <v>354</v>
      </c>
      <c r="C658" s="635" t="s">
        <v>960</v>
      </c>
      <c r="D658" s="602"/>
      <c r="E658" s="602"/>
      <c r="F658" s="602"/>
      <c r="G658" s="602"/>
      <c r="H658" s="602"/>
      <c r="I658" s="602"/>
      <c r="J658" s="602"/>
      <c r="K658" s="602"/>
      <c r="L658" s="602"/>
      <c r="M658" s="602"/>
      <c r="N658" s="602"/>
      <c r="O658" s="602"/>
      <c r="P658" s="602"/>
      <c r="Q658" s="602"/>
      <c r="R658" s="602"/>
      <c r="S658" s="602"/>
      <c r="T658" s="602"/>
      <c r="U658" s="602"/>
      <c r="V658" s="602"/>
      <c r="W658" s="602"/>
      <c r="X658" s="603"/>
      <c r="Y658" s="636"/>
      <c r="Z658" s="637"/>
      <c r="AA658" s="638"/>
    </row>
    <row r="659" spans="1:27" s="297" customFormat="1" ht="13.35" customHeight="1">
      <c r="A659" s="232"/>
      <c r="B659" s="599"/>
      <c r="C659" s="604"/>
      <c r="D659" s="605"/>
      <c r="E659" s="605"/>
      <c r="F659" s="605"/>
      <c r="G659" s="605"/>
      <c r="H659" s="605"/>
      <c r="I659" s="605"/>
      <c r="J659" s="605"/>
      <c r="K659" s="605"/>
      <c r="L659" s="605"/>
      <c r="M659" s="605"/>
      <c r="N659" s="605"/>
      <c r="O659" s="605"/>
      <c r="P659" s="605"/>
      <c r="Q659" s="605"/>
      <c r="R659" s="605"/>
      <c r="S659" s="605"/>
      <c r="T659" s="605"/>
      <c r="U659" s="605"/>
      <c r="V659" s="605"/>
      <c r="W659" s="605"/>
      <c r="X659" s="606"/>
      <c r="Y659" s="639"/>
      <c r="Z659" s="640"/>
      <c r="AA659" s="641"/>
    </row>
    <row r="660" spans="1:27" s="297" customFormat="1" ht="45.75" customHeight="1">
      <c r="A660" s="232"/>
      <c r="B660" s="599"/>
      <c r="C660" s="604"/>
      <c r="D660" s="605"/>
      <c r="E660" s="605"/>
      <c r="F660" s="605"/>
      <c r="G660" s="605"/>
      <c r="H660" s="605"/>
      <c r="I660" s="605"/>
      <c r="J660" s="605"/>
      <c r="K660" s="605"/>
      <c r="L660" s="605"/>
      <c r="M660" s="605"/>
      <c r="N660" s="605"/>
      <c r="O660" s="605"/>
      <c r="P660" s="605"/>
      <c r="Q660" s="605"/>
      <c r="R660" s="605"/>
      <c r="S660" s="605"/>
      <c r="T660" s="605"/>
      <c r="U660" s="605"/>
      <c r="V660" s="605"/>
      <c r="W660" s="605"/>
      <c r="X660" s="606"/>
      <c r="Y660" s="639"/>
      <c r="Z660" s="640"/>
      <c r="AA660" s="641"/>
    </row>
    <row r="661" spans="1:27" s="297" customFormat="1" ht="13.35" customHeight="1">
      <c r="A661" s="232"/>
      <c r="B661" s="599"/>
      <c r="C661" s="604"/>
      <c r="D661" s="605"/>
      <c r="E661" s="605"/>
      <c r="F661" s="605"/>
      <c r="G661" s="605"/>
      <c r="H661" s="605"/>
      <c r="I661" s="605"/>
      <c r="J661" s="605"/>
      <c r="K661" s="605"/>
      <c r="L661" s="605"/>
      <c r="M661" s="605"/>
      <c r="N661" s="605"/>
      <c r="O661" s="605"/>
      <c r="P661" s="605"/>
      <c r="Q661" s="605"/>
      <c r="R661" s="605"/>
      <c r="S661" s="605"/>
      <c r="T661" s="605"/>
      <c r="U661" s="605"/>
      <c r="V661" s="605"/>
      <c r="W661" s="605"/>
      <c r="X661" s="606"/>
      <c r="Y661" s="639"/>
      <c r="Z661" s="640"/>
      <c r="AA661" s="641"/>
    </row>
    <row r="662" spans="1:27" s="297" customFormat="1" ht="13.35" customHeight="1">
      <c r="A662" s="232"/>
      <c r="B662" s="599"/>
      <c r="C662" s="604"/>
      <c r="D662" s="605"/>
      <c r="E662" s="605"/>
      <c r="F662" s="605"/>
      <c r="G662" s="605"/>
      <c r="H662" s="605"/>
      <c r="I662" s="605"/>
      <c r="J662" s="605"/>
      <c r="K662" s="605"/>
      <c r="L662" s="605"/>
      <c r="M662" s="605"/>
      <c r="N662" s="605"/>
      <c r="O662" s="605"/>
      <c r="P662" s="605"/>
      <c r="Q662" s="605"/>
      <c r="R662" s="605"/>
      <c r="S662" s="605"/>
      <c r="T662" s="605"/>
      <c r="U662" s="605"/>
      <c r="V662" s="605"/>
      <c r="W662" s="605"/>
      <c r="X662" s="606"/>
      <c r="Y662" s="639"/>
      <c r="Z662" s="640"/>
      <c r="AA662" s="641"/>
    </row>
    <row r="663" spans="1:27" s="297" customFormat="1" ht="20.45" customHeight="1">
      <c r="A663" s="232"/>
      <c r="B663" s="600"/>
      <c r="C663" s="607"/>
      <c r="D663" s="608"/>
      <c r="E663" s="608"/>
      <c r="F663" s="608"/>
      <c r="G663" s="608"/>
      <c r="H663" s="608"/>
      <c r="I663" s="608"/>
      <c r="J663" s="608"/>
      <c r="K663" s="608"/>
      <c r="L663" s="608"/>
      <c r="M663" s="608"/>
      <c r="N663" s="608"/>
      <c r="O663" s="608"/>
      <c r="P663" s="608"/>
      <c r="Q663" s="608"/>
      <c r="R663" s="608"/>
      <c r="S663" s="608"/>
      <c r="T663" s="608"/>
      <c r="U663" s="608"/>
      <c r="V663" s="608"/>
      <c r="W663" s="608"/>
      <c r="X663" s="609"/>
      <c r="Y663" s="642"/>
      <c r="Z663" s="643"/>
      <c r="AA663" s="644"/>
    </row>
    <row r="664" spans="1:27" s="297" customFormat="1" ht="7.35" customHeight="1">
      <c r="A664" s="348"/>
      <c r="B664" s="598" t="s">
        <v>356</v>
      </c>
      <c r="C664" s="635" t="s">
        <v>961</v>
      </c>
      <c r="D664" s="602"/>
      <c r="E664" s="602"/>
      <c r="F664" s="602"/>
      <c r="G664" s="602"/>
      <c r="H664" s="602"/>
      <c r="I664" s="602"/>
      <c r="J664" s="602"/>
      <c r="K664" s="602"/>
      <c r="L664" s="602"/>
      <c r="M664" s="602"/>
      <c r="N664" s="602"/>
      <c r="O664" s="602"/>
      <c r="P664" s="602"/>
      <c r="Q664" s="602"/>
      <c r="R664" s="602"/>
      <c r="S664" s="602"/>
      <c r="T664" s="602"/>
      <c r="U664" s="602"/>
      <c r="V664" s="602"/>
      <c r="W664" s="602"/>
      <c r="X664" s="603"/>
      <c r="Y664" s="636"/>
      <c r="Z664" s="637"/>
      <c r="AA664" s="638"/>
    </row>
    <row r="665" spans="1:27" s="297" customFormat="1" ht="7.35" customHeight="1">
      <c r="A665" s="348"/>
      <c r="B665" s="599"/>
      <c r="C665" s="604"/>
      <c r="D665" s="605"/>
      <c r="E665" s="605"/>
      <c r="F665" s="605"/>
      <c r="G665" s="605"/>
      <c r="H665" s="605"/>
      <c r="I665" s="605"/>
      <c r="J665" s="605"/>
      <c r="K665" s="605"/>
      <c r="L665" s="605"/>
      <c r="M665" s="605"/>
      <c r="N665" s="605"/>
      <c r="O665" s="605"/>
      <c r="P665" s="605"/>
      <c r="Q665" s="605"/>
      <c r="R665" s="605"/>
      <c r="S665" s="605"/>
      <c r="T665" s="605"/>
      <c r="U665" s="605"/>
      <c r="V665" s="605"/>
      <c r="W665" s="605"/>
      <c r="X665" s="606"/>
      <c r="Y665" s="639"/>
      <c r="Z665" s="640"/>
      <c r="AA665" s="641"/>
    </row>
    <row r="666" spans="1:27" s="297" customFormat="1" ht="7.35" customHeight="1">
      <c r="A666" s="348"/>
      <c r="B666" s="599"/>
      <c r="C666" s="604"/>
      <c r="D666" s="605"/>
      <c r="E666" s="605"/>
      <c r="F666" s="605"/>
      <c r="G666" s="605"/>
      <c r="H666" s="605"/>
      <c r="I666" s="605"/>
      <c r="J666" s="605"/>
      <c r="K666" s="605"/>
      <c r="L666" s="605"/>
      <c r="M666" s="605"/>
      <c r="N666" s="605"/>
      <c r="O666" s="605"/>
      <c r="P666" s="605"/>
      <c r="Q666" s="605"/>
      <c r="R666" s="605"/>
      <c r="S666" s="605"/>
      <c r="T666" s="605"/>
      <c r="U666" s="605"/>
      <c r="V666" s="605"/>
      <c r="W666" s="605"/>
      <c r="X666" s="606"/>
      <c r="Y666" s="639"/>
      <c r="Z666" s="640"/>
      <c r="AA666" s="641"/>
    </row>
    <row r="667" spans="1:27" s="297" customFormat="1" ht="22.35" customHeight="1">
      <c r="A667" s="348"/>
      <c r="B667" s="600"/>
      <c r="C667" s="607"/>
      <c r="D667" s="608"/>
      <c r="E667" s="608"/>
      <c r="F667" s="608"/>
      <c r="G667" s="608"/>
      <c r="H667" s="608"/>
      <c r="I667" s="608"/>
      <c r="J667" s="608"/>
      <c r="K667" s="608"/>
      <c r="L667" s="608"/>
      <c r="M667" s="608"/>
      <c r="N667" s="608"/>
      <c r="O667" s="608"/>
      <c r="P667" s="608"/>
      <c r="Q667" s="608"/>
      <c r="R667" s="608"/>
      <c r="S667" s="608"/>
      <c r="T667" s="608"/>
      <c r="U667" s="608"/>
      <c r="V667" s="608"/>
      <c r="W667" s="608"/>
      <c r="X667" s="609"/>
      <c r="Y667" s="642"/>
      <c r="Z667" s="643"/>
      <c r="AA667" s="644"/>
    </row>
    <row r="668" spans="1:27" s="297" customFormat="1" ht="13.5" customHeight="1">
      <c r="A668" s="348"/>
      <c r="B668" s="598" t="s">
        <v>1038</v>
      </c>
      <c r="C668" s="601" t="s">
        <v>1037</v>
      </c>
      <c r="D668" s="602"/>
      <c r="E668" s="602"/>
      <c r="F668" s="602"/>
      <c r="G668" s="602"/>
      <c r="H668" s="602"/>
      <c r="I668" s="602"/>
      <c r="J668" s="602"/>
      <c r="K668" s="602"/>
      <c r="L668" s="602"/>
      <c r="M668" s="602"/>
      <c r="N668" s="602"/>
      <c r="O668" s="602"/>
      <c r="P668" s="602"/>
      <c r="Q668" s="602"/>
      <c r="R668" s="602"/>
      <c r="S668" s="602"/>
      <c r="T668" s="602"/>
      <c r="U668" s="602"/>
      <c r="V668" s="602"/>
      <c r="W668" s="602"/>
      <c r="X668" s="603"/>
      <c r="Y668" s="636"/>
      <c r="Z668" s="637"/>
      <c r="AA668" s="638"/>
    </row>
    <row r="669" spans="1:27" s="297" customFormat="1" ht="13.5" customHeight="1">
      <c r="A669" s="348"/>
      <c r="B669" s="599"/>
      <c r="C669" s="604"/>
      <c r="D669" s="605"/>
      <c r="E669" s="605"/>
      <c r="F669" s="605"/>
      <c r="G669" s="605"/>
      <c r="H669" s="605"/>
      <c r="I669" s="605"/>
      <c r="J669" s="605"/>
      <c r="K669" s="605"/>
      <c r="L669" s="605"/>
      <c r="M669" s="605"/>
      <c r="N669" s="605"/>
      <c r="O669" s="605"/>
      <c r="P669" s="605"/>
      <c r="Q669" s="605"/>
      <c r="R669" s="605"/>
      <c r="S669" s="605"/>
      <c r="T669" s="605"/>
      <c r="U669" s="605"/>
      <c r="V669" s="605"/>
      <c r="W669" s="605"/>
      <c r="X669" s="606"/>
      <c r="Y669" s="639"/>
      <c r="Z669" s="640"/>
      <c r="AA669" s="641"/>
    </row>
    <row r="670" spans="1:27" s="297" customFormat="1" ht="13.5" customHeight="1">
      <c r="A670" s="348"/>
      <c r="B670" s="600"/>
      <c r="C670" s="607"/>
      <c r="D670" s="608"/>
      <c r="E670" s="608"/>
      <c r="F670" s="608"/>
      <c r="G670" s="608"/>
      <c r="H670" s="608"/>
      <c r="I670" s="608"/>
      <c r="J670" s="608"/>
      <c r="K670" s="608"/>
      <c r="L670" s="608"/>
      <c r="M670" s="608"/>
      <c r="N670" s="608"/>
      <c r="O670" s="608"/>
      <c r="P670" s="608"/>
      <c r="Q670" s="608"/>
      <c r="R670" s="608"/>
      <c r="S670" s="608"/>
      <c r="T670" s="608"/>
      <c r="U670" s="608"/>
      <c r="V670" s="608"/>
      <c r="W670" s="608"/>
      <c r="X670" s="609"/>
      <c r="Y670" s="642"/>
      <c r="Z670" s="643"/>
      <c r="AA670" s="644"/>
    </row>
    <row r="671" spans="1:27" s="347" customFormat="1" ht="18.75" customHeight="1">
      <c r="A671" s="348"/>
      <c r="B671" s="598" t="s">
        <v>389</v>
      </c>
      <c r="C671" s="601" t="s">
        <v>962</v>
      </c>
      <c r="D671" s="602"/>
      <c r="E671" s="602"/>
      <c r="F671" s="602"/>
      <c r="G671" s="602"/>
      <c r="H671" s="602"/>
      <c r="I671" s="602"/>
      <c r="J671" s="602"/>
      <c r="K671" s="602"/>
      <c r="L671" s="602"/>
      <c r="M671" s="602"/>
      <c r="N671" s="602"/>
      <c r="O671" s="602"/>
      <c r="P671" s="602"/>
      <c r="Q671" s="602"/>
      <c r="R671" s="602"/>
      <c r="S671" s="602"/>
      <c r="T671" s="602"/>
      <c r="U671" s="602"/>
      <c r="V671" s="602"/>
      <c r="W671" s="602"/>
      <c r="X671" s="603"/>
      <c r="Y671" s="636"/>
      <c r="Z671" s="637"/>
      <c r="AA671" s="638"/>
    </row>
    <row r="672" spans="1:27" s="344" customFormat="1" ht="18.75" customHeight="1">
      <c r="A672" s="322"/>
      <c r="B672" s="600"/>
      <c r="C672" s="607"/>
      <c r="D672" s="608"/>
      <c r="E672" s="608"/>
      <c r="F672" s="608"/>
      <c r="G672" s="608"/>
      <c r="H672" s="608"/>
      <c r="I672" s="608"/>
      <c r="J672" s="608"/>
      <c r="K672" s="608"/>
      <c r="L672" s="608"/>
      <c r="M672" s="608"/>
      <c r="N672" s="608"/>
      <c r="O672" s="608"/>
      <c r="P672" s="608"/>
      <c r="Q672" s="608"/>
      <c r="R672" s="608"/>
      <c r="S672" s="608"/>
      <c r="T672" s="608"/>
      <c r="U672" s="608"/>
      <c r="V672" s="608"/>
      <c r="W672" s="608"/>
      <c r="X672" s="609"/>
      <c r="Y672" s="642"/>
      <c r="Z672" s="643"/>
      <c r="AA672" s="644"/>
    </row>
    <row r="673" spans="1:63" s="285" customFormat="1" ht="17.25" customHeight="1">
      <c r="A673" s="352"/>
      <c r="B673" s="598" t="s">
        <v>391</v>
      </c>
      <c r="C673" s="601" t="s">
        <v>963</v>
      </c>
      <c r="D673" s="602"/>
      <c r="E673" s="602"/>
      <c r="F673" s="602"/>
      <c r="G673" s="602"/>
      <c r="H673" s="602"/>
      <c r="I673" s="602"/>
      <c r="J673" s="602"/>
      <c r="K673" s="602"/>
      <c r="L673" s="602"/>
      <c r="M673" s="602"/>
      <c r="N673" s="602"/>
      <c r="O673" s="602"/>
      <c r="P673" s="602"/>
      <c r="Q673" s="602"/>
      <c r="R673" s="602"/>
      <c r="S673" s="602"/>
      <c r="T673" s="602"/>
      <c r="U673" s="602"/>
      <c r="V673" s="602"/>
      <c r="W673" s="602"/>
      <c r="X673" s="603"/>
      <c r="Y673" s="636"/>
      <c r="Z673" s="637"/>
      <c r="AA673" s="638"/>
      <c r="AC673" s="286"/>
      <c r="AD673" s="286"/>
      <c r="AE673" s="286"/>
      <c r="AF673" s="286"/>
      <c r="AG673" s="286"/>
      <c r="AH673" s="286"/>
      <c r="AI673" s="286"/>
      <c r="AJ673" s="286"/>
      <c r="AK673" s="286"/>
      <c r="AL673" s="286"/>
      <c r="AM673" s="286"/>
      <c r="AN673" s="286"/>
      <c r="AO673" s="286"/>
      <c r="AP673" s="286"/>
      <c r="AQ673" s="286"/>
      <c r="AR673" s="286"/>
      <c r="AS673" s="286"/>
      <c r="AT673" s="286"/>
      <c r="AU673" s="286"/>
      <c r="AV673" s="286"/>
      <c r="AW673" s="286"/>
      <c r="AX673" s="286"/>
      <c r="AY673" s="286"/>
      <c r="AZ673" s="286"/>
      <c r="BA673" s="286"/>
      <c r="BB673" s="286"/>
      <c r="BC673" s="286"/>
      <c r="BD673" s="286"/>
      <c r="BE673" s="286"/>
      <c r="BF673" s="286"/>
      <c r="BG673" s="286"/>
      <c r="BH673" s="286"/>
      <c r="BI673" s="286"/>
      <c r="BJ673" s="286"/>
      <c r="BK673" s="286"/>
    </row>
    <row r="674" spans="1:63" s="347" customFormat="1" ht="17.25" customHeight="1">
      <c r="A674" s="322"/>
      <c r="B674" s="600"/>
      <c r="C674" s="607"/>
      <c r="D674" s="608"/>
      <c r="E674" s="608"/>
      <c r="F674" s="608"/>
      <c r="G674" s="608"/>
      <c r="H674" s="608"/>
      <c r="I674" s="608"/>
      <c r="J674" s="608"/>
      <c r="K674" s="608"/>
      <c r="L674" s="608"/>
      <c r="M674" s="608"/>
      <c r="N674" s="608"/>
      <c r="O674" s="608"/>
      <c r="P674" s="608"/>
      <c r="Q674" s="608"/>
      <c r="R674" s="608"/>
      <c r="S674" s="608"/>
      <c r="T674" s="608"/>
      <c r="U674" s="608"/>
      <c r="V674" s="608"/>
      <c r="W674" s="608"/>
      <c r="X674" s="609"/>
      <c r="Y674" s="642"/>
      <c r="Z674" s="643"/>
      <c r="AA674" s="644"/>
    </row>
    <row r="675" spans="1:63" s="285" customFormat="1" ht="10.35" customHeight="1">
      <c r="A675" s="352"/>
      <c r="B675" s="598" t="s">
        <v>417</v>
      </c>
      <c r="C675" s="601" t="s">
        <v>1039</v>
      </c>
      <c r="D675" s="602"/>
      <c r="E675" s="602"/>
      <c r="F675" s="602"/>
      <c r="G675" s="602"/>
      <c r="H675" s="602"/>
      <c r="I675" s="602"/>
      <c r="J675" s="602"/>
      <c r="K675" s="602"/>
      <c r="L675" s="602"/>
      <c r="M675" s="602"/>
      <c r="N675" s="602"/>
      <c r="O675" s="602"/>
      <c r="P675" s="602"/>
      <c r="Q675" s="602"/>
      <c r="R675" s="602"/>
      <c r="S675" s="602"/>
      <c r="T675" s="602"/>
      <c r="U675" s="602"/>
      <c r="V675" s="602"/>
      <c r="W675" s="602"/>
      <c r="X675" s="603"/>
      <c r="Y675" s="636"/>
      <c r="Z675" s="637"/>
      <c r="AA675" s="638"/>
      <c r="AC675" s="286"/>
      <c r="AD675" s="286"/>
      <c r="AE675" s="286"/>
      <c r="AF675" s="286"/>
      <c r="AG675" s="286"/>
      <c r="AH675" s="286"/>
      <c r="AI675" s="286"/>
      <c r="AJ675" s="286"/>
      <c r="AK675" s="286"/>
      <c r="AL675" s="286"/>
      <c r="AM675" s="286"/>
      <c r="AN675" s="286"/>
      <c r="AO675" s="286"/>
      <c r="AP675" s="286"/>
      <c r="AQ675" s="286"/>
      <c r="AR675" s="286"/>
      <c r="AS675" s="286"/>
      <c r="AT675" s="286"/>
      <c r="AU675" s="286"/>
      <c r="AV675" s="286"/>
      <c r="AW675" s="286"/>
      <c r="AX675" s="286"/>
      <c r="AY675" s="286"/>
      <c r="AZ675" s="286"/>
      <c r="BA675" s="286"/>
      <c r="BB675" s="286"/>
      <c r="BC675" s="286"/>
      <c r="BD675" s="286"/>
      <c r="BE675" s="286"/>
      <c r="BF675" s="286"/>
      <c r="BG675" s="286"/>
      <c r="BH675" s="286"/>
      <c r="BI675" s="286"/>
      <c r="BJ675" s="286"/>
      <c r="BK675" s="286"/>
    </row>
    <row r="676" spans="1:63" s="344" customFormat="1" ht="21" customHeight="1">
      <c r="A676" s="352"/>
      <c r="B676" s="599"/>
      <c r="C676" s="604"/>
      <c r="D676" s="605"/>
      <c r="E676" s="605"/>
      <c r="F676" s="605"/>
      <c r="G676" s="605"/>
      <c r="H676" s="605"/>
      <c r="I676" s="605"/>
      <c r="J676" s="605"/>
      <c r="K676" s="605"/>
      <c r="L676" s="605"/>
      <c r="M676" s="605"/>
      <c r="N676" s="605"/>
      <c r="O676" s="605"/>
      <c r="P676" s="605"/>
      <c r="Q676" s="605"/>
      <c r="R676" s="605"/>
      <c r="S676" s="605"/>
      <c r="T676" s="605"/>
      <c r="U676" s="605"/>
      <c r="V676" s="605"/>
      <c r="W676" s="605"/>
      <c r="X676" s="606"/>
      <c r="Y676" s="639"/>
      <c r="Z676" s="640"/>
      <c r="AA676" s="641"/>
    </row>
    <row r="677" spans="1:63" s="347" customFormat="1" ht="18" customHeight="1">
      <c r="A677" s="322"/>
      <c r="B677" s="600"/>
      <c r="C677" s="607"/>
      <c r="D677" s="608"/>
      <c r="E677" s="608"/>
      <c r="F677" s="608"/>
      <c r="G677" s="608"/>
      <c r="H677" s="608"/>
      <c r="I677" s="608"/>
      <c r="J677" s="608"/>
      <c r="K677" s="608"/>
      <c r="L677" s="608"/>
      <c r="M677" s="608"/>
      <c r="N677" s="608"/>
      <c r="O677" s="608"/>
      <c r="P677" s="608"/>
      <c r="Q677" s="608"/>
      <c r="R677" s="608"/>
      <c r="S677" s="608"/>
      <c r="T677" s="608"/>
      <c r="U677" s="608"/>
      <c r="V677" s="608"/>
      <c r="W677" s="608"/>
      <c r="X677" s="609"/>
      <c r="Y677" s="642"/>
      <c r="Z677" s="643"/>
      <c r="AA677" s="644"/>
    </row>
    <row r="678" spans="1:63" s="285" customFormat="1" ht="12" customHeight="1">
      <c r="A678" s="352"/>
      <c r="B678" s="598" t="s">
        <v>1045</v>
      </c>
      <c r="C678" s="601" t="s">
        <v>1040</v>
      </c>
      <c r="D678" s="602"/>
      <c r="E678" s="602"/>
      <c r="F678" s="602"/>
      <c r="G678" s="602"/>
      <c r="H678" s="602"/>
      <c r="I678" s="602"/>
      <c r="J678" s="602"/>
      <c r="K678" s="602"/>
      <c r="L678" s="602"/>
      <c r="M678" s="602"/>
      <c r="N678" s="602"/>
      <c r="O678" s="602"/>
      <c r="P678" s="602"/>
      <c r="Q678" s="602"/>
      <c r="R678" s="602"/>
      <c r="S678" s="602"/>
      <c r="T678" s="602"/>
      <c r="U678" s="602"/>
      <c r="V678" s="602"/>
      <c r="W678" s="602"/>
      <c r="X678" s="603"/>
      <c r="Y678" s="636"/>
      <c r="Z678" s="637"/>
      <c r="AA678" s="638"/>
      <c r="AC678" s="286"/>
      <c r="AD678" s="286"/>
      <c r="AE678" s="286"/>
      <c r="AF678" s="286"/>
      <c r="AG678" s="286"/>
      <c r="AH678" s="286"/>
      <c r="AI678" s="286"/>
      <c r="AJ678" s="286"/>
      <c r="AK678" s="286"/>
      <c r="AL678" s="286"/>
      <c r="AM678" s="286"/>
      <c r="AN678" s="286"/>
      <c r="AO678" s="286"/>
      <c r="AP678" s="286"/>
      <c r="AQ678" s="286"/>
      <c r="AR678" s="286"/>
      <c r="AS678" s="286"/>
      <c r="AT678" s="286"/>
      <c r="AU678" s="286"/>
      <c r="AV678" s="286"/>
      <c r="AW678" s="286"/>
      <c r="AX678" s="286"/>
      <c r="AY678" s="286"/>
      <c r="AZ678" s="286"/>
      <c r="BA678" s="286"/>
      <c r="BB678" s="286"/>
      <c r="BC678" s="286"/>
      <c r="BD678" s="286"/>
      <c r="BE678" s="286"/>
      <c r="BF678" s="286"/>
      <c r="BG678" s="286"/>
      <c r="BH678" s="286"/>
      <c r="BI678" s="286"/>
      <c r="BJ678" s="286"/>
      <c r="BK678" s="286"/>
    </row>
    <row r="679" spans="1:63" s="344" customFormat="1" ht="12" customHeight="1">
      <c r="A679" s="352"/>
      <c r="B679" s="599"/>
      <c r="C679" s="604"/>
      <c r="D679" s="605"/>
      <c r="E679" s="605"/>
      <c r="F679" s="605"/>
      <c r="G679" s="605"/>
      <c r="H679" s="605"/>
      <c r="I679" s="605"/>
      <c r="J679" s="605"/>
      <c r="K679" s="605"/>
      <c r="L679" s="605"/>
      <c r="M679" s="605"/>
      <c r="N679" s="605"/>
      <c r="O679" s="605"/>
      <c r="P679" s="605"/>
      <c r="Q679" s="605"/>
      <c r="R679" s="605"/>
      <c r="S679" s="605"/>
      <c r="T679" s="605"/>
      <c r="U679" s="605"/>
      <c r="V679" s="605"/>
      <c r="W679" s="605"/>
      <c r="X679" s="606"/>
      <c r="Y679" s="639"/>
      <c r="Z679" s="640"/>
      <c r="AA679" s="641"/>
    </row>
    <row r="680" spans="1:63" s="344" customFormat="1" ht="12" customHeight="1">
      <c r="A680" s="352"/>
      <c r="B680" s="600"/>
      <c r="C680" s="607"/>
      <c r="D680" s="608"/>
      <c r="E680" s="608"/>
      <c r="F680" s="608"/>
      <c r="G680" s="608"/>
      <c r="H680" s="608"/>
      <c r="I680" s="608"/>
      <c r="J680" s="608"/>
      <c r="K680" s="608"/>
      <c r="L680" s="608"/>
      <c r="M680" s="608"/>
      <c r="N680" s="608"/>
      <c r="O680" s="608"/>
      <c r="P680" s="608"/>
      <c r="Q680" s="608"/>
      <c r="R680" s="608"/>
      <c r="S680" s="608"/>
      <c r="T680" s="608"/>
      <c r="U680" s="608"/>
      <c r="V680" s="608"/>
      <c r="W680" s="608"/>
      <c r="X680" s="609"/>
      <c r="Y680" s="642"/>
      <c r="Z680" s="643"/>
      <c r="AA680" s="644"/>
    </row>
    <row r="681" spans="1:63" s="344" customFormat="1" ht="12" customHeight="1">
      <c r="A681" s="352"/>
      <c r="B681" s="598" t="s">
        <v>1046</v>
      </c>
      <c r="C681" s="601" t="s">
        <v>1042</v>
      </c>
      <c r="D681" s="602"/>
      <c r="E681" s="602"/>
      <c r="F681" s="602"/>
      <c r="G681" s="602"/>
      <c r="H681" s="602"/>
      <c r="I681" s="602"/>
      <c r="J681" s="602"/>
      <c r="K681" s="602"/>
      <c r="L681" s="602"/>
      <c r="M681" s="602"/>
      <c r="N681" s="602"/>
      <c r="O681" s="602"/>
      <c r="P681" s="602"/>
      <c r="Q681" s="602"/>
      <c r="R681" s="602"/>
      <c r="S681" s="602"/>
      <c r="T681" s="602"/>
      <c r="U681" s="602"/>
      <c r="V681" s="602"/>
      <c r="W681" s="602"/>
      <c r="X681" s="603"/>
      <c r="Y681" s="636"/>
      <c r="Z681" s="637"/>
      <c r="AA681" s="638"/>
    </row>
    <row r="682" spans="1:63" s="344" customFormat="1" ht="21" customHeight="1">
      <c r="A682" s="352"/>
      <c r="B682" s="599"/>
      <c r="C682" s="604"/>
      <c r="D682" s="605"/>
      <c r="E682" s="605"/>
      <c r="F682" s="605"/>
      <c r="G682" s="605"/>
      <c r="H682" s="605"/>
      <c r="I682" s="605"/>
      <c r="J682" s="605"/>
      <c r="K682" s="605"/>
      <c r="L682" s="605"/>
      <c r="M682" s="605"/>
      <c r="N682" s="605"/>
      <c r="O682" s="605"/>
      <c r="P682" s="605"/>
      <c r="Q682" s="605"/>
      <c r="R682" s="605"/>
      <c r="S682" s="605"/>
      <c r="T682" s="605"/>
      <c r="U682" s="605"/>
      <c r="V682" s="605"/>
      <c r="W682" s="605"/>
      <c r="X682" s="606"/>
      <c r="Y682" s="639"/>
      <c r="Z682" s="640"/>
      <c r="AA682" s="641"/>
    </row>
    <row r="683" spans="1:63" s="344" customFormat="1" ht="23.25" customHeight="1">
      <c r="A683" s="352"/>
      <c r="B683" s="600"/>
      <c r="C683" s="607"/>
      <c r="D683" s="608"/>
      <c r="E683" s="608"/>
      <c r="F683" s="608"/>
      <c r="G683" s="608"/>
      <c r="H683" s="608"/>
      <c r="I683" s="608"/>
      <c r="J683" s="608"/>
      <c r="K683" s="608"/>
      <c r="L683" s="608"/>
      <c r="M683" s="608"/>
      <c r="N683" s="608"/>
      <c r="O683" s="608"/>
      <c r="P683" s="608"/>
      <c r="Q683" s="608"/>
      <c r="R683" s="608"/>
      <c r="S683" s="608"/>
      <c r="T683" s="608"/>
      <c r="U683" s="608"/>
      <c r="V683" s="608"/>
      <c r="W683" s="608"/>
      <c r="X683" s="609"/>
      <c r="Y683" s="642"/>
      <c r="Z683" s="643"/>
      <c r="AA683" s="644"/>
    </row>
    <row r="684" spans="1:63" s="344" customFormat="1" ht="12" customHeight="1">
      <c r="A684" s="352"/>
      <c r="B684" s="622" t="s">
        <v>1047</v>
      </c>
      <c r="C684" s="623" t="s">
        <v>1044</v>
      </c>
      <c r="D684" s="624"/>
      <c r="E684" s="624"/>
      <c r="F684" s="624"/>
      <c r="G684" s="624"/>
      <c r="H684" s="624"/>
      <c r="I684" s="624"/>
      <c r="J684" s="624"/>
      <c r="K684" s="624"/>
      <c r="L684" s="624"/>
      <c r="M684" s="624"/>
      <c r="N684" s="624"/>
      <c r="O684" s="624"/>
      <c r="P684" s="624"/>
      <c r="Q684" s="624"/>
      <c r="R684" s="624"/>
      <c r="S684" s="624"/>
      <c r="T684" s="624"/>
      <c r="U684" s="624"/>
      <c r="V684" s="624"/>
      <c r="W684" s="624"/>
      <c r="X684" s="624"/>
      <c r="Y684" s="572"/>
      <c r="Z684" s="572"/>
      <c r="AA684" s="566"/>
    </row>
    <row r="685" spans="1:63" s="344" customFormat="1" ht="23.25" customHeight="1">
      <c r="A685" s="352"/>
      <c r="B685" s="960"/>
      <c r="C685" s="624"/>
      <c r="D685" s="624"/>
      <c r="E685" s="624"/>
      <c r="F685" s="624"/>
      <c r="G685" s="624"/>
      <c r="H685" s="624"/>
      <c r="I685" s="624"/>
      <c r="J685" s="624"/>
      <c r="K685" s="624"/>
      <c r="L685" s="624"/>
      <c r="M685" s="624"/>
      <c r="N685" s="624"/>
      <c r="O685" s="624"/>
      <c r="P685" s="624"/>
      <c r="Q685" s="624"/>
      <c r="R685" s="624"/>
      <c r="S685" s="624"/>
      <c r="T685" s="624"/>
      <c r="U685" s="624"/>
      <c r="V685" s="624"/>
      <c r="W685" s="624"/>
      <c r="X685" s="624"/>
      <c r="Y685" s="572"/>
      <c r="Z685" s="572"/>
      <c r="AA685" s="573"/>
    </row>
    <row r="686" spans="1:63" s="347" customFormat="1" ht="12" customHeight="1">
      <c r="A686" s="322"/>
      <c r="B686" s="960"/>
      <c r="C686" s="624"/>
      <c r="D686" s="624"/>
      <c r="E686" s="624"/>
      <c r="F686" s="624"/>
      <c r="G686" s="624"/>
      <c r="H686" s="624"/>
      <c r="I686" s="624"/>
      <c r="J686" s="624"/>
      <c r="K686" s="624"/>
      <c r="L686" s="624"/>
      <c r="M686" s="624"/>
      <c r="N686" s="624"/>
      <c r="O686" s="624"/>
      <c r="P686" s="624"/>
      <c r="Q686" s="624"/>
      <c r="R686" s="624"/>
      <c r="S686" s="624"/>
      <c r="T686" s="624"/>
      <c r="U686" s="624"/>
      <c r="V686" s="624"/>
      <c r="W686" s="624"/>
      <c r="X686" s="624"/>
      <c r="Y686" s="572"/>
      <c r="Z686" s="572"/>
      <c r="AA686" s="569"/>
    </row>
    <row r="687" spans="1:63" s="347" customFormat="1" ht="10.35" customHeight="1">
      <c r="A687" s="322"/>
      <c r="B687" s="454"/>
      <c r="C687" s="451"/>
      <c r="D687" s="451"/>
      <c r="E687" s="451"/>
      <c r="F687" s="451"/>
      <c r="G687" s="451"/>
      <c r="H687" s="451"/>
      <c r="I687" s="451"/>
      <c r="J687" s="451"/>
      <c r="K687" s="451"/>
      <c r="L687" s="451"/>
      <c r="M687" s="451"/>
      <c r="N687" s="451"/>
      <c r="O687" s="451"/>
      <c r="P687" s="451"/>
      <c r="Q687" s="451"/>
      <c r="R687" s="451"/>
      <c r="S687" s="451"/>
      <c r="T687" s="451"/>
      <c r="U687" s="451"/>
      <c r="V687" s="451"/>
      <c r="W687" s="451"/>
      <c r="X687" s="451"/>
      <c r="Y687" s="431"/>
      <c r="Z687" s="431"/>
      <c r="AA687" s="431"/>
    </row>
    <row r="688" spans="1:63" s="353" customFormat="1" ht="15.6" customHeight="1">
      <c r="A688" s="422" t="s">
        <v>915</v>
      </c>
      <c r="B688" s="279"/>
      <c r="C688" s="280"/>
      <c r="D688" s="280"/>
      <c r="E688" s="280"/>
      <c r="F688" s="280"/>
      <c r="G688" s="280"/>
      <c r="H688" s="280"/>
      <c r="I688" s="280"/>
      <c r="J688" s="471"/>
      <c r="K688" s="471"/>
      <c r="L688" s="471"/>
      <c r="M688" s="471"/>
      <c r="N688" s="471"/>
      <c r="O688" s="471"/>
      <c r="P688" s="471"/>
      <c r="Q688" s="471"/>
      <c r="R688" s="471"/>
      <c r="S688" s="471"/>
      <c r="T688" s="471"/>
      <c r="U688" s="471"/>
      <c r="V688" s="471"/>
      <c r="W688" s="471"/>
      <c r="X688" s="471"/>
      <c r="Y688" s="471"/>
      <c r="Z688" s="471"/>
      <c r="AA688" s="471"/>
    </row>
    <row r="689" spans="1:27" s="353" customFormat="1" ht="12.75" customHeight="1">
      <c r="A689" s="348"/>
      <c r="B689" s="598" t="s">
        <v>354</v>
      </c>
      <c r="C689" s="601" t="s">
        <v>570</v>
      </c>
      <c r="D689" s="602"/>
      <c r="E689" s="602"/>
      <c r="F689" s="602"/>
      <c r="G689" s="602"/>
      <c r="H689" s="602"/>
      <c r="I689" s="602"/>
      <c r="J689" s="602"/>
      <c r="K689" s="602"/>
      <c r="L689" s="602"/>
      <c r="M689" s="602"/>
      <c r="N689" s="602"/>
      <c r="O689" s="602"/>
      <c r="P689" s="602"/>
      <c r="Q689" s="602"/>
      <c r="R689" s="602"/>
      <c r="S689" s="602"/>
      <c r="T689" s="602"/>
      <c r="U689" s="602"/>
      <c r="V689" s="602"/>
      <c r="W689" s="602"/>
      <c r="X689" s="603"/>
      <c r="Y689" s="610"/>
      <c r="Z689" s="611"/>
      <c r="AA689" s="612"/>
    </row>
    <row r="690" spans="1:27" s="353" customFormat="1" ht="12.75" customHeight="1">
      <c r="A690" s="348"/>
      <c r="B690" s="599"/>
      <c r="C690" s="604"/>
      <c r="D690" s="605"/>
      <c r="E690" s="605"/>
      <c r="F690" s="605"/>
      <c r="G690" s="605"/>
      <c r="H690" s="605"/>
      <c r="I690" s="605"/>
      <c r="J690" s="605"/>
      <c r="K690" s="605"/>
      <c r="L690" s="605"/>
      <c r="M690" s="605"/>
      <c r="N690" s="605"/>
      <c r="O690" s="605"/>
      <c r="P690" s="605"/>
      <c r="Q690" s="605"/>
      <c r="R690" s="605"/>
      <c r="S690" s="605"/>
      <c r="T690" s="605"/>
      <c r="U690" s="605"/>
      <c r="V690" s="605"/>
      <c r="W690" s="605"/>
      <c r="X690" s="606"/>
      <c r="Y690" s="610"/>
      <c r="Z690" s="611"/>
      <c r="AA690" s="612"/>
    </row>
    <row r="691" spans="1:27" s="353" customFormat="1" ht="12.75" customHeight="1">
      <c r="A691" s="348"/>
      <c r="B691" s="599"/>
      <c r="C691" s="604"/>
      <c r="D691" s="605"/>
      <c r="E691" s="605"/>
      <c r="F691" s="605"/>
      <c r="G691" s="605"/>
      <c r="H691" s="605"/>
      <c r="I691" s="605"/>
      <c r="J691" s="605"/>
      <c r="K691" s="605"/>
      <c r="L691" s="605"/>
      <c r="M691" s="605"/>
      <c r="N691" s="605"/>
      <c r="O691" s="605"/>
      <c r="P691" s="605"/>
      <c r="Q691" s="605"/>
      <c r="R691" s="605"/>
      <c r="S691" s="605"/>
      <c r="T691" s="605"/>
      <c r="U691" s="605"/>
      <c r="V691" s="605"/>
      <c r="W691" s="605"/>
      <c r="X691" s="606"/>
      <c r="Y691" s="610"/>
      <c r="Z691" s="611"/>
      <c r="AA691" s="612"/>
    </row>
    <row r="692" spans="1:27" s="353" customFormat="1" ht="17.45" customHeight="1">
      <c r="A692" s="348"/>
      <c r="B692" s="600"/>
      <c r="C692" s="607"/>
      <c r="D692" s="608"/>
      <c r="E692" s="608"/>
      <c r="F692" s="608"/>
      <c r="G692" s="608"/>
      <c r="H692" s="608"/>
      <c r="I692" s="608"/>
      <c r="J692" s="608"/>
      <c r="K692" s="608"/>
      <c r="L692" s="608"/>
      <c r="M692" s="608"/>
      <c r="N692" s="608"/>
      <c r="O692" s="608"/>
      <c r="P692" s="608"/>
      <c r="Q692" s="608"/>
      <c r="R692" s="608"/>
      <c r="S692" s="608"/>
      <c r="T692" s="608"/>
      <c r="U692" s="608"/>
      <c r="V692" s="608"/>
      <c r="W692" s="608"/>
      <c r="X692" s="609"/>
      <c r="Y692" s="610"/>
      <c r="Z692" s="611"/>
      <c r="AA692" s="612"/>
    </row>
    <row r="693" spans="1:27" s="353" customFormat="1" ht="6.6" customHeight="1">
      <c r="A693" s="348"/>
      <c r="B693" s="598" t="s">
        <v>356</v>
      </c>
      <c r="C693" s="601" t="s">
        <v>571</v>
      </c>
      <c r="D693" s="602"/>
      <c r="E693" s="602"/>
      <c r="F693" s="602"/>
      <c r="G693" s="602"/>
      <c r="H693" s="602"/>
      <c r="I693" s="602"/>
      <c r="J693" s="602"/>
      <c r="K693" s="602"/>
      <c r="L693" s="602"/>
      <c r="M693" s="602"/>
      <c r="N693" s="602"/>
      <c r="O693" s="602"/>
      <c r="P693" s="602"/>
      <c r="Q693" s="602"/>
      <c r="R693" s="602"/>
      <c r="S693" s="602"/>
      <c r="T693" s="602"/>
      <c r="U693" s="602"/>
      <c r="V693" s="602"/>
      <c r="W693" s="602"/>
      <c r="X693" s="603"/>
      <c r="Y693" s="610"/>
      <c r="Z693" s="611"/>
      <c r="AA693" s="612"/>
    </row>
    <row r="694" spans="1:27" s="353" customFormat="1" ht="15" customHeight="1">
      <c r="A694" s="348"/>
      <c r="B694" s="599"/>
      <c r="C694" s="604"/>
      <c r="D694" s="605"/>
      <c r="E694" s="605"/>
      <c r="F694" s="605"/>
      <c r="G694" s="605"/>
      <c r="H694" s="605"/>
      <c r="I694" s="605"/>
      <c r="J694" s="605"/>
      <c r="K694" s="605"/>
      <c r="L694" s="605"/>
      <c r="M694" s="605"/>
      <c r="N694" s="605"/>
      <c r="O694" s="605"/>
      <c r="P694" s="605"/>
      <c r="Q694" s="605"/>
      <c r="R694" s="605"/>
      <c r="S694" s="605"/>
      <c r="T694" s="605"/>
      <c r="U694" s="605"/>
      <c r="V694" s="605"/>
      <c r="W694" s="605"/>
      <c r="X694" s="606"/>
      <c r="Y694" s="610"/>
      <c r="Z694" s="611"/>
      <c r="AA694" s="612"/>
    </row>
    <row r="695" spans="1:27" s="353" customFormat="1" ht="12.75" customHeight="1">
      <c r="A695" s="348"/>
      <c r="B695" s="600"/>
      <c r="C695" s="607"/>
      <c r="D695" s="608"/>
      <c r="E695" s="608"/>
      <c r="F695" s="608"/>
      <c r="G695" s="608"/>
      <c r="H695" s="608"/>
      <c r="I695" s="608"/>
      <c r="J695" s="608"/>
      <c r="K695" s="608"/>
      <c r="L695" s="608"/>
      <c r="M695" s="608"/>
      <c r="N695" s="608"/>
      <c r="O695" s="608"/>
      <c r="P695" s="608"/>
      <c r="Q695" s="608"/>
      <c r="R695" s="608"/>
      <c r="S695" s="608"/>
      <c r="T695" s="608"/>
      <c r="U695" s="608"/>
      <c r="V695" s="608"/>
      <c r="W695" s="608"/>
      <c r="X695" s="609"/>
      <c r="Y695" s="610"/>
      <c r="Z695" s="611"/>
      <c r="AA695" s="612"/>
    </row>
    <row r="696" spans="1:27" s="353" customFormat="1" ht="9" customHeight="1">
      <c r="A696" s="348"/>
      <c r="B696" s="598" t="s">
        <v>387</v>
      </c>
      <c r="C696" s="601" t="s">
        <v>572</v>
      </c>
      <c r="D696" s="602"/>
      <c r="E696" s="602"/>
      <c r="F696" s="602"/>
      <c r="G696" s="602"/>
      <c r="H696" s="602"/>
      <c r="I696" s="602"/>
      <c r="J696" s="602"/>
      <c r="K696" s="602"/>
      <c r="L696" s="602"/>
      <c r="M696" s="602"/>
      <c r="N696" s="602"/>
      <c r="O696" s="602"/>
      <c r="P696" s="602"/>
      <c r="Q696" s="602"/>
      <c r="R696" s="602"/>
      <c r="S696" s="602"/>
      <c r="T696" s="602"/>
      <c r="U696" s="602"/>
      <c r="V696" s="602"/>
      <c r="W696" s="602"/>
      <c r="X696" s="603"/>
      <c r="Y696" s="610"/>
      <c r="Z696" s="611"/>
      <c r="AA696" s="612"/>
    </row>
    <row r="697" spans="1:27" s="353" customFormat="1" ht="12.75" customHeight="1">
      <c r="A697" s="348"/>
      <c r="B697" s="599"/>
      <c r="C697" s="604"/>
      <c r="D697" s="605"/>
      <c r="E697" s="605"/>
      <c r="F697" s="605"/>
      <c r="G697" s="605"/>
      <c r="H697" s="605"/>
      <c r="I697" s="605"/>
      <c r="J697" s="605"/>
      <c r="K697" s="605"/>
      <c r="L697" s="605"/>
      <c r="M697" s="605"/>
      <c r="N697" s="605"/>
      <c r="O697" s="605"/>
      <c r="P697" s="605"/>
      <c r="Q697" s="605"/>
      <c r="R697" s="605"/>
      <c r="S697" s="605"/>
      <c r="T697" s="605"/>
      <c r="U697" s="605"/>
      <c r="V697" s="605"/>
      <c r="W697" s="605"/>
      <c r="X697" s="606"/>
      <c r="Y697" s="610"/>
      <c r="Z697" s="611"/>
      <c r="AA697" s="612"/>
    </row>
    <row r="698" spans="1:27" s="353" customFormat="1" ht="12.75" customHeight="1">
      <c r="A698" s="348"/>
      <c r="B698" s="600"/>
      <c r="C698" s="607"/>
      <c r="D698" s="608"/>
      <c r="E698" s="608"/>
      <c r="F698" s="608"/>
      <c r="G698" s="608"/>
      <c r="H698" s="608"/>
      <c r="I698" s="608"/>
      <c r="J698" s="608"/>
      <c r="K698" s="608"/>
      <c r="L698" s="608"/>
      <c r="M698" s="608"/>
      <c r="N698" s="608"/>
      <c r="O698" s="608"/>
      <c r="P698" s="608"/>
      <c r="Q698" s="608"/>
      <c r="R698" s="608"/>
      <c r="S698" s="608"/>
      <c r="T698" s="608"/>
      <c r="U698" s="608"/>
      <c r="V698" s="608"/>
      <c r="W698" s="608"/>
      <c r="X698" s="609"/>
      <c r="Y698" s="610"/>
      <c r="Z698" s="611"/>
      <c r="AA698" s="612"/>
    </row>
    <row r="699" spans="1:27" s="353" customFormat="1" ht="5.45" customHeight="1">
      <c r="A699" s="348"/>
      <c r="B699" s="598" t="s">
        <v>389</v>
      </c>
      <c r="C699" s="601" t="s">
        <v>573</v>
      </c>
      <c r="D699" s="602"/>
      <c r="E699" s="602"/>
      <c r="F699" s="602"/>
      <c r="G699" s="602"/>
      <c r="H699" s="602"/>
      <c r="I699" s="602"/>
      <c r="J699" s="602"/>
      <c r="K699" s="602"/>
      <c r="L699" s="602"/>
      <c r="M699" s="602"/>
      <c r="N699" s="602"/>
      <c r="O699" s="602"/>
      <c r="P699" s="602"/>
      <c r="Q699" s="602"/>
      <c r="R699" s="602"/>
      <c r="S699" s="602"/>
      <c r="T699" s="602"/>
      <c r="U699" s="602"/>
      <c r="V699" s="602"/>
      <c r="W699" s="602"/>
      <c r="X699" s="603"/>
      <c r="Y699" s="610"/>
      <c r="Z699" s="611"/>
      <c r="AA699" s="612"/>
    </row>
    <row r="700" spans="1:27" s="353" customFormat="1" ht="24.6" customHeight="1">
      <c r="A700" s="348"/>
      <c r="B700" s="599"/>
      <c r="C700" s="604"/>
      <c r="D700" s="605"/>
      <c r="E700" s="605"/>
      <c r="F700" s="605"/>
      <c r="G700" s="605"/>
      <c r="H700" s="605"/>
      <c r="I700" s="605"/>
      <c r="J700" s="605"/>
      <c r="K700" s="605"/>
      <c r="L700" s="605"/>
      <c r="M700" s="605"/>
      <c r="N700" s="605"/>
      <c r="O700" s="605"/>
      <c r="P700" s="605"/>
      <c r="Q700" s="605"/>
      <c r="R700" s="605"/>
      <c r="S700" s="605"/>
      <c r="T700" s="605"/>
      <c r="U700" s="605"/>
      <c r="V700" s="605"/>
      <c r="W700" s="605"/>
      <c r="X700" s="606"/>
      <c r="Y700" s="610"/>
      <c r="Z700" s="611"/>
      <c r="AA700" s="612"/>
    </row>
    <row r="701" spans="1:27" s="353" customFormat="1" ht="12" customHeight="1">
      <c r="A701" s="348"/>
      <c r="B701" s="600"/>
      <c r="C701" s="607"/>
      <c r="D701" s="608"/>
      <c r="E701" s="608"/>
      <c r="F701" s="608"/>
      <c r="G701" s="608"/>
      <c r="H701" s="608"/>
      <c r="I701" s="608"/>
      <c r="J701" s="608"/>
      <c r="K701" s="608"/>
      <c r="L701" s="608"/>
      <c r="M701" s="608"/>
      <c r="N701" s="608"/>
      <c r="O701" s="608"/>
      <c r="P701" s="608"/>
      <c r="Q701" s="608"/>
      <c r="R701" s="608"/>
      <c r="S701" s="608"/>
      <c r="T701" s="608"/>
      <c r="U701" s="608"/>
      <c r="V701" s="608"/>
      <c r="W701" s="608"/>
      <c r="X701" s="609"/>
      <c r="Y701" s="610"/>
      <c r="Z701" s="611"/>
      <c r="AA701" s="612"/>
    </row>
    <row r="702" spans="1:27" s="353" customFormat="1" ht="21" customHeight="1">
      <c r="A702" s="348"/>
      <c r="B702" s="598" t="s">
        <v>1049</v>
      </c>
      <c r="C702" s="601" t="s">
        <v>1048</v>
      </c>
      <c r="D702" s="602"/>
      <c r="E702" s="602"/>
      <c r="F702" s="602"/>
      <c r="G702" s="602"/>
      <c r="H702" s="602"/>
      <c r="I702" s="602"/>
      <c r="J702" s="602"/>
      <c r="K702" s="602"/>
      <c r="L702" s="602"/>
      <c r="M702" s="602"/>
      <c r="N702" s="602"/>
      <c r="O702" s="602"/>
      <c r="P702" s="602"/>
      <c r="Q702" s="602"/>
      <c r="R702" s="602"/>
      <c r="S702" s="602"/>
      <c r="T702" s="602"/>
      <c r="U702" s="602"/>
      <c r="V702" s="602"/>
      <c r="W702" s="602"/>
      <c r="X702" s="603"/>
      <c r="Y702" s="610"/>
      <c r="Z702" s="611"/>
      <c r="AA702" s="612"/>
    </row>
    <row r="703" spans="1:27" s="353" customFormat="1" ht="21" customHeight="1">
      <c r="A703" s="348"/>
      <c r="B703" s="600"/>
      <c r="C703" s="607"/>
      <c r="D703" s="608"/>
      <c r="E703" s="608"/>
      <c r="F703" s="608"/>
      <c r="G703" s="608"/>
      <c r="H703" s="608"/>
      <c r="I703" s="608"/>
      <c r="J703" s="608"/>
      <c r="K703" s="608"/>
      <c r="L703" s="608"/>
      <c r="M703" s="608"/>
      <c r="N703" s="608"/>
      <c r="O703" s="608"/>
      <c r="P703" s="608"/>
      <c r="Q703" s="608"/>
      <c r="R703" s="608"/>
      <c r="S703" s="608"/>
      <c r="T703" s="608"/>
      <c r="U703" s="608"/>
      <c r="V703" s="608"/>
      <c r="W703" s="608"/>
      <c r="X703" s="609"/>
      <c r="Y703" s="610"/>
      <c r="Z703" s="611"/>
      <c r="AA703" s="612"/>
    </row>
    <row r="704" spans="1:27" s="353" customFormat="1" ht="24" customHeight="1">
      <c r="A704" s="348"/>
      <c r="B704" s="598" t="s">
        <v>417</v>
      </c>
      <c r="C704" s="601" t="s">
        <v>574</v>
      </c>
      <c r="D704" s="602"/>
      <c r="E704" s="602"/>
      <c r="F704" s="602"/>
      <c r="G704" s="602"/>
      <c r="H704" s="602"/>
      <c r="I704" s="602"/>
      <c r="J704" s="602"/>
      <c r="K704" s="602"/>
      <c r="L704" s="602"/>
      <c r="M704" s="602"/>
      <c r="N704" s="602"/>
      <c r="O704" s="602"/>
      <c r="P704" s="602"/>
      <c r="Q704" s="602"/>
      <c r="R704" s="602"/>
      <c r="S704" s="602"/>
      <c r="T704" s="602"/>
      <c r="U704" s="602"/>
      <c r="V704" s="602"/>
      <c r="W704" s="602"/>
      <c r="X704" s="603"/>
      <c r="Y704" s="610"/>
      <c r="Z704" s="611"/>
      <c r="AA704" s="612"/>
    </row>
    <row r="705" spans="1:63" s="353" customFormat="1" ht="14.25" customHeight="1">
      <c r="A705" s="348"/>
      <c r="B705" s="600"/>
      <c r="C705" s="607"/>
      <c r="D705" s="608"/>
      <c r="E705" s="608"/>
      <c r="F705" s="608"/>
      <c r="G705" s="608"/>
      <c r="H705" s="608"/>
      <c r="I705" s="608"/>
      <c r="J705" s="608"/>
      <c r="K705" s="608"/>
      <c r="L705" s="608"/>
      <c r="M705" s="608"/>
      <c r="N705" s="608"/>
      <c r="O705" s="608"/>
      <c r="P705" s="608"/>
      <c r="Q705" s="608"/>
      <c r="R705" s="608"/>
      <c r="S705" s="608"/>
      <c r="T705" s="608"/>
      <c r="U705" s="608"/>
      <c r="V705" s="608"/>
      <c r="W705" s="608"/>
      <c r="X705" s="609"/>
      <c r="Y705" s="610"/>
      <c r="Z705" s="611"/>
      <c r="AA705" s="612"/>
    </row>
    <row r="706" spans="1:63" s="353" customFormat="1" ht="14.25" customHeight="1">
      <c r="A706" s="348"/>
      <c r="B706" s="598" t="s">
        <v>1045</v>
      </c>
      <c r="C706" s="601" t="s">
        <v>1050</v>
      </c>
      <c r="D706" s="602"/>
      <c r="E706" s="602"/>
      <c r="F706" s="602"/>
      <c r="G706" s="602"/>
      <c r="H706" s="602"/>
      <c r="I706" s="602"/>
      <c r="J706" s="602"/>
      <c r="K706" s="602"/>
      <c r="L706" s="602"/>
      <c r="M706" s="602"/>
      <c r="N706" s="602"/>
      <c r="O706" s="602"/>
      <c r="P706" s="602"/>
      <c r="Q706" s="602"/>
      <c r="R706" s="602"/>
      <c r="S706" s="602"/>
      <c r="T706" s="602"/>
      <c r="U706" s="602"/>
      <c r="V706" s="602"/>
      <c r="W706" s="602"/>
      <c r="X706" s="603"/>
      <c r="Y706" s="610"/>
      <c r="Z706" s="611"/>
      <c r="AA706" s="612"/>
    </row>
    <row r="707" spans="1:63" s="353" customFormat="1" ht="14.25" customHeight="1">
      <c r="A707" s="348"/>
      <c r="B707" s="600"/>
      <c r="C707" s="607"/>
      <c r="D707" s="608"/>
      <c r="E707" s="608"/>
      <c r="F707" s="608"/>
      <c r="G707" s="608"/>
      <c r="H707" s="608"/>
      <c r="I707" s="608"/>
      <c r="J707" s="608"/>
      <c r="K707" s="608"/>
      <c r="L707" s="608"/>
      <c r="M707" s="608"/>
      <c r="N707" s="608"/>
      <c r="O707" s="608"/>
      <c r="P707" s="608"/>
      <c r="Q707" s="608"/>
      <c r="R707" s="608"/>
      <c r="S707" s="608"/>
      <c r="T707" s="608"/>
      <c r="U707" s="608"/>
      <c r="V707" s="608"/>
      <c r="W707" s="608"/>
      <c r="X707" s="609"/>
      <c r="Y707" s="610"/>
      <c r="Z707" s="611"/>
      <c r="AA707" s="612"/>
    </row>
    <row r="708" spans="1:63" s="353" customFormat="1" ht="12.95" customHeight="1">
      <c r="A708" s="348"/>
      <c r="B708" s="454"/>
      <c r="C708" s="451"/>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347"/>
      <c r="Z708" s="347"/>
      <c r="AA708" s="347"/>
    </row>
    <row r="709" spans="1:63" s="285" customFormat="1" ht="18.95" customHeight="1">
      <c r="A709" s="422" t="s">
        <v>916</v>
      </c>
      <c r="B709" s="279"/>
      <c r="C709" s="280"/>
      <c r="D709" s="280"/>
      <c r="E709" s="280"/>
      <c r="F709" s="280"/>
      <c r="G709" s="280"/>
      <c r="H709" s="280"/>
      <c r="I709" s="280"/>
      <c r="J709" s="281"/>
      <c r="K709" s="281"/>
      <c r="L709" s="281"/>
      <c r="M709" s="281"/>
      <c r="N709" s="281"/>
      <c r="O709" s="281"/>
      <c r="P709" s="281"/>
      <c r="Q709" s="281"/>
      <c r="R709" s="281"/>
      <c r="S709" s="282"/>
      <c r="T709" s="282"/>
      <c r="U709" s="282"/>
      <c r="V709" s="282"/>
      <c r="W709" s="282"/>
      <c r="X709" s="282"/>
      <c r="Y709" s="265"/>
      <c r="Z709" s="265"/>
      <c r="AA709" s="265"/>
      <c r="AC709" s="286"/>
      <c r="AD709" s="286"/>
      <c r="AE709" s="286"/>
      <c r="AF709" s="286"/>
      <c r="AG709" s="286"/>
      <c r="AH709" s="286"/>
      <c r="AI709" s="286"/>
      <c r="AJ709" s="286"/>
      <c r="AK709" s="286"/>
      <c r="AL709" s="286"/>
      <c r="AM709" s="286"/>
      <c r="AN709" s="286"/>
      <c r="AO709" s="286"/>
      <c r="AP709" s="286"/>
      <c r="AQ709" s="286"/>
      <c r="AR709" s="286"/>
      <c r="AS709" s="286"/>
      <c r="AT709" s="286"/>
      <c r="AU709" s="286"/>
      <c r="AV709" s="286"/>
      <c r="AW709" s="286"/>
      <c r="AX709" s="286"/>
      <c r="AY709" s="286"/>
      <c r="AZ709" s="286"/>
      <c r="BA709" s="286"/>
      <c r="BB709" s="286"/>
      <c r="BC709" s="286"/>
      <c r="BD709" s="286"/>
      <c r="BE709" s="286"/>
      <c r="BF709" s="286"/>
      <c r="BG709" s="286"/>
      <c r="BH709" s="286"/>
      <c r="BI709" s="286"/>
      <c r="BJ709" s="286"/>
      <c r="BK709" s="286"/>
    </row>
    <row r="710" spans="1:63" s="354" customFormat="1" ht="12.75" customHeight="1">
      <c r="A710" s="348"/>
      <c r="B710" s="598" t="s">
        <v>354</v>
      </c>
      <c r="C710" s="635" t="s">
        <v>874</v>
      </c>
      <c r="D710" s="602"/>
      <c r="E710" s="602"/>
      <c r="F710" s="602"/>
      <c r="G710" s="602"/>
      <c r="H710" s="602"/>
      <c r="I710" s="602"/>
      <c r="J710" s="602"/>
      <c r="K710" s="602"/>
      <c r="L710" s="602"/>
      <c r="M710" s="602"/>
      <c r="N710" s="602"/>
      <c r="O710" s="602"/>
      <c r="P710" s="602"/>
      <c r="Q710" s="602"/>
      <c r="R710" s="602"/>
      <c r="S710" s="602"/>
      <c r="T710" s="602"/>
      <c r="U710" s="602"/>
      <c r="V710" s="602"/>
      <c r="W710" s="602"/>
      <c r="X710" s="603"/>
      <c r="Y710" s="636"/>
      <c r="Z710" s="637"/>
      <c r="AA710" s="638"/>
      <c r="AC710" s="355"/>
      <c r="AD710" s="355"/>
      <c r="AE710" s="355"/>
      <c r="AF710" s="355"/>
      <c r="AG710" s="355"/>
      <c r="AH710" s="355"/>
      <c r="AI710" s="355"/>
      <c r="AJ710" s="355"/>
      <c r="AK710" s="355"/>
      <c r="AL710" s="355"/>
      <c r="AM710" s="355"/>
      <c r="AN710" s="355"/>
      <c r="AO710" s="355"/>
      <c r="AP710" s="355"/>
      <c r="AQ710" s="355"/>
      <c r="AR710" s="355"/>
      <c r="AS710" s="355"/>
      <c r="AT710" s="355"/>
      <c r="AU710" s="355"/>
      <c r="AV710" s="355"/>
      <c r="AW710" s="355"/>
      <c r="AX710" s="355"/>
      <c r="AY710" s="355"/>
      <c r="AZ710" s="355"/>
      <c r="BA710" s="355"/>
      <c r="BB710" s="355"/>
      <c r="BC710" s="355"/>
      <c r="BD710" s="355"/>
      <c r="BE710" s="355"/>
      <c r="BF710" s="355"/>
      <c r="BG710" s="355"/>
      <c r="BH710" s="355"/>
      <c r="BI710" s="355"/>
      <c r="BJ710" s="355"/>
      <c r="BK710" s="355"/>
    </row>
    <row r="711" spans="1:63" s="285" customFormat="1" ht="12.75" customHeight="1">
      <c r="A711" s="348"/>
      <c r="B711" s="599"/>
      <c r="C711" s="604"/>
      <c r="D711" s="605"/>
      <c r="E711" s="605"/>
      <c r="F711" s="605"/>
      <c r="G711" s="605"/>
      <c r="H711" s="605"/>
      <c r="I711" s="605"/>
      <c r="J711" s="605"/>
      <c r="K711" s="605"/>
      <c r="L711" s="605"/>
      <c r="M711" s="605"/>
      <c r="N711" s="605"/>
      <c r="O711" s="605"/>
      <c r="P711" s="605"/>
      <c r="Q711" s="605"/>
      <c r="R711" s="605"/>
      <c r="S711" s="605"/>
      <c r="T711" s="605"/>
      <c r="U711" s="605"/>
      <c r="V711" s="605"/>
      <c r="W711" s="605"/>
      <c r="X711" s="606"/>
      <c r="Y711" s="639"/>
      <c r="Z711" s="640"/>
      <c r="AA711" s="641"/>
      <c r="AC711" s="286"/>
      <c r="AD711" s="286"/>
      <c r="AE711" s="286"/>
      <c r="AF711" s="286"/>
      <c r="AG711" s="286"/>
      <c r="AH711" s="286"/>
      <c r="AI711" s="286"/>
      <c r="AJ711" s="286"/>
      <c r="AK711" s="286"/>
      <c r="AL711" s="286"/>
      <c r="AM711" s="286"/>
      <c r="AN711" s="286"/>
      <c r="AO711" s="286"/>
      <c r="AP711" s="286"/>
      <c r="AQ711" s="286"/>
      <c r="AR711" s="286"/>
      <c r="AS711" s="286"/>
      <c r="AT711" s="286"/>
      <c r="AU711" s="286"/>
      <c r="AV711" s="286"/>
      <c r="AW711" s="286"/>
      <c r="AX711" s="286"/>
      <c r="AY711" s="286"/>
      <c r="AZ711" s="286"/>
      <c r="BA711" s="286"/>
      <c r="BB711" s="286"/>
      <c r="BC711" s="286"/>
      <c r="BD711" s="286"/>
      <c r="BE711" s="286"/>
      <c r="BF711" s="286"/>
      <c r="BG711" s="286"/>
      <c r="BH711" s="286"/>
      <c r="BI711" s="286"/>
      <c r="BJ711" s="286"/>
      <c r="BK711" s="286"/>
    </row>
    <row r="712" spans="1:63" s="297" customFormat="1" ht="12.75" customHeight="1">
      <c r="A712" s="348"/>
      <c r="B712" s="599"/>
      <c r="C712" s="604"/>
      <c r="D712" s="605"/>
      <c r="E712" s="605"/>
      <c r="F712" s="605"/>
      <c r="G712" s="605"/>
      <c r="H712" s="605"/>
      <c r="I712" s="605"/>
      <c r="J712" s="605"/>
      <c r="K712" s="605"/>
      <c r="L712" s="605"/>
      <c r="M712" s="605"/>
      <c r="N712" s="605"/>
      <c r="O712" s="605"/>
      <c r="P712" s="605"/>
      <c r="Q712" s="605"/>
      <c r="R712" s="605"/>
      <c r="S712" s="605"/>
      <c r="T712" s="605"/>
      <c r="U712" s="605"/>
      <c r="V712" s="605"/>
      <c r="W712" s="605"/>
      <c r="X712" s="606"/>
      <c r="Y712" s="639"/>
      <c r="Z712" s="640"/>
      <c r="AA712" s="641"/>
    </row>
    <row r="713" spans="1:63" s="297" customFormat="1" ht="12.75" customHeight="1">
      <c r="A713" s="348"/>
      <c r="B713" s="599"/>
      <c r="C713" s="604"/>
      <c r="D713" s="605"/>
      <c r="E713" s="605"/>
      <c r="F713" s="605"/>
      <c r="G713" s="605"/>
      <c r="H713" s="605"/>
      <c r="I713" s="605"/>
      <c r="J713" s="605"/>
      <c r="K713" s="605"/>
      <c r="L713" s="605"/>
      <c r="M713" s="605"/>
      <c r="N713" s="605"/>
      <c r="O713" s="605"/>
      <c r="P713" s="605"/>
      <c r="Q713" s="605"/>
      <c r="R713" s="605"/>
      <c r="S713" s="605"/>
      <c r="T713" s="605"/>
      <c r="U713" s="605"/>
      <c r="V713" s="605"/>
      <c r="W713" s="605"/>
      <c r="X713" s="606"/>
      <c r="Y713" s="639"/>
      <c r="Z713" s="640"/>
      <c r="AA713" s="641"/>
    </row>
    <row r="714" spans="1:63" s="297" customFormat="1" ht="12.75" customHeight="1">
      <c r="A714" s="348"/>
      <c r="B714" s="599"/>
      <c r="C714" s="604"/>
      <c r="D714" s="605"/>
      <c r="E714" s="605"/>
      <c r="F714" s="605"/>
      <c r="G714" s="605"/>
      <c r="H714" s="605"/>
      <c r="I714" s="605"/>
      <c r="J714" s="605"/>
      <c r="K714" s="605"/>
      <c r="L714" s="605"/>
      <c r="M714" s="605"/>
      <c r="N714" s="605"/>
      <c r="O714" s="605"/>
      <c r="P714" s="605"/>
      <c r="Q714" s="605"/>
      <c r="R714" s="605"/>
      <c r="S714" s="605"/>
      <c r="T714" s="605"/>
      <c r="U714" s="605"/>
      <c r="V714" s="605"/>
      <c r="W714" s="605"/>
      <c r="X714" s="606"/>
      <c r="Y714" s="639"/>
      <c r="Z714" s="640"/>
      <c r="AA714" s="641"/>
    </row>
    <row r="715" spans="1:63" s="297" customFormat="1" ht="12.75" customHeight="1">
      <c r="A715" s="348"/>
      <c r="B715" s="599"/>
      <c r="C715" s="604"/>
      <c r="D715" s="605"/>
      <c r="E715" s="605"/>
      <c r="F715" s="605"/>
      <c r="G715" s="605"/>
      <c r="H715" s="605"/>
      <c r="I715" s="605"/>
      <c r="J715" s="605"/>
      <c r="K715" s="605"/>
      <c r="L715" s="605"/>
      <c r="M715" s="605"/>
      <c r="N715" s="605"/>
      <c r="O715" s="605"/>
      <c r="P715" s="605"/>
      <c r="Q715" s="605"/>
      <c r="R715" s="605"/>
      <c r="S715" s="605"/>
      <c r="T715" s="605"/>
      <c r="U715" s="605"/>
      <c r="V715" s="605"/>
      <c r="W715" s="605"/>
      <c r="X715" s="606"/>
      <c r="Y715" s="639"/>
      <c r="Z715" s="640"/>
      <c r="AA715" s="641"/>
    </row>
    <row r="716" spans="1:63" s="344" customFormat="1" ht="15" customHeight="1">
      <c r="A716" s="348"/>
      <c r="B716" s="600"/>
      <c r="C716" s="607"/>
      <c r="D716" s="608"/>
      <c r="E716" s="608"/>
      <c r="F716" s="608"/>
      <c r="G716" s="608"/>
      <c r="H716" s="608"/>
      <c r="I716" s="608"/>
      <c r="J716" s="608"/>
      <c r="K716" s="608"/>
      <c r="L716" s="608"/>
      <c r="M716" s="608"/>
      <c r="N716" s="608"/>
      <c r="O716" s="608"/>
      <c r="P716" s="608"/>
      <c r="Q716" s="608"/>
      <c r="R716" s="608"/>
      <c r="S716" s="608"/>
      <c r="T716" s="608"/>
      <c r="U716" s="608"/>
      <c r="V716" s="608"/>
      <c r="W716" s="608"/>
      <c r="X716" s="609"/>
      <c r="Y716" s="642"/>
      <c r="Z716" s="643"/>
      <c r="AA716" s="644"/>
    </row>
    <row r="717" spans="1:63" s="344" customFormat="1" ht="7.7" customHeight="1">
      <c r="A717" s="348"/>
      <c r="B717" s="454"/>
      <c r="C717" s="451"/>
      <c r="D717" s="451"/>
      <c r="E717" s="451"/>
      <c r="F717" s="451"/>
      <c r="G717" s="451"/>
      <c r="H717" s="451"/>
      <c r="I717" s="451"/>
      <c r="J717" s="451"/>
      <c r="K717" s="451"/>
      <c r="L717" s="451"/>
      <c r="M717" s="451"/>
      <c r="N717" s="451"/>
      <c r="O717" s="451"/>
      <c r="P717" s="451"/>
      <c r="Q717" s="451"/>
      <c r="R717" s="451"/>
      <c r="S717" s="451"/>
      <c r="T717" s="451"/>
      <c r="U717" s="451"/>
      <c r="V717" s="451"/>
      <c r="W717" s="451"/>
      <c r="X717" s="451"/>
      <c r="Y717" s="431"/>
      <c r="Z717" s="431"/>
      <c r="AA717" s="431"/>
    </row>
    <row r="718" spans="1:63" s="498" customFormat="1" ht="18.95" customHeight="1">
      <c r="A718" s="323" t="s">
        <v>575</v>
      </c>
      <c r="B718" s="324"/>
      <c r="C718" s="325"/>
      <c r="D718" s="325"/>
      <c r="E718" s="325"/>
      <c r="F718" s="325"/>
      <c r="G718" s="325"/>
      <c r="H718" s="325"/>
      <c r="I718" s="325"/>
      <c r="J718" s="326"/>
      <c r="K718" s="326"/>
      <c r="L718" s="326"/>
      <c r="M718" s="326"/>
      <c r="N718" s="326"/>
      <c r="O718" s="326"/>
      <c r="P718" s="326"/>
      <c r="Q718" s="326"/>
      <c r="R718" s="326"/>
      <c r="S718" s="327"/>
      <c r="T718" s="327"/>
      <c r="U718" s="327"/>
      <c r="V718" s="327"/>
      <c r="W718" s="327"/>
      <c r="X718" s="327"/>
      <c r="Y718" s="328"/>
      <c r="Z718" s="328"/>
      <c r="AA718" s="328"/>
    </row>
    <row r="719" spans="1:63" s="498" customFormat="1" ht="9" customHeight="1">
      <c r="A719" s="350"/>
      <c r="B719" s="626" t="s">
        <v>354</v>
      </c>
      <c r="C719" s="908" t="s">
        <v>964</v>
      </c>
      <c r="D719" s="904"/>
      <c r="E719" s="904"/>
      <c r="F719" s="904"/>
      <c r="G719" s="904"/>
      <c r="H719" s="904"/>
      <c r="I719" s="904"/>
      <c r="J719" s="904"/>
      <c r="K719" s="904"/>
      <c r="L719" s="904"/>
      <c r="M719" s="904"/>
      <c r="N719" s="904"/>
      <c r="O719" s="904"/>
      <c r="P719" s="904"/>
      <c r="Q719" s="904"/>
      <c r="R719" s="904"/>
      <c r="S719" s="904"/>
      <c r="T719" s="904"/>
      <c r="U719" s="904"/>
      <c r="V719" s="904"/>
      <c r="W719" s="904"/>
      <c r="X719" s="905"/>
      <c r="Y719" s="929"/>
      <c r="Z719" s="930"/>
      <c r="AA719" s="931"/>
    </row>
    <row r="720" spans="1:63" s="337" customFormat="1" ht="9" customHeight="1">
      <c r="A720" s="356"/>
      <c r="B720" s="897"/>
      <c r="C720" s="906"/>
      <c r="D720" s="851"/>
      <c r="E720" s="851"/>
      <c r="F720" s="851"/>
      <c r="G720" s="851"/>
      <c r="H720" s="851"/>
      <c r="I720" s="851"/>
      <c r="J720" s="851"/>
      <c r="K720" s="851"/>
      <c r="L720" s="851"/>
      <c r="M720" s="851"/>
      <c r="N720" s="851"/>
      <c r="O720" s="851"/>
      <c r="P720" s="851"/>
      <c r="Q720" s="851"/>
      <c r="R720" s="851"/>
      <c r="S720" s="851"/>
      <c r="T720" s="851"/>
      <c r="U720" s="851"/>
      <c r="V720" s="851"/>
      <c r="W720" s="851"/>
      <c r="X720" s="850"/>
      <c r="Y720" s="932"/>
      <c r="Z720" s="933"/>
      <c r="AA720" s="934"/>
    </row>
    <row r="721" spans="1:63" s="337" customFormat="1" ht="9" customHeight="1">
      <c r="A721" s="356"/>
      <c r="B721" s="897"/>
      <c r="C721" s="906"/>
      <c r="D721" s="851"/>
      <c r="E721" s="851"/>
      <c r="F721" s="851"/>
      <c r="G721" s="851"/>
      <c r="H721" s="851"/>
      <c r="I721" s="851"/>
      <c r="J721" s="851"/>
      <c r="K721" s="851"/>
      <c r="L721" s="851"/>
      <c r="M721" s="851"/>
      <c r="N721" s="851"/>
      <c r="O721" s="851"/>
      <c r="P721" s="851"/>
      <c r="Q721" s="851"/>
      <c r="R721" s="851"/>
      <c r="S721" s="851"/>
      <c r="T721" s="851"/>
      <c r="U721" s="851"/>
      <c r="V721" s="851"/>
      <c r="W721" s="851"/>
      <c r="X721" s="850"/>
      <c r="Y721" s="932"/>
      <c r="Z721" s="933"/>
      <c r="AA721" s="934"/>
    </row>
    <row r="722" spans="1:63" s="337" customFormat="1" ht="9" customHeight="1">
      <c r="A722" s="356"/>
      <c r="B722" s="897"/>
      <c r="C722" s="906"/>
      <c r="D722" s="851"/>
      <c r="E722" s="851"/>
      <c r="F722" s="851"/>
      <c r="G722" s="851"/>
      <c r="H722" s="851"/>
      <c r="I722" s="851"/>
      <c r="J722" s="851"/>
      <c r="K722" s="851"/>
      <c r="L722" s="851"/>
      <c r="M722" s="851"/>
      <c r="N722" s="851"/>
      <c r="O722" s="851"/>
      <c r="P722" s="851"/>
      <c r="Q722" s="851"/>
      <c r="R722" s="851"/>
      <c r="S722" s="851"/>
      <c r="T722" s="851"/>
      <c r="U722" s="851"/>
      <c r="V722" s="851"/>
      <c r="W722" s="851"/>
      <c r="X722" s="850"/>
      <c r="Y722" s="932"/>
      <c r="Z722" s="933"/>
      <c r="AA722" s="934"/>
    </row>
    <row r="723" spans="1:63" s="337" customFormat="1" ht="10.35" customHeight="1">
      <c r="A723" s="356"/>
      <c r="B723" s="898"/>
      <c r="C723" s="907"/>
      <c r="D723" s="853"/>
      <c r="E723" s="853"/>
      <c r="F723" s="853"/>
      <c r="G723" s="853"/>
      <c r="H723" s="853"/>
      <c r="I723" s="853"/>
      <c r="J723" s="853"/>
      <c r="K723" s="853"/>
      <c r="L723" s="853"/>
      <c r="M723" s="853"/>
      <c r="N723" s="853"/>
      <c r="O723" s="853"/>
      <c r="P723" s="853"/>
      <c r="Q723" s="853"/>
      <c r="R723" s="853"/>
      <c r="S723" s="853"/>
      <c r="T723" s="853"/>
      <c r="U723" s="853"/>
      <c r="V723" s="853"/>
      <c r="W723" s="853"/>
      <c r="X723" s="854"/>
      <c r="Y723" s="935"/>
      <c r="Z723" s="936"/>
      <c r="AA723" s="937"/>
    </row>
    <row r="724" spans="1:63" s="337" customFormat="1" ht="22.35" customHeight="1">
      <c r="A724" s="350"/>
      <c r="B724" s="626" t="s">
        <v>356</v>
      </c>
      <c r="C724" s="908" t="s">
        <v>965</v>
      </c>
      <c r="D724" s="904"/>
      <c r="E724" s="904"/>
      <c r="F724" s="904"/>
      <c r="G724" s="904"/>
      <c r="H724" s="904"/>
      <c r="I724" s="904"/>
      <c r="J724" s="904"/>
      <c r="K724" s="904"/>
      <c r="L724" s="904"/>
      <c r="M724" s="904"/>
      <c r="N724" s="904"/>
      <c r="O724" s="904"/>
      <c r="P724" s="904"/>
      <c r="Q724" s="904"/>
      <c r="R724" s="904"/>
      <c r="S724" s="904"/>
      <c r="T724" s="904"/>
      <c r="U724" s="904"/>
      <c r="V724" s="904"/>
      <c r="W724" s="904"/>
      <c r="X724" s="905"/>
      <c r="Y724" s="929"/>
      <c r="Z724" s="930"/>
      <c r="AA724" s="931"/>
    </row>
    <row r="725" spans="1:63" s="337" customFormat="1" ht="22.35" customHeight="1">
      <c r="A725" s="350"/>
      <c r="B725" s="897"/>
      <c r="C725" s="906"/>
      <c r="D725" s="851"/>
      <c r="E725" s="851"/>
      <c r="F725" s="851"/>
      <c r="G725" s="851"/>
      <c r="H725" s="851"/>
      <c r="I725" s="851"/>
      <c r="J725" s="851"/>
      <c r="K725" s="851"/>
      <c r="L725" s="851"/>
      <c r="M725" s="851"/>
      <c r="N725" s="851"/>
      <c r="O725" s="851"/>
      <c r="P725" s="851"/>
      <c r="Q725" s="851"/>
      <c r="R725" s="851"/>
      <c r="S725" s="851"/>
      <c r="T725" s="851"/>
      <c r="U725" s="851"/>
      <c r="V725" s="851"/>
      <c r="W725" s="851"/>
      <c r="X725" s="850"/>
      <c r="Y725" s="932"/>
      <c r="Z725" s="933"/>
      <c r="AA725" s="934"/>
    </row>
    <row r="726" spans="1:63" s="337" customFormat="1" ht="24.6" customHeight="1">
      <c r="A726" s="350"/>
      <c r="B726" s="898"/>
      <c r="C726" s="907"/>
      <c r="D726" s="853"/>
      <c r="E726" s="853"/>
      <c r="F726" s="853"/>
      <c r="G726" s="853"/>
      <c r="H726" s="853"/>
      <c r="I726" s="853"/>
      <c r="J726" s="853"/>
      <c r="K726" s="853"/>
      <c r="L726" s="853"/>
      <c r="M726" s="853"/>
      <c r="N726" s="853"/>
      <c r="O726" s="853"/>
      <c r="P726" s="853"/>
      <c r="Q726" s="853"/>
      <c r="R726" s="853"/>
      <c r="S726" s="853"/>
      <c r="T726" s="853"/>
      <c r="U726" s="853"/>
      <c r="V726" s="853"/>
      <c r="W726" s="853"/>
      <c r="X726" s="854"/>
      <c r="Y726" s="935"/>
      <c r="Z726" s="936"/>
      <c r="AA726" s="937"/>
    </row>
    <row r="727" spans="1:63" s="498" customFormat="1" ht="18.600000000000001" customHeight="1">
      <c r="A727" s="350"/>
      <c r="B727" s="626" t="s">
        <v>387</v>
      </c>
      <c r="C727" s="899" t="s">
        <v>966</v>
      </c>
      <c r="D727" s="904"/>
      <c r="E727" s="904"/>
      <c r="F727" s="904"/>
      <c r="G727" s="904"/>
      <c r="H727" s="904"/>
      <c r="I727" s="904"/>
      <c r="J727" s="904"/>
      <c r="K727" s="904"/>
      <c r="L727" s="904"/>
      <c r="M727" s="904"/>
      <c r="N727" s="904"/>
      <c r="O727" s="904"/>
      <c r="P727" s="904"/>
      <c r="Q727" s="904"/>
      <c r="R727" s="904"/>
      <c r="S727" s="904"/>
      <c r="T727" s="904"/>
      <c r="U727" s="904"/>
      <c r="V727" s="904"/>
      <c r="W727" s="904"/>
      <c r="X727" s="905"/>
      <c r="Y727" s="929"/>
      <c r="Z727" s="930"/>
      <c r="AA727" s="931"/>
    </row>
    <row r="728" spans="1:63" s="498" customFormat="1" ht="18.600000000000001" customHeight="1">
      <c r="A728" s="350"/>
      <c r="B728" s="897"/>
      <c r="C728" s="906"/>
      <c r="D728" s="851"/>
      <c r="E728" s="851"/>
      <c r="F728" s="851"/>
      <c r="G728" s="851"/>
      <c r="H728" s="851"/>
      <c r="I728" s="851"/>
      <c r="J728" s="851"/>
      <c r="K728" s="851"/>
      <c r="L728" s="851"/>
      <c r="M728" s="851"/>
      <c r="N728" s="851"/>
      <c r="O728" s="851"/>
      <c r="P728" s="851"/>
      <c r="Q728" s="851"/>
      <c r="R728" s="851"/>
      <c r="S728" s="851"/>
      <c r="T728" s="851"/>
      <c r="U728" s="851"/>
      <c r="V728" s="851"/>
      <c r="W728" s="851"/>
      <c r="X728" s="850"/>
      <c r="Y728" s="932"/>
      <c r="Z728" s="933"/>
      <c r="AA728" s="934"/>
    </row>
    <row r="729" spans="1:63" s="334" customFormat="1" ht="18.600000000000001" customHeight="1">
      <c r="A729" s="333"/>
      <c r="B729" s="898"/>
      <c r="C729" s="907"/>
      <c r="D729" s="853"/>
      <c r="E729" s="853"/>
      <c r="F729" s="853"/>
      <c r="G729" s="853"/>
      <c r="H729" s="853"/>
      <c r="I729" s="853"/>
      <c r="J729" s="853"/>
      <c r="K729" s="853"/>
      <c r="L729" s="853"/>
      <c r="M729" s="853"/>
      <c r="N729" s="853"/>
      <c r="O729" s="853"/>
      <c r="P729" s="853"/>
      <c r="Q729" s="853"/>
      <c r="R729" s="853"/>
      <c r="S729" s="853"/>
      <c r="T729" s="853"/>
      <c r="U729" s="853"/>
      <c r="V729" s="853"/>
      <c r="W729" s="853"/>
      <c r="X729" s="854"/>
      <c r="Y729" s="935"/>
      <c r="Z729" s="936"/>
      <c r="AA729" s="937"/>
    </row>
    <row r="730" spans="1:63" s="330" customFormat="1" ht="10.35" customHeight="1">
      <c r="A730" s="500"/>
      <c r="B730" s="626" t="s">
        <v>389</v>
      </c>
      <c r="C730" s="899" t="s">
        <v>967</v>
      </c>
      <c r="D730" s="904"/>
      <c r="E730" s="904"/>
      <c r="F730" s="904"/>
      <c r="G730" s="904"/>
      <c r="H730" s="904"/>
      <c r="I730" s="904"/>
      <c r="J730" s="904"/>
      <c r="K730" s="904"/>
      <c r="L730" s="904"/>
      <c r="M730" s="904"/>
      <c r="N730" s="904"/>
      <c r="O730" s="904"/>
      <c r="P730" s="904"/>
      <c r="Q730" s="904"/>
      <c r="R730" s="904"/>
      <c r="S730" s="904"/>
      <c r="T730" s="904"/>
      <c r="U730" s="904"/>
      <c r="V730" s="904"/>
      <c r="W730" s="904"/>
      <c r="X730" s="905"/>
      <c r="Y730" s="929"/>
      <c r="Z730" s="930"/>
      <c r="AA730" s="931"/>
      <c r="AC730" s="331"/>
      <c r="AD730" s="331"/>
      <c r="AE730" s="331"/>
      <c r="AF730" s="331"/>
      <c r="AG730" s="331"/>
      <c r="AH730" s="331"/>
      <c r="AI730" s="331"/>
      <c r="AJ730" s="331"/>
      <c r="AK730" s="331"/>
      <c r="AL730" s="331"/>
      <c r="AM730" s="331"/>
      <c r="AN730" s="331"/>
      <c r="AO730" s="331"/>
      <c r="AP730" s="331"/>
      <c r="AQ730" s="331"/>
      <c r="AR730" s="331"/>
      <c r="AS730" s="331"/>
      <c r="AT730" s="331"/>
      <c r="AU730" s="331"/>
      <c r="AV730" s="331"/>
      <c r="AW730" s="331"/>
      <c r="AX730" s="331"/>
      <c r="AY730" s="331"/>
      <c r="AZ730" s="331"/>
      <c r="BA730" s="331"/>
      <c r="BB730" s="331"/>
      <c r="BC730" s="331"/>
      <c r="BD730" s="331"/>
      <c r="BE730" s="331"/>
      <c r="BF730" s="331"/>
      <c r="BG730" s="331"/>
      <c r="BH730" s="331"/>
      <c r="BI730" s="331"/>
      <c r="BJ730" s="331"/>
      <c r="BK730" s="331"/>
    </row>
    <row r="731" spans="1:63" s="334" customFormat="1" ht="10.35" customHeight="1">
      <c r="A731" s="500"/>
      <c r="B731" s="897"/>
      <c r="C731" s="906"/>
      <c r="D731" s="851"/>
      <c r="E731" s="851"/>
      <c r="F731" s="851"/>
      <c r="G731" s="851"/>
      <c r="H731" s="851"/>
      <c r="I731" s="851"/>
      <c r="J731" s="851"/>
      <c r="K731" s="851"/>
      <c r="L731" s="851"/>
      <c r="M731" s="851"/>
      <c r="N731" s="851"/>
      <c r="O731" s="851"/>
      <c r="P731" s="851"/>
      <c r="Q731" s="851"/>
      <c r="R731" s="851"/>
      <c r="S731" s="851"/>
      <c r="T731" s="851"/>
      <c r="U731" s="851"/>
      <c r="V731" s="851"/>
      <c r="W731" s="851"/>
      <c r="X731" s="850"/>
      <c r="Y731" s="932"/>
      <c r="Z731" s="933"/>
      <c r="AA731" s="934"/>
    </row>
    <row r="732" spans="1:63" s="498" customFormat="1" ht="10.35" customHeight="1">
      <c r="A732" s="333"/>
      <c r="B732" s="898"/>
      <c r="C732" s="907"/>
      <c r="D732" s="853"/>
      <c r="E732" s="853"/>
      <c r="F732" s="853"/>
      <c r="G732" s="853"/>
      <c r="H732" s="853"/>
      <c r="I732" s="853"/>
      <c r="J732" s="853"/>
      <c r="K732" s="853"/>
      <c r="L732" s="853"/>
      <c r="M732" s="853"/>
      <c r="N732" s="853"/>
      <c r="O732" s="853"/>
      <c r="P732" s="853"/>
      <c r="Q732" s="853"/>
      <c r="R732" s="853"/>
      <c r="S732" s="853"/>
      <c r="T732" s="853"/>
      <c r="U732" s="853"/>
      <c r="V732" s="853"/>
      <c r="W732" s="853"/>
      <c r="X732" s="854"/>
      <c r="Y732" s="935"/>
      <c r="Z732" s="936"/>
      <c r="AA732" s="937"/>
    </row>
    <row r="733" spans="1:63" s="330" customFormat="1" ht="10.35" customHeight="1">
      <c r="A733" s="500"/>
      <c r="B733" s="626" t="s">
        <v>391</v>
      </c>
      <c r="C733" s="899" t="s">
        <v>968</v>
      </c>
      <c r="D733" s="904"/>
      <c r="E733" s="904"/>
      <c r="F733" s="904"/>
      <c r="G733" s="904"/>
      <c r="H733" s="904"/>
      <c r="I733" s="904"/>
      <c r="J733" s="904"/>
      <c r="K733" s="904"/>
      <c r="L733" s="904"/>
      <c r="M733" s="904"/>
      <c r="N733" s="904"/>
      <c r="O733" s="904"/>
      <c r="P733" s="904"/>
      <c r="Q733" s="904"/>
      <c r="R733" s="904"/>
      <c r="S733" s="904"/>
      <c r="T733" s="904"/>
      <c r="U733" s="904"/>
      <c r="V733" s="904"/>
      <c r="W733" s="904"/>
      <c r="X733" s="905"/>
      <c r="Y733" s="929"/>
      <c r="Z733" s="930"/>
      <c r="AA733" s="931"/>
      <c r="AC733" s="331"/>
      <c r="AD733" s="331"/>
      <c r="AE733" s="331"/>
      <c r="AF733" s="331"/>
      <c r="AG733" s="331"/>
      <c r="AH733" s="331"/>
      <c r="AI733" s="331"/>
      <c r="AJ733" s="331"/>
      <c r="AK733" s="331"/>
      <c r="AL733" s="331"/>
      <c r="AM733" s="331"/>
      <c r="AN733" s="331"/>
      <c r="AO733" s="331"/>
      <c r="AP733" s="331"/>
      <c r="AQ733" s="331"/>
      <c r="AR733" s="331"/>
      <c r="AS733" s="331"/>
      <c r="AT733" s="331"/>
      <c r="AU733" s="331"/>
      <c r="AV733" s="331"/>
      <c r="AW733" s="331"/>
      <c r="AX733" s="331"/>
      <c r="AY733" s="331"/>
      <c r="AZ733" s="331"/>
      <c r="BA733" s="331"/>
      <c r="BB733" s="331"/>
      <c r="BC733" s="331"/>
      <c r="BD733" s="331"/>
      <c r="BE733" s="331"/>
      <c r="BF733" s="331"/>
      <c r="BG733" s="331"/>
      <c r="BH733" s="331"/>
      <c r="BI733" s="331"/>
      <c r="BJ733" s="331"/>
      <c r="BK733" s="331"/>
    </row>
    <row r="734" spans="1:63" s="334" customFormat="1" ht="10.35" customHeight="1">
      <c r="A734" s="500"/>
      <c r="B734" s="897"/>
      <c r="C734" s="906"/>
      <c r="D734" s="851"/>
      <c r="E734" s="851"/>
      <c r="F734" s="851"/>
      <c r="G734" s="851"/>
      <c r="H734" s="851"/>
      <c r="I734" s="851"/>
      <c r="J734" s="851"/>
      <c r="K734" s="851"/>
      <c r="L734" s="851"/>
      <c r="M734" s="851"/>
      <c r="N734" s="851"/>
      <c r="O734" s="851"/>
      <c r="P734" s="851"/>
      <c r="Q734" s="851"/>
      <c r="R734" s="851"/>
      <c r="S734" s="851"/>
      <c r="T734" s="851"/>
      <c r="U734" s="851"/>
      <c r="V734" s="851"/>
      <c r="W734" s="851"/>
      <c r="X734" s="850"/>
      <c r="Y734" s="932"/>
      <c r="Z734" s="933"/>
      <c r="AA734" s="934"/>
    </row>
    <row r="735" spans="1:63" s="498" customFormat="1" ht="10.35" customHeight="1">
      <c r="A735" s="333"/>
      <c r="B735" s="898"/>
      <c r="C735" s="907"/>
      <c r="D735" s="853"/>
      <c r="E735" s="853"/>
      <c r="F735" s="853"/>
      <c r="G735" s="853"/>
      <c r="H735" s="853"/>
      <c r="I735" s="853"/>
      <c r="J735" s="853"/>
      <c r="K735" s="853"/>
      <c r="L735" s="853"/>
      <c r="M735" s="853"/>
      <c r="N735" s="853"/>
      <c r="O735" s="853"/>
      <c r="P735" s="853"/>
      <c r="Q735" s="853"/>
      <c r="R735" s="853"/>
      <c r="S735" s="853"/>
      <c r="T735" s="853"/>
      <c r="U735" s="853"/>
      <c r="V735" s="853"/>
      <c r="W735" s="853"/>
      <c r="X735" s="854"/>
      <c r="Y735" s="935"/>
      <c r="Z735" s="936"/>
      <c r="AA735" s="937"/>
    </row>
    <row r="736" spans="1:63" s="498" customFormat="1" ht="12.95" customHeight="1">
      <c r="A736" s="333"/>
      <c r="B736" s="501"/>
      <c r="C736" s="502"/>
      <c r="D736" s="502"/>
      <c r="E736" s="502"/>
      <c r="F736" s="502"/>
      <c r="G736" s="502"/>
      <c r="H736" s="502"/>
      <c r="I736" s="502"/>
      <c r="J736" s="502"/>
      <c r="K736" s="502"/>
      <c r="L736" s="502"/>
      <c r="M736" s="502"/>
      <c r="N736" s="502"/>
      <c r="O736" s="502"/>
      <c r="P736" s="502"/>
      <c r="Q736" s="502"/>
      <c r="R736" s="502"/>
      <c r="S736" s="502"/>
      <c r="T736" s="502"/>
      <c r="U736" s="502"/>
      <c r="V736" s="502"/>
      <c r="W736" s="502"/>
      <c r="X736" s="502"/>
      <c r="Y736" s="481"/>
      <c r="Z736" s="481"/>
      <c r="AA736" s="481"/>
    </row>
    <row r="737" spans="1:30" s="297" customFormat="1" ht="18" customHeight="1">
      <c r="A737" s="422" t="s">
        <v>917</v>
      </c>
      <c r="B737" s="279"/>
      <c r="C737" s="280"/>
      <c r="D737" s="280"/>
      <c r="E737" s="280"/>
      <c r="F737" s="280"/>
      <c r="G737" s="280"/>
      <c r="H737" s="280"/>
      <c r="I737" s="280"/>
      <c r="J737" s="281"/>
      <c r="K737" s="281"/>
      <c r="L737" s="281"/>
      <c r="M737" s="281"/>
      <c r="N737" s="281"/>
      <c r="O737" s="281"/>
      <c r="P737" s="281"/>
      <c r="Q737" s="281"/>
      <c r="R737" s="281"/>
      <c r="S737" s="282"/>
      <c r="T737" s="282"/>
      <c r="U737" s="282"/>
      <c r="V737" s="282"/>
      <c r="W737" s="282"/>
      <c r="X737" s="282"/>
      <c r="Y737" s="265"/>
      <c r="Z737" s="265"/>
      <c r="AA737" s="265"/>
    </row>
    <row r="738" spans="1:30" s="297" customFormat="1" ht="8.4499999999999993" customHeight="1">
      <c r="A738" s="348"/>
      <c r="B738" s="598" t="s">
        <v>354</v>
      </c>
      <c r="C738" s="635" t="s">
        <v>576</v>
      </c>
      <c r="D738" s="602"/>
      <c r="E738" s="602"/>
      <c r="F738" s="602"/>
      <c r="G738" s="602"/>
      <c r="H738" s="602"/>
      <c r="I738" s="602"/>
      <c r="J738" s="602"/>
      <c r="K738" s="602"/>
      <c r="L738" s="602"/>
      <c r="M738" s="602"/>
      <c r="N738" s="602"/>
      <c r="O738" s="602"/>
      <c r="P738" s="602"/>
      <c r="Q738" s="602"/>
      <c r="R738" s="602"/>
      <c r="S738" s="602"/>
      <c r="T738" s="602"/>
      <c r="U738" s="602"/>
      <c r="V738" s="602"/>
      <c r="W738" s="602"/>
      <c r="X738" s="603"/>
      <c r="Y738" s="636"/>
      <c r="Z738" s="637"/>
      <c r="AA738" s="638"/>
    </row>
    <row r="739" spans="1:30" s="297" customFormat="1" ht="8.4499999999999993" customHeight="1">
      <c r="A739" s="232"/>
      <c r="B739" s="599"/>
      <c r="C739" s="604"/>
      <c r="D739" s="605"/>
      <c r="E739" s="605"/>
      <c r="F739" s="605"/>
      <c r="G739" s="605"/>
      <c r="H739" s="605"/>
      <c r="I739" s="605"/>
      <c r="J739" s="605"/>
      <c r="K739" s="605"/>
      <c r="L739" s="605"/>
      <c r="M739" s="605"/>
      <c r="N739" s="605"/>
      <c r="O739" s="605"/>
      <c r="P739" s="605"/>
      <c r="Q739" s="605"/>
      <c r="R739" s="605"/>
      <c r="S739" s="605"/>
      <c r="T739" s="605"/>
      <c r="U739" s="605"/>
      <c r="V739" s="605"/>
      <c r="W739" s="605"/>
      <c r="X739" s="606"/>
      <c r="Y739" s="639"/>
      <c r="Z739" s="640"/>
      <c r="AA739" s="641"/>
    </row>
    <row r="740" spans="1:30" s="297" customFormat="1" ht="8.4499999999999993" customHeight="1">
      <c r="A740" s="232"/>
      <c r="B740" s="600"/>
      <c r="C740" s="607"/>
      <c r="D740" s="608"/>
      <c r="E740" s="608"/>
      <c r="F740" s="608"/>
      <c r="G740" s="608"/>
      <c r="H740" s="608"/>
      <c r="I740" s="608"/>
      <c r="J740" s="608"/>
      <c r="K740" s="608"/>
      <c r="L740" s="608"/>
      <c r="M740" s="608"/>
      <c r="N740" s="608"/>
      <c r="O740" s="608"/>
      <c r="P740" s="608"/>
      <c r="Q740" s="608"/>
      <c r="R740" s="608"/>
      <c r="S740" s="608"/>
      <c r="T740" s="608"/>
      <c r="U740" s="608"/>
      <c r="V740" s="608"/>
      <c r="W740" s="608"/>
      <c r="X740" s="609"/>
      <c r="Y740" s="642"/>
      <c r="Z740" s="643"/>
      <c r="AA740" s="644"/>
    </row>
    <row r="741" spans="1:30" s="297" customFormat="1" ht="8.4499999999999993" customHeight="1">
      <c r="A741" s="232"/>
      <c r="B741" s="598" t="s">
        <v>356</v>
      </c>
      <c r="C741" s="635" t="s">
        <v>577</v>
      </c>
      <c r="D741" s="602"/>
      <c r="E741" s="602"/>
      <c r="F741" s="602"/>
      <c r="G741" s="602"/>
      <c r="H741" s="602"/>
      <c r="I741" s="602"/>
      <c r="J741" s="602"/>
      <c r="K741" s="602"/>
      <c r="L741" s="602"/>
      <c r="M741" s="602"/>
      <c r="N741" s="602"/>
      <c r="O741" s="602"/>
      <c r="P741" s="602"/>
      <c r="Q741" s="602"/>
      <c r="R741" s="602"/>
      <c r="S741" s="602"/>
      <c r="T741" s="602"/>
      <c r="U741" s="602"/>
      <c r="V741" s="602"/>
      <c r="W741" s="602"/>
      <c r="X741" s="603"/>
      <c r="Y741" s="636"/>
      <c r="Z741" s="637"/>
      <c r="AA741" s="638"/>
    </row>
    <row r="742" spans="1:30" s="297" customFormat="1" ht="8.4499999999999993" customHeight="1">
      <c r="A742" s="232"/>
      <c r="B742" s="599"/>
      <c r="C742" s="604"/>
      <c r="D742" s="605"/>
      <c r="E742" s="605"/>
      <c r="F742" s="605"/>
      <c r="G742" s="605"/>
      <c r="H742" s="605"/>
      <c r="I742" s="605"/>
      <c r="J742" s="605"/>
      <c r="K742" s="605"/>
      <c r="L742" s="605"/>
      <c r="M742" s="605"/>
      <c r="N742" s="605"/>
      <c r="O742" s="605"/>
      <c r="P742" s="605"/>
      <c r="Q742" s="605"/>
      <c r="R742" s="605"/>
      <c r="S742" s="605"/>
      <c r="T742" s="605"/>
      <c r="U742" s="605"/>
      <c r="V742" s="605"/>
      <c r="W742" s="605"/>
      <c r="X742" s="606"/>
      <c r="Y742" s="639"/>
      <c r="Z742" s="640"/>
      <c r="AA742" s="641"/>
    </row>
    <row r="743" spans="1:30" s="297" customFormat="1" ht="8.4499999999999993" customHeight="1">
      <c r="A743" s="232"/>
      <c r="B743" s="600"/>
      <c r="C743" s="607"/>
      <c r="D743" s="608"/>
      <c r="E743" s="608"/>
      <c r="F743" s="608"/>
      <c r="G743" s="608"/>
      <c r="H743" s="608"/>
      <c r="I743" s="608"/>
      <c r="J743" s="608"/>
      <c r="K743" s="608"/>
      <c r="L743" s="608"/>
      <c r="M743" s="608"/>
      <c r="N743" s="608"/>
      <c r="O743" s="608"/>
      <c r="P743" s="608"/>
      <c r="Q743" s="608"/>
      <c r="R743" s="608"/>
      <c r="S743" s="608"/>
      <c r="T743" s="608"/>
      <c r="U743" s="608"/>
      <c r="V743" s="608"/>
      <c r="W743" s="608"/>
      <c r="X743" s="609"/>
      <c r="Y743" s="642"/>
      <c r="Z743" s="643"/>
      <c r="AA743" s="644"/>
    </row>
    <row r="744" spans="1:30" s="297" customFormat="1" ht="8.4499999999999993" customHeight="1">
      <c r="A744" s="232"/>
      <c r="B744" s="598" t="s">
        <v>387</v>
      </c>
      <c r="C744" s="635" t="s">
        <v>578</v>
      </c>
      <c r="D744" s="602"/>
      <c r="E744" s="602"/>
      <c r="F744" s="602"/>
      <c r="G744" s="602"/>
      <c r="H744" s="602"/>
      <c r="I744" s="602"/>
      <c r="J744" s="602"/>
      <c r="K744" s="602"/>
      <c r="L744" s="602"/>
      <c r="M744" s="602"/>
      <c r="N744" s="602"/>
      <c r="O744" s="602"/>
      <c r="P744" s="602"/>
      <c r="Q744" s="602"/>
      <c r="R744" s="602"/>
      <c r="S744" s="602"/>
      <c r="T744" s="602"/>
      <c r="U744" s="602"/>
      <c r="V744" s="602"/>
      <c r="W744" s="602"/>
      <c r="X744" s="603"/>
      <c r="Y744" s="636"/>
      <c r="Z744" s="637"/>
      <c r="AA744" s="638"/>
    </row>
    <row r="745" spans="1:30" s="347" customFormat="1" ht="8.4499999999999993" customHeight="1">
      <c r="A745" s="232"/>
      <c r="B745" s="599"/>
      <c r="C745" s="604"/>
      <c r="D745" s="605"/>
      <c r="E745" s="605"/>
      <c r="F745" s="605"/>
      <c r="G745" s="605"/>
      <c r="H745" s="605"/>
      <c r="I745" s="605"/>
      <c r="J745" s="605"/>
      <c r="K745" s="605"/>
      <c r="L745" s="605"/>
      <c r="M745" s="605"/>
      <c r="N745" s="605"/>
      <c r="O745" s="605"/>
      <c r="P745" s="605"/>
      <c r="Q745" s="605"/>
      <c r="R745" s="605"/>
      <c r="S745" s="605"/>
      <c r="T745" s="605"/>
      <c r="U745" s="605"/>
      <c r="V745" s="605"/>
      <c r="W745" s="605"/>
      <c r="X745" s="606"/>
      <c r="Y745" s="639"/>
      <c r="Z745" s="640"/>
      <c r="AA745" s="641"/>
    </row>
    <row r="746" spans="1:30" s="344" customFormat="1" ht="8.4499999999999993" customHeight="1">
      <c r="A746" s="232"/>
      <c r="B746" s="600"/>
      <c r="C746" s="607"/>
      <c r="D746" s="608"/>
      <c r="E746" s="608"/>
      <c r="F746" s="608"/>
      <c r="G746" s="608"/>
      <c r="H746" s="608"/>
      <c r="I746" s="608"/>
      <c r="J746" s="608"/>
      <c r="K746" s="608"/>
      <c r="L746" s="608"/>
      <c r="M746" s="608"/>
      <c r="N746" s="608"/>
      <c r="O746" s="608"/>
      <c r="P746" s="608"/>
      <c r="Q746" s="608"/>
      <c r="R746" s="608"/>
      <c r="S746" s="608"/>
      <c r="T746" s="608"/>
      <c r="U746" s="608"/>
      <c r="V746" s="608"/>
      <c r="W746" s="608"/>
      <c r="X746" s="609"/>
      <c r="Y746" s="642"/>
      <c r="Z746" s="643"/>
      <c r="AA746" s="644"/>
    </row>
    <row r="747" spans="1:30" s="344" customFormat="1">
      <c r="AD747" s="357"/>
    </row>
    <row r="748" spans="1:30" s="347" customFormat="1" ht="19.5" customHeight="1">
      <c r="A748" s="422" t="s">
        <v>918</v>
      </c>
      <c r="B748" s="279"/>
      <c r="C748" s="280"/>
      <c r="D748" s="280"/>
      <c r="E748" s="280"/>
      <c r="F748" s="280"/>
      <c r="G748" s="280"/>
      <c r="H748" s="280"/>
      <c r="I748" s="280"/>
      <c r="J748" s="281"/>
      <c r="K748" s="281"/>
      <c r="L748" s="281"/>
      <c r="M748" s="281"/>
      <c r="N748" s="281"/>
      <c r="O748" s="281"/>
      <c r="P748" s="281"/>
      <c r="Q748" s="281"/>
      <c r="R748" s="281"/>
      <c r="S748" s="282"/>
      <c r="T748" s="282"/>
      <c r="U748" s="282"/>
      <c r="V748" s="282"/>
      <c r="W748" s="282"/>
      <c r="X748" s="282"/>
      <c r="Y748" s="265"/>
      <c r="Z748" s="265"/>
      <c r="AA748" s="265"/>
    </row>
    <row r="749" spans="1:30" s="297" customFormat="1" ht="12" customHeight="1">
      <c r="A749" s="322"/>
      <c r="B749" s="598" t="s">
        <v>354</v>
      </c>
      <c r="C749" s="601" t="s">
        <v>579</v>
      </c>
      <c r="D749" s="602"/>
      <c r="E749" s="602"/>
      <c r="F749" s="602"/>
      <c r="G749" s="602"/>
      <c r="H749" s="602"/>
      <c r="I749" s="602"/>
      <c r="J749" s="602"/>
      <c r="K749" s="602"/>
      <c r="L749" s="602"/>
      <c r="M749" s="602"/>
      <c r="N749" s="602"/>
      <c r="O749" s="602"/>
      <c r="P749" s="602"/>
      <c r="Q749" s="602"/>
      <c r="R749" s="602"/>
      <c r="S749" s="602"/>
      <c r="T749" s="602"/>
      <c r="U749" s="602"/>
      <c r="V749" s="602"/>
      <c r="W749" s="602"/>
      <c r="X749" s="603"/>
      <c r="Y749" s="636"/>
      <c r="Z749" s="637"/>
      <c r="AA749" s="638"/>
    </row>
    <row r="750" spans="1:30" s="297" customFormat="1" ht="12" customHeight="1">
      <c r="A750" s="322"/>
      <c r="B750" s="599"/>
      <c r="C750" s="604"/>
      <c r="D750" s="605"/>
      <c r="E750" s="605"/>
      <c r="F750" s="605"/>
      <c r="G750" s="605"/>
      <c r="H750" s="605"/>
      <c r="I750" s="605"/>
      <c r="J750" s="605"/>
      <c r="K750" s="605"/>
      <c r="L750" s="605"/>
      <c r="M750" s="605"/>
      <c r="N750" s="605"/>
      <c r="O750" s="605"/>
      <c r="P750" s="605"/>
      <c r="Q750" s="605"/>
      <c r="R750" s="605"/>
      <c r="S750" s="605"/>
      <c r="T750" s="605"/>
      <c r="U750" s="605"/>
      <c r="V750" s="605"/>
      <c r="W750" s="605"/>
      <c r="X750" s="606"/>
      <c r="Y750" s="639"/>
      <c r="Z750" s="640"/>
      <c r="AA750" s="641"/>
    </row>
    <row r="751" spans="1:30" s="297" customFormat="1" ht="12" customHeight="1">
      <c r="A751" s="322"/>
      <c r="B751" s="599"/>
      <c r="C751" s="604"/>
      <c r="D751" s="605"/>
      <c r="E751" s="605"/>
      <c r="F751" s="605"/>
      <c r="G751" s="605"/>
      <c r="H751" s="605"/>
      <c r="I751" s="605"/>
      <c r="J751" s="605"/>
      <c r="K751" s="605"/>
      <c r="L751" s="605"/>
      <c r="M751" s="605"/>
      <c r="N751" s="605"/>
      <c r="O751" s="605"/>
      <c r="P751" s="605"/>
      <c r="Q751" s="605"/>
      <c r="R751" s="605"/>
      <c r="S751" s="605"/>
      <c r="T751" s="605"/>
      <c r="U751" s="605"/>
      <c r="V751" s="605"/>
      <c r="W751" s="605"/>
      <c r="X751" s="606"/>
      <c r="Y751" s="639"/>
      <c r="Z751" s="640"/>
      <c r="AA751" s="641"/>
    </row>
    <row r="752" spans="1:30" s="297" customFormat="1" ht="12" customHeight="1">
      <c r="A752" s="322"/>
      <c r="B752" s="600"/>
      <c r="C752" s="607"/>
      <c r="D752" s="608"/>
      <c r="E752" s="608"/>
      <c r="F752" s="608"/>
      <c r="G752" s="608"/>
      <c r="H752" s="608"/>
      <c r="I752" s="608"/>
      <c r="J752" s="608"/>
      <c r="K752" s="608"/>
      <c r="L752" s="608"/>
      <c r="M752" s="608"/>
      <c r="N752" s="608"/>
      <c r="O752" s="608"/>
      <c r="P752" s="608"/>
      <c r="Q752" s="608"/>
      <c r="R752" s="608"/>
      <c r="S752" s="608"/>
      <c r="T752" s="608"/>
      <c r="U752" s="608"/>
      <c r="V752" s="608"/>
      <c r="W752" s="608"/>
      <c r="X752" s="609"/>
      <c r="Y752" s="642"/>
      <c r="Z752" s="643"/>
      <c r="AA752" s="644"/>
    </row>
    <row r="753" spans="1:63" s="344" customFormat="1" ht="12.75" customHeight="1">
      <c r="A753" s="322"/>
      <c r="B753" s="598" t="s">
        <v>356</v>
      </c>
      <c r="C753" s="601" t="s">
        <v>580</v>
      </c>
      <c r="D753" s="602"/>
      <c r="E753" s="602"/>
      <c r="F753" s="602"/>
      <c r="G753" s="602"/>
      <c r="H753" s="602"/>
      <c r="I753" s="602"/>
      <c r="J753" s="602"/>
      <c r="K753" s="602"/>
      <c r="L753" s="602"/>
      <c r="M753" s="602"/>
      <c r="N753" s="602"/>
      <c r="O753" s="602"/>
      <c r="P753" s="602"/>
      <c r="Q753" s="602"/>
      <c r="R753" s="602"/>
      <c r="S753" s="602"/>
      <c r="T753" s="602"/>
      <c r="U753" s="602"/>
      <c r="V753" s="602"/>
      <c r="W753" s="602"/>
      <c r="X753" s="603"/>
      <c r="Y753" s="636"/>
      <c r="Z753" s="637"/>
      <c r="AA753" s="638"/>
    </row>
    <row r="754" spans="1:63" s="344" customFormat="1" ht="12.75" customHeight="1">
      <c r="A754" s="322"/>
      <c r="B754" s="600"/>
      <c r="C754" s="607"/>
      <c r="D754" s="608"/>
      <c r="E754" s="608"/>
      <c r="F754" s="608"/>
      <c r="G754" s="608"/>
      <c r="H754" s="608"/>
      <c r="I754" s="608"/>
      <c r="J754" s="608"/>
      <c r="K754" s="608"/>
      <c r="L754" s="608"/>
      <c r="M754" s="608"/>
      <c r="N754" s="608"/>
      <c r="O754" s="608"/>
      <c r="P754" s="608"/>
      <c r="Q754" s="608"/>
      <c r="R754" s="608"/>
      <c r="S754" s="608"/>
      <c r="T754" s="608"/>
      <c r="U754" s="608"/>
      <c r="V754" s="608"/>
      <c r="W754" s="608"/>
      <c r="X754" s="609"/>
      <c r="Y754" s="642"/>
      <c r="Z754" s="643"/>
      <c r="AA754" s="644"/>
    </row>
    <row r="755" spans="1:63" s="344" customFormat="1" ht="12.75" customHeight="1">
      <c r="A755" s="322"/>
      <c r="B755" s="598" t="s">
        <v>387</v>
      </c>
      <c r="C755" s="601" t="s">
        <v>581</v>
      </c>
      <c r="D755" s="602"/>
      <c r="E755" s="602"/>
      <c r="F755" s="602"/>
      <c r="G755" s="602"/>
      <c r="H755" s="602"/>
      <c r="I755" s="602"/>
      <c r="J755" s="602"/>
      <c r="K755" s="602"/>
      <c r="L755" s="602"/>
      <c r="M755" s="602"/>
      <c r="N755" s="602"/>
      <c r="O755" s="602"/>
      <c r="P755" s="602"/>
      <c r="Q755" s="602"/>
      <c r="R755" s="602"/>
      <c r="S755" s="602"/>
      <c r="T755" s="602"/>
      <c r="U755" s="602"/>
      <c r="V755" s="602"/>
      <c r="W755" s="602"/>
      <c r="X755" s="603"/>
      <c r="Y755" s="636"/>
      <c r="Z755" s="637"/>
      <c r="AA755" s="638"/>
    </row>
    <row r="756" spans="1:63" s="344" customFormat="1" ht="12.75" customHeight="1">
      <c r="A756" s="322"/>
      <c r="B756" s="600"/>
      <c r="C756" s="607"/>
      <c r="D756" s="608"/>
      <c r="E756" s="608"/>
      <c r="F756" s="608"/>
      <c r="G756" s="608"/>
      <c r="H756" s="608"/>
      <c r="I756" s="608"/>
      <c r="J756" s="608"/>
      <c r="K756" s="608"/>
      <c r="L756" s="608"/>
      <c r="M756" s="608"/>
      <c r="N756" s="608"/>
      <c r="O756" s="608"/>
      <c r="P756" s="608"/>
      <c r="Q756" s="608"/>
      <c r="R756" s="608"/>
      <c r="S756" s="608"/>
      <c r="T756" s="608"/>
      <c r="U756" s="608"/>
      <c r="V756" s="608"/>
      <c r="W756" s="608"/>
      <c r="X756" s="609"/>
      <c r="Y756" s="642"/>
      <c r="Z756" s="643"/>
      <c r="AA756" s="644"/>
    </row>
    <row r="757" spans="1:63" s="344" customFormat="1" ht="12.75" customHeight="1">
      <c r="A757" s="322"/>
      <c r="B757" s="598" t="s">
        <v>389</v>
      </c>
      <c r="C757" s="601" t="s">
        <v>582</v>
      </c>
      <c r="D757" s="602"/>
      <c r="E757" s="602"/>
      <c r="F757" s="602"/>
      <c r="G757" s="602"/>
      <c r="H757" s="602"/>
      <c r="I757" s="602"/>
      <c r="J757" s="602"/>
      <c r="K757" s="602"/>
      <c r="L757" s="602"/>
      <c r="M757" s="602"/>
      <c r="N757" s="602"/>
      <c r="O757" s="602"/>
      <c r="P757" s="602"/>
      <c r="Q757" s="602"/>
      <c r="R757" s="602"/>
      <c r="S757" s="602"/>
      <c r="T757" s="602"/>
      <c r="U757" s="602"/>
      <c r="V757" s="602"/>
      <c r="W757" s="602"/>
      <c r="X757" s="603"/>
      <c r="Y757" s="636"/>
      <c r="Z757" s="637"/>
      <c r="AA757" s="638"/>
    </row>
    <row r="758" spans="1:63" s="344" customFormat="1" ht="12.75" customHeight="1">
      <c r="A758" s="322"/>
      <c r="B758" s="600"/>
      <c r="C758" s="607"/>
      <c r="D758" s="608"/>
      <c r="E758" s="608"/>
      <c r="F758" s="608"/>
      <c r="G758" s="608"/>
      <c r="H758" s="608"/>
      <c r="I758" s="608"/>
      <c r="J758" s="608"/>
      <c r="K758" s="608"/>
      <c r="L758" s="608"/>
      <c r="M758" s="608"/>
      <c r="N758" s="608"/>
      <c r="O758" s="608"/>
      <c r="P758" s="608"/>
      <c r="Q758" s="608"/>
      <c r="R758" s="608"/>
      <c r="S758" s="608"/>
      <c r="T758" s="608"/>
      <c r="U758" s="608"/>
      <c r="V758" s="608"/>
      <c r="W758" s="608"/>
      <c r="X758" s="609"/>
      <c r="Y758" s="642"/>
      <c r="Z758" s="643"/>
      <c r="AA758" s="644"/>
    </row>
    <row r="759" spans="1:63" s="344" customFormat="1" ht="10.35" customHeight="1">
      <c r="A759" s="322"/>
      <c r="B759" s="598" t="s">
        <v>391</v>
      </c>
      <c r="C759" s="601" t="s">
        <v>583</v>
      </c>
      <c r="D759" s="602"/>
      <c r="E759" s="602"/>
      <c r="F759" s="602"/>
      <c r="G759" s="602"/>
      <c r="H759" s="602"/>
      <c r="I759" s="602"/>
      <c r="J759" s="602"/>
      <c r="K759" s="602"/>
      <c r="L759" s="602"/>
      <c r="M759" s="602"/>
      <c r="N759" s="602"/>
      <c r="O759" s="602"/>
      <c r="P759" s="602"/>
      <c r="Q759" s="602"/>
      <c r="R759" s="602"/>
      <c r="S759" s="602"/>
      <c r="T759" s="602"/>
      <c r="U759" s="602"/>
      <c r="V759" s="602"/>
      <c r="W759" s="602"/>
      <c r="X759" s="603"/>
      <c r="Y759" s="636"/>
      <c r="Z759" s="637"/>
      <c r="AA759" s="638"/>
    </row>
    <row r="760" spans="1:63" s="344" customFormat="1" ht="10.35" customHeight="1">
      <c r="A760" s="322"/>
      <c r="B760" s="599"/>
      <c r="C760" s="604"/>
      <c r="D760" s="605"/>
      <c r="E760" s="605"/>
      <c r="F760" s="605"/>
      <c r="G760" s="605"/>
      <c r="H760" s="605"/>
      <c r="I760" s="605"/>
      <c r="J760" s="605"/>
      <c r="K760" s="605"/>
      <c r="L760" s="605"/>
      <c r="M760" s="605"/>
      <c r="N760" s="605"/>
      <c r="O760" s="605"/>
      <c r="P760" s="605"/>
      <c r="Q760" s="605"/>
      <c r="R760" s="605"/>
      <c r="S760" s="605"/>
      <c r="T760" s="605"/>
      <c r="U760" s="605"/>
      <c r="V760" s="605"/>
      <c r="W760" s="605"/>
      <c r="X760" s="606"/>
      <c r="Y760" s="639"/>
      <c r="Z760" s="640"/>
      <c r="AA760" s="641"/>
    </row>
    <row r="761" spans="1:63" s="344" customFormat="1" ht="10.35" customHeight="1">
      <c r="A761" s="322"/>
      <c r="B761" s="600"/>
      <c r="C761" s="607"/>
      <c r="D761" s="608"/>
      <c r="E761" s="608"/>
      <c r="F761" s="608"/>
      <c r="G761" s="608"/>
      <c r="H761" s="608"/>
      <c r="I761" s="608"/>
      <c r="J761" s="608"/>
      <c r="K761" s="608"/>
      <c r="L761" s="608"/>
      <c r="M761" s="608"/>
      <c r="N761" s="608"/>
      <c r="O761" s="608"/>
      <c r="P761" s="608"/>
      <c r="Q761" s="608"/>
      <c r="R761" s="608"/>
      <c r="S761" s="608"/>
      <c r="T761" s="608"/>
      <c r="U761" s="608"/>
      <c r="V761" s="608"/>
      <c r="W761" s="608"/>
      <c r="X761" s="609"/>
      <c r="Y761" s="642"/>
      <c r="Z761" s="643"/>
      <c r="AA761" s="644"/>
    </row>
    <row r="762" spans="1:63" s="344" customFormat="1" ht="14.25" customHeight="1">
      <c r="A762" s="348"/>
      <c r="B762" s="598" t="s">
        <v>417</v>
      </c>
      <c r="C762" s="601" t="s">
        <v>584</v>
      </c>
      <c r="D762" s="602"/>
      <c r="E762" s="602"/>
      <c r="F762" s="602"/>
      <c r="G762" s="602"/>
      <c r="H762" s="602"/>
      <c r="I762" s="602"/>
      <c r="J762" s="602"/>
      <c r="K762" s="602"/>
      <c r="L762" s="602"/>
      <c r="M762" s="602"/>
      <c r="N762" s="602"/>
      <c r="O762" s="602"/>
      <c r="P762" s="602"/>
      <c r="Q762" s="602"/>
      <c r="R762" s="602"/>
      <c r="S762" s="602"/>
      <c r="T762" s="602"/>
      <c r="U762" s="602"/>
      <c r="V762" s="602"/>
      <c r="W762" s="602"/>
      <c r="X762" s="603"/>
      <c r="Y762" s="636"/>
      <c r="Z762" s="637"/>
      <c r="AA762" s="638"/>
    </row>
    <row r="763" spans="1:63" s="344" customFormat="1" ht="14.25" customHeight="1">
      <c r="A763" s="348"/>
      <c r="B763" s="600"/>
      <c r="C763" s="607"/>
      <c r="D763" s="608"/>
      <c r="E763" s="608"/>
      <c r="F763" s="608"/>
      <c r="G763" s="608"/>
      <c r="H763" s="608"/>
      <c r="I763" s="608"/>
      <c r="J763" s="608"/>
      <c r="K763" s="608"/>
      <c r="L763" s="608"/>
      <c r="M763" s="608"/>
      <c r="N763" s="608"/>
      <c r="O763" s="608"/>
      <c r="P763" s="608"/>
      <c r="Q763" s="608"/>
      <c r="R763" s="608"/>
      <c r="S763" s="608"/>
      <c r="T763" s="608"/>
      <c r="U763" s="608"/>
      <c r="V763" s="608"/>
      <c r="W763" s="608"/>
      <c r="X763" s="609"/>
      <c r="Y763" s="642"/>
      <c r="Z763" s="643"/>
      <c r="AA763" s="644"/>
    </row>
    <row r="764" spans="1:63" s="344" customFormat="1" ht="14.25" customHeight="1">
      <c r="A764" s="348"/>
      <c r="B764" s="454"/>
      <c r="C764" s="451"/>
      <c r="D764" s="451"/>
      <c r="E764" s="451"/>
      <c r="F764" s="451"/>
      <c r="G764" s="451"/>
      <c r="H764" s="451"/>
      <c r="I764" s="451"/>
      <c r="J764" s="451"/>
      <c r="K764" s="451"/>
      <c r="L764" s="451"/>
      <c r="M764" s="451"/>
      <c r="N764" s="451"/>
      <c r="O764" s="451"/>
      <c r="P764" s="451"/>
      <c r="Q764" s="451"/>
      <c r="R764" s="451"/>
      <c r="S764" s="451"/>
      <c r="T764" s="451"/>
      <c r="U764" s="451"/>
      <c r="V764" s="451"/>
      <c r="W764" s="451"/>
      <c r="X764" s="451"/>
      <c r="Y764" s="454"/>
      <c r="Z764" s="454"/>
      <c r="AA764" s="454"/>
    </row>
    <row r="765" spans="1:63" s="471" customFormat="1" ht="16.5" customHeight="1">
      <c r="A765" s="422" t="s">
        <v>919</v>
      </c>
      <c r="B765" s="279"/>
      <c r="C765" s="280"/>
      <c r="D765" s="280"/>
      <c r="E765" s="280"/>
      <c r="F765" s="280"/>
      <c r="G765" s="280"/>
      <c r="H765" s="280"/>
      <c r="I765" s="280"/>
      <c r="J765" s="281"/>
      <c r="K765" s="281"/>
      <c r="L765" s="281"/>
      <c r="M765" s="281"/>
      <c r="N765" s="281"/>
      <c r="O765" s="281"/>
      <c r="P765" s="281"/>
      <c r="Q765" s="281"/>
      <c r="R765" s="281"/>
      <c r="S765" s="282"/>
      <c r="T765" s="282"/>
      <c r="U765" s="282"/>
      <c r="V765" s="282"/>
      <c r="W765" s="282"/>
      <c r="X765" s="282"/>
      <c r="Y765" s="265"/>
      <c r="Z765" s="265"/>
      <c r="AA765" s="265"/>
      <c r="AC765" s="473"/>
      <c r="AD765" s="473"/>
      <c r="AE765" s="473"/>
      <c r="AF765" s="473"/>
      <c r="AG765" s="473"/>
      <c r="AH765" s="473"/>
      <c r="AI765" s="473"/>
      <c r="AJ765" s="473"/>
      <c r="AK765" s="473"/>
      <c r="AL765" s="473"/>
      <c r="AM765" s="473"/>
      <c r="AN765" s="473"/>
      <c r="AO765" s="473"/>
      <c r="AP765" s="473"/>
      <c r="AQ765" s="473"/>
      <c r="AR765" s="473"/>
      <c r="AS765" s="473"/>
      <c r="AT765" s="473"/>
      <c r="AU765" s="473"/>
      <c r="AV765" s="473"/>
      <c r="AW765" s="473"/>
      <c r="AX765" s="473"/>
      <c r="AY765" s="473"/>
      <c r="AZ765" s="473"/>
      <c r="BA765" s="473"/>
      <c r="BB765" s="473"/>
      <c r="BC765" s="473"/>
      <c r="BD765" s="473"/>
      <c r="BE765" s="473"/>
      <c r="BF765" s="473"/>
      <c r="BG765" s="473"/>
      <c r="BH765" s="473"/>
      <c r="BI765" s="473"/>
      <c r="BJ765" s="473"/>
      <c r="BK765" s="473"/>
    </row>
    <row r="766" spans="1:63" s="471" customFormat="1" ht="12" customHeight="1">
      <c r="A766" s="322"/>
      <c r="B766" s="598" t="s">
        <v>354</v>
      </c>
      <c r="C766" s="601" t="s">
        <v>585</v>
      </c>
      <c r="D766" s="602"/>
      <c r="E766" s="602"/>
      <c r="F766" s="602"/>
      <c r="G766" s="602"/>
      <c r="H766" s="602"/>
      <c r="I766" s="602"/>
      <c r="J766" s="602"/>
      <c r="K766" s="602"/>
      <c r="L766" s="602"/>
      <c r="M766" s="602"/>
      <c r="N766" s="602"/>
      <c r="O766" s="602"/>
      <c r="P766" s="602"/>
      <c r="Q766" s="602"/>
      <c r="R766" s="602"/>
      <c r="S766" s="602"/>
      <c r="T766" s="602"/>
      <c r="U766" s="602"/>
      <c r="V766" s="602"/>
      <c r="W766" s="602"/>
      <c r="X766" s="603"/>
      <c r="Y766" s="636"/>
      <c r="Z766" s="637"/>
      <c r="AA766" s="638"/>
      <c r="AC766" s="473"/>
      <c r="AD766" s="473"/>
      <c r="AE766" s="473"/>
      <c r="AF766" s="473"/>
      <c r="AG766" s="473"/>
      <c r="AH766" s="473"/>
      <c r="AI766" s="473"/>
      <c r="AJ766" s="473"/>
      <c r="AK766" s="473"/>
      <c r="AL766" s="473"/>
      <c r="AM766" s="473"/>
      <c r="AN766" s="473"/>
      <c r="AO766" s="473"/>
      <c r="AP766" s="473"/>
      <c r="AQ766" s="473"/>
      <c r="AR766" s="473"/>
      <c r="AS766" s="473"/>
      <c r="AT766" s="473"/>
      <c r="AU766" s="473"/>
      <c r="AV766" s="473"/>
      <c r="AW766" s="473"/>
      <c r="AX766" s="473"/>
      <c r="AY766" s="473"/>
      <c r="AZ766" s="473"/>
      <c r="BA766" s="473"/>
      <c r="BB766" s="473"/>
      <c r="BC766" s="473"/>
      <c r="BD766" s="473"/>
      <c r="BE766" s="473"/>
      <c r="BF766" s="473"/>
      <c r="BG766" s="473"/>
      <c r="BH766" s="473"/>
      <c r="BI766" s="473"/>
      <c r="BJ766" s="473"/>
      <c r="BK766" s="473"/>
    </row>
    <row r="767" spans="1:63" s="471" customFormat="1" ht="12" customHeight="1">
      <c r="A767" s="322"/>
      <c r="B767" s="599"/>
      <c r="C767" s="604"/>
      <c r="D767" s="605"/>
      <c r="E767" s="605"/>
      <c r="F767" s="605"/>
      <c r="G767" s="605"/>
      <c r="H767" s="605"/>
      <c r="I767" s="605"/>
      <c r="J767" s="605"/>
      <c r="K767" s="605"/>
      <c r="L767" s="605"/>
      <c r="M767" s="605"/>
      <c r="N767" s="605"/>
      <c r="O767" s="605"/>
      <c r="P767" s="605"/>
      <c r="Q767" s="605"/>
      <c r="R767" s="605"/>
      <c r="S767" s="605"/>
      <c r="T767" s="605"/>
      <c r="U767" s="605"/>
      <c r="V767" s="605"/>
      <c r="W767" s="605"/>
      <c r="X767" s="606"/>
      <c r="Y767" s="639"/>
      <c r="Z767" s="640"/>
      <c r="AA767" s="641"/>
      <c r="AC767" s="473"/>
      <c r="AD767" s="473"/>
      <c r="AE767" s="473"/>
      <c r="AF767" s="473"/>
      <c r="AG767" s="473"/>
      <c r="AH767" s="473"/>
      <c r="AI767" s="473"/>
      <c r="AJ767" s="473"/>
      <c r="AK767" s="473"/>
      <c r="AL767" s="473"/>
      <c r="AM767" s="473"/>
      <c r="AN767" s="473"/>
      <c r="AO767" s="473"/>
      <c r="AP767" s="473"/>
      <c r="AQ767" s="473"/>
      <c r="AR767" s="473"/>
      <c r="AS767" s="473"/>
      <c r="AT767" s="473"/>
      <c r="AU767" s="473"/>
      <c r="AV767" s="473"/>
      <c r="AW767" s="473"/>
      <c r="AX767" s="473"/>
      <c r="AY767" s="473"/>
      <c r="AZ767" s="473"/>
      <c r="BA767" s="473"/>
      <c r="BB767" s="473"/>
      <c r="BC767" s="473"/>
      <c r="BD767" s="473"/>
      <c r="BE767" s="473"/>
      <c r="BF767" s="473"/>
      <c r="BG767" s="473"/>
      <c r="BH767" s="473"/>
      <c r="BI767" s="473"/>
      <c r="BJ767" s="473"/>
      <c r="BK767" s="473"/>
    </row>
    <row r="768" spans="1:63" s="471" customFormat="1" ht="12" customHeight="1">
      <c r="A768" s="322"/>
      <c r="B768" s="599"/>
      <c r="C768" s="604"/>
      <c r="D768" s="605"/>
      <c r="E768" s="605"/>
      <c r="F768" s="605"/>
      <c r="G768" s="605"/>
      <c r="H768" s="605"/>
      <c r="I768" s="605"/>
      <c r="J768" s="605"/>
      <c r="K768" s="605"/>
      <c r="L768" s="605"/>
      <c r="M768" s="605"/>
      <c r="N768" s="605"/>
      <c r="O768" s="605"/>
      <c r="P768" s="605"/>
      <c r="Q768" s="605"/>
      <c r="R768" s="605"/>
      <c r="S768" s="605"/>
      <c r="T768" s="605"/>
      <c r="U768" s="605"/>
      <c r="V768" s="605"/>
      <c r="W768" s="605"/>
      <c r="X768" s="606"/>
      <c r="Y768" s="639"/>
      <c r="Z768" s="640"/>
      <c r="AA768" s="641"/>
      <c r="AC768" s="473"/>
      <c r="AD768" s="473"/>
      <c r="AE768" s="473"/>
      <c r="AF768" s="473"/>
      <c r="AG768" s="473"/>
      <c r="AH768" s="473"/>
      <c r="AI768" s="473"/>
      <c r="AJ768" s="473"/>
      <c r="AK768" s="473"/>
      <c r="AL768" s="473"/>
      <c r="AM768" s="473"/>
      <c r="AN768" s="473"/>
      <c r="AO768" s="473"/>
      <c r="AP768" s="473"/>
      <c r="AQ768" s="473"/>
      <c r="AR768" s="473"/>
      <c r="AS768" s="473"/>
      <c r="AT768" s="473"/>
      <c r="AU768" s="473"/>
      <c r="AV768" s="473"/>
      <c r="AW768" s="473"/>
      <c r="AX768" s="473"/>
      <c r="AY768" s="473"/>
      <c r="AZ768" s="473"/>
      <c r="BA768" s="473"/>
      <c r="BB768" s="473"/>
      <c r="BC768" s="473"/>
      <c r="BD768" s="473"/>
      <c r="BE768" s="473"/>
      <c r="BF768" s="473"/>
      <c r="BG768" s="473"/>
      <c r="BH768" s="473"/>
      <c r="BI768" s="473"/>
      <c r="BJ768" s="473"/>
      <c r="BK768" s="473"/>
    </row>
    <row r="769" spans="1:63" s="471" customFormat="1" ht="12" customHeight="1">
      <c r="A769" s="322"/>
      <c r="B769" s="599"/>
      <c r="C769" s="604"/>
      <c r="D769" s="605"/>
      <c r="E769" s="605"/>
      <c r="F769" s="605"/>
      <c r="G769" s="605"/>
      <c r="H769" s="605"/>
      <c r="I769" s="605"/>
      <c r="J769" s="605"/>
      <c r="K769" s="605"/>
      <c r="L769" s="605"/>
      <c r="M769" s="605"/>
      <c r="N769" s="605"/>
      <c r="O769" s="605"/>
      <c r="P769" s="605"/>
      <c r="Q769" s="605"/>
      <c r="R769" s="605"/>
      <c r="S769" s="605"/>
      <c r="T769" s="605"/>
      <c r="U769" s="605"/>
      <c r="V769" s="605"/>
      <c r="W769" s="605"/>
      <c r="X769" s="606"/>
      <c r="Y769" s="639"/>
      <c r="Z769" s="640"/>
      <c r="AA769" s="641"/>
      <c r="AC769" s="473"/>
      <c r="AD769" s="473"/>
      <c r="AE769" s="473"/>
      <c r="AF769" s="473"/>
      <c r="AG769" s="473"/>
      <c r="AH769" s="473"/>
      <c r="AI769" s="473"/>
      <c r="AJ769" s="473"/>
      <c r="AK769" s="473"/>
      <c r="AL769" s="473"/>
      <c r="AM769" s="473"/>
      <c r="AN769" s="473"/>
      <c r="AO769" s="473"/>
      <c r="AP769" s="473"/>
      <c r="AQ769" s="473"/>
      <c r="AR769" s="473"/>
      <c r="AS769" s="473"/>
      <c r="AT769" s="473"/>
      <c r="AU769" s="473"/>
      <c r="AV769" s="473"/>
      <c r="AW769" s="473"/>
      <c r="AX769" s="473"/>
      <c r="AY769" s="473"/>
      <c r="AZ769" s="473"/>
      <c r="BA769" s="473"/>
      <c r="BB769" s="473"/>
      <c r="BC769" s="473"/>
      <c r="BD769" s="473"/>
      <c r="BE769" s="473"/>
      <c r="BF769" s="473"/>
      <c r="BG769" s="473"/>
      <c r="BH769" s="473"/>
      <c r="BI769" s="473"/>
      <c r="BJ769" s="473"/>
      <c r="BK769" s="473"/>
    </row>
    <row r="770" spans="1:63" s="471" customFormat="1" ht="1.35" customHeight="1">
      <c r="A770" s="322"/>
      <c r="B770" s="599"/>
      <c r="C770" s="604"/>
      <c r="D770" s="605"/>
      <c r="E770" s="605"/>
      <c r="F770" s="605"/>
      <c r="G770" s="605"/>
      <c r="H770" s="605"/>
      <c r="I770" s="605"/>
      <c r="J770" s="605"/>
      <c r="K770" s="605"/>
      <c r="L770" s="605"/>
      <c r="M770" s="605"/>
      <c r="N770" s="605"/>
      <c r="O770" s="605"/>
      <c r="P770" s="605"/>
      <c r="Q770" s="605"/>
      <c r="R770" s="605"/>
      <c r="S770" s="605"/>
      <c r="T770" s="605"/>
      <c r="U770" s="605"/>
      <c r="V770" s="605"/>
      <c r="W770" s="605"/>
      <c r="X770" s="606"/>
      <c r="Y770" s="430"/>
      <c r="Z770" s="431"/>
      <c r="AA770" s="432"/>
      <c r="AC770" s="473"/>
      <c r="AD770" s="473"/>
      <c r="AE770" s="473"/>
      <c r="AF770" s="473"/>
      <c r="AG770" s="473"/>
      <c r="AH770" s="473"/>
      <c r="AI770" s="473"/>
      <c r="AJ770" s="473"/>
      <c r="AK770" s="473"/>
      <c r="AL770" s="473"/>
      <c r="AM770" s="473"/>
      <c r="AN770" s="473"/>
      <c r="AO770" s="473"/>
      <c r="AP770" s="473"/>
      <c r="AQ770" s="473"/>
      <c r="AR770" s="473"/>
      <c r="AS770" s="473"/>
      <c r="AT770" s="473"/>
      <c r="AU770" s="473"/>
      <c r="AV770" s="473"/>
      <c r="AW770" s="473"/>
      <c r="AX770" s="473"/>
      <c r="AY770" s="473"/>
      <c r="AZ770" s="473"/>
      <c r="BA770" s="473"/>
      <c r="BB770" s="473"/>
      <c r="BC770" s="473"/>
      <c r="BD770" s="473"/>
      <c r="BE770" s="473"/>
      <c r="BF770" s="473"/>
      <c r="BG770" s="473"/>
      <c r="BH770" s="473"/>
      <c r="BI770" s="473"/>
      <c r="BJ770" s="473"/>
      <c r="BK770" s="473"/>
    </row>
    <row r="771" spans="1:63" s="471" customFormat="1" ht="12.75" hidden="1" customHeight="1">
      <c r="A771" s="322"/>
      <c r="B771" s="600"/>
      <c r="C771" s="607"/>
      <c r="D771" s="608"/>
      <c r="E771" s="608"/>
      <c r="F771" s="608"/>
      <c r="G771" s="608"/>
      <c r="H771" s="608"/>
      <c r="I771" s="608"/>
      <c r="J771" s="608"/>
      <c r="K771" s="608"/>
      <c r="L771" s="608"/>
      <c r="M771" s="608"/>
      <c r="N771" s="608"/>
      <c r="O771" s="608"/>
      <c r="P771" s="608"/>
      <c r="Q771" s="608"/>
      <c r="R771" s="608"/>
      <c r="S771" s="608"/>
      <c r="T771" s="608"/>
      <c r="U771" s="608"/>
      <c r="V771" s="608"/>
      <c r="W771" s="608"/>
      <c r="X771" s="609"/>
      <c r="Y771" s="433"/>
      <c r="Z771" s="434"/>
      <c r="AA771" s="435"/>
      <c r="AC771" s="473"/>
      <c r="AD771" s="473"/>
      <c r="AE771" s="473"/>
      <c r="AF771" s="473"/>
      <c r="AG771" s="473"/>
      <c r="AH771" s="473"/>
      <c r="AI771" s="473"/>
      <c r="AJ771" s="473"/>
      <c r="AK771" s="473"/>
      <c r="AL771" s="473"/>
      <c r="AM771" s="473"/>
      <c r="AN771" s="473"/>
      <c r="AO771" s="473"/>
      <c r="AP771" s="473"/>
      <c r="AQ771" s="473"/>
      <c r="AR771" s="473"/>
      <c r="AS771" s="473"/>
      <c r="AT771" s="473"/>
      <c r="AU771" s="473"/>
      <c r="AV771" s="473"/>
      <c r="AW771" s="473"/>
      <c r="AX771" s="473"/>
      <c r="AY771" s="473"/>
      <c r="AZ771" s="473"/>
      <c r="BA771" s="473"/>
      <c r="BB771" s="473"/>
      <c r="BC771" s="473"/>
      <c r="BD771" s="473"/>
      <c r="BE771" s="473"/>
      <c r="BF771" s="473"/>
      <c r="BG771" s="473"/>
      <c r="BH771" s="473"/>
      <c r="BI771" s="473"/>
      <c r="BJ771" s="473"/>
      <c r="BK771" s="473"/>
    </row>
    <row r="772" spans="1:63" s="471" customFormat="1" ht="12.75" customHeight="1">
      <c r="A772" s="343"/>
      <c r="B772" s="598" t="s">
        <v>356</v>
      </c>
      <c r="C772" s="601" t="s">
        <v>586</v>
      </c>
      <c r="D772" s="602"/>
      <c r="E772" s="602"/>
      <c r="F772" s="602"/>
      <c r="G772" s="602"/>
      <c r="H772" s="602"/>
      <c r="I772" s="602"/>
      <c r="J772" s="602"/>
      <c r="K772" s="602"/>
      <c r="L772" s="602"/>
      <c r="M772" s="602"/>
      <c r="N772" s="602"/>
      <c r="O772" s="602"/>
      <c r="P772" s="602"/>
      <c r="Q772" s="602"/>
      <c r="R772" s="602"/>
      <c r="S772" s="602"/>
      <c r="T772" s="602"/>
      <c r="U772" s="602"/>
      <c r="V772" s="602"/>
      <c r="W772" s="602"/>
      <c r="X772" s="603"/>
      <c r="Y772" s="636"/>
      <c r="Z772" s="637"/>
      <c r="AA772" s="638"/>
      <c r="AC772" s="473"/>
      <c r="AD772" s="473"/>
      <c r="AE772" s="473"/>
      <c r="AF772" s="473"/>
      <c r="AG772" s="473"/>
      <c r="AH772" s="473"/>
      <c r="AI772" s="473"/>
      <c r="AJ772" s="473"/>
      <c r="AK772" s="473"/>
      <c r="AL772" s="473"/>
      <c r="AM772" s="473"/>
      <c r="AN772" s="473"/>
      <c r="AO772" s="473"/>
      <c r="AP772" s="473"/>
      <c r="AQ772" s="473"/>
      <c r="AR772" s="473"/>
      <c r="AS772" s="473"/>
      <c r="AT772" s="473"/>
      <c r="AU772" s="473"/>
      <c r="AV772" s="473"/>
      <c r="AW772" s="473"/>
      <c r="AX772" s="473"/>
      <c r="AY772" s="473"/>
      <c r="AZ772" s="473"/>
      <c r="BA772" s="473"/>
      <c r="BB772" s="473"/>
      <c r="BC772" s="473"/>
      <c r="BD772" s="473"/>
      <c r="BE772" s="473"/>
      <c r="BF772" s="473"/>
      <c r="BG772" s="473"/>
      <c r="BH772" s="473"/>
      <c r="BI772" s="473"/>
      <c r="BJ772" s="473"/>
      <c r="BK772" s="473"/>
    </row>
    <row r="773" spans="1:63" s="471" customFormat="1" ht="12.75" customHeight="1">
      <c r="A773" s="343"/>
      <c r="B773" s="599"/>
      <c r="C773" s="604"/>
      <c r="D773" s="605"/>
      <c r="E773" s="605"/>
      <c r="F773" s="605"/>
      <c r="G773" s="605"/>
      <c r="H773" s="605"/>
      <c r="I773" s="605"/>
      <c r="J773" s="605"/>
      <c r="K773" s="605"/>
      <c r="L773" s="605"/>
      <c r="M773" s="605"/>
      <c r="N773" s="605"/>
      <c r="O773" s="605"/>
      <c r="P773" s="605"/>
      <c r="Q773" s="605"/>
      <c r="R773" s="605"/>
      <c r="S773" s="605"/>
      <c r="T773" s="605"/>
      <c r="U773" s="605"/>
      <c r="V773" s="605"/>
      <c r="W773" s="605"/>
      <c r="X773" s="606"/>
      <c r="Y773" s="639"/>
      <c r="Z773" s="640"/>
      <c r="AA773" s="641"/>
      <c r="AC773" s="473"/>
      <c r="AD773" s="473"/>
      <c r="AE773" s="473"/>
      <c r="AF773" s="473"/>
      <c r="AG773" s="473"/>
      <c r="AH773" s="473"/>
      <c r="AI773" s="473"/>
      <c r="AJ773" s="473"/>
      <c r="AK773" s="473"/>
      <c r="AL773" s="473"/>
      <c r="AM773" s="473"/>
      <c r="AN773" s="473"/>
      <c r="AO773" s="473"/>
      <c r="AP773" s="473"/>
      <c r="AQ773" s="473"/>
      <c r="AR773" s="473"/>
      <c r="AS773" s="473"/>
      <c r="AT773" s="473"/>
      <c r="AU773" s="473"/>
      <c r="AV773" s="473"/>
      <c r="AW773" s="473"/>
      <c r="AX773" s="473"/>
      <c r="AY773" s="473"/>
      <c r="AZ773" s="473"/>
      <c r="BA773" s="473"/>
      <c r="BB773" s="473"/>
      <c r="BC773" s="473"/>
      <c r="BD773" s="473"/>
      <c r="BE773" s="473"/>
      <c r="BF773" s="473"/>
      <c r="BG773" s="473"/>
      <c r="BH773" s="473"/>
      <c r="BI773" s="473"/>
      <c r="BJ773" s="473"/>
      <c r="BK773" s="473"/>
    </row>
    <row r="774" spans="1:63" s="471" customFormat="1" ht="12.75" customHeight="1">
      <c r="A774" s="343"/>
      <c r="B774" s="599"/>
      <c r="C774" s="604"/>
      <c r="D774" s="605"/>
      <c r="E774" s="605"/>
      <c r="F774" s="605"/>
      <c r="G774" s="605"/>
      <c r="H774" s="605"/>
      <c r="I774" s="605"/>
      <c r="J774" s="605"/>
      <c r="K774" s="605"/>
      <c r="L774" s="605"/>
      <c r="M774" s="605"/>
      <c r="N774" s="605"/>
      <c r="O774" s="605"/>
      <c r="P774" s="605"/>
      <c r="Q774" s="605"/>
      <c r="R774" s="605"/>
      <c r="S774" s="605"/>
      <c r="T774" s="605"/>
      <c r="U774" s="605"/>
      <c r="V774" s="605"/>
      <c r="W774" s="605"/>
      <c r="X774" s="606"/>
      <c r="Y774" s="639"/>
      <c r="Z774" s="640"/>
      <c r="AA774" s="641"/>
      <c r="AC774" s="473"/>
      <c r="AD774" s="473"/>
      <c r="AE774" s="473"/>
      <c r="AF774" s="473"/>
      <c r="AG774" s="473"/>
      <c r="AH774" s="473"/>
      <c r="AI774" s="473"/>
      <c r="AJ774" s="473"/>
      <c r="AK774" s="473"/>
      <c r="AL774" s="473"/>
      <c r="AM774" s="473"/>
      <c r="AN774" s="473"/>
      <c r="AO774" s="473"/>
      <c r="AP774" s="473"/>
      <c r="AQ774" s="473"/>
      <c r="AR774" s="473"/>
      <c r="AS774" s="473"/>
      <c r="AT774" s="473"/>
      <c r="AU774" s="473"/>
      <c r="AV774" s="473"/>
      <c r="AW774" s="473"/>
      <c r="AX774" s="473"/>
      <c r="AY774" s="473"/>
      <c r="AZ774" s="473"/>
      <c r="BA774" s="473"/>
      <c r="BB774" s="473"/>
      <c r="BC774" s="473"/>
      <c r="BD774" s="473"/>
      <c r="BE774" s="473"/>
      <c r="BF774" s="473"/>
      <c r="BG774" s="473"/>
      <c r="BH774" s="473"/>
      <c r="BI774" s="473"/>
      <c r="BJ774" s="473"/>
      <c r="BK774" s="473"/>
    </row>
    <row r="775" spans="1:63" s="471" customFormat="1" ht="12.75" customHeight="1">
      <c r="A775" s="343"/>
      <c r="B775" s="599"/>
      <c r="C775" s="604"/>
      <c r="D775" s="605"/>
      <c r="E775" s="605"/>
      <c r="F775" s="605"/>
      <c r="G775" s="605"/>
      <c r="H775" s="605"/>
      <c r="I775" s="605"/>
      <c r="J775" s="605"/>
      <c r="K775" s="605"/>
      <c r="L775" s="605"/>
      <c r="M775" s="605"/>
      <c r="N775" s="605"/>
      <c r="O775" s="605"/>
      <c r="P775" s="605"/>
      <c r="Q775" s="605"/>
      <c r="R775" s="605"/>
      <c r="S775" s="605"/>
      <c r="T775" s="605"/>
      <c r="U775" s="605"/>
      <c r="V775" s="605"/>
      <c r="W775" s="605"/>
      <c r="X775" s="606"/>
      <c r="Y775" s="639"/>
      <c r="Z775" s="640"/>
      <c r="AA775" s="641"/>
      <c r="AC775" s="473"/>
      <c r="AD775" s="473"/>
      <c r="AE775" s="473"/>
      <c r="AF775" s="473"/>
      <c r="AG775" s="473"/>
      <c r="AH775" s="473"/>
      <c r="AI775" s="473"/>
      <c r="AJ775" s="473"/>
      <c r="AK775" s="473"/>
      <c r="AL775" s="473"/>
      <c r="AM775" s="473"/>
      <c r="AN775" s="473"/>
      <c r="AO775" s="473"/>
      <c r="AP775" s="473"/>
      <c r="AQ775" s="473"/>
      <c r="AR775" s="473"/>
      <c r="AS775" s="473"/>
      <c r="AT775" s="473"/>
      <c r="AU775" s="473"/>
      <c r="AV775" s="473"/>
      <c r="AW775" s="473"/>
      <c r="AX775" s="473"/>
      <c r="AY775" s="473"/>
      <c r="AZ775" s="473"/>
      <c r="BA775" s="473"/>
      <c r="BB775" s="473"/>
      <c r="BC775" s="473"/>
      <c r="BD775" s="473"/>
      <c r="BE775" s="473"/>
      <c r="BF775" s="473"/>
      <c r="BG775" s="473"/>
      <c r="BH775" s="473"/>
      <c r="BI775" s="473"/>
      <c r="BJ775" s="473"/>
      <c r="BK775" s="473"/>
    </row>
    <row r="776" spans="1:63" s="471" customFormat="1" ht="6" customHeight="1">
      <c r="A776" s="343"/>
      <c r="B776" s="599"/>
      <c r="C776" s="604"/>
      <c r="D776" s="605"/>
      <c r="E776" s="605"/>
      <c r="F776" s="605"/>
      <c r="G776" s="605"/>
      <c r="H776" s="605"/>
      <c r="I776" s="605"/>
      <c r="J776" s="605"/>
      <c r="K776" s="605"/>
      <c r="L776" s="605"/>
      <c r="M776" s="605"/>
      <c r="N776" s="605"/>
      <c r="O776" s="605"/>
      <c r="P776" s="605"/>
      <c r="Q776" s="605"/>
      <c r="R776" s="605"/>
      <c r="S776" s="605"/>
      <c r="T776" s="605"/>
      <c r="U776" s="605"/>
      <c r="V776" s="605"/>
      <c r="W776" s="605"/>
      <c r="X776" s="606"/>
      <c r="Y776" s="639"/>
      <c r="Z776" s="640"/>
      <c r="AA776" s="641"/>
      <c r="AC776" s="473"/>
      <c r="AD776" s="473"/>
      <c r="AE776" s="473"/>
      <c r="AF776" s="473"/>
      <c r="AG776" s="473"/>
      <c r="AH776" s="473"/>
      <c r="AI776" s="473"/>
      <c r="AJ776" s="473"/>
      <c r="AK776" s="473"/>
      <c r="AL776" s="473"/>
      <c r="AM776" s="473"/>
      <c r="AN776" s="473"/>
      <c r="AO776" s="473"/>
      <c r="AP776" s="473"/>
      <c r="AQ776" s="473"/>
      <c r="AR776" s="473"/>
      <c r="AS776" s="473"/>
      <c r="AT776" s="473"/>
      <c r="AU776" s="473"/>
      <c r="AV776" s="473"/>
      <c r="AW776" s="473"/>
      <c r="AX776" s="473"/>
      <c r="AY776" s="473"/>
      <c r="AZ776" s="473"/>
      <c r="BA776" s="473"/>
      <c r="BB776" s="473"/>
      <c r="BC776" s="473"/>
      <c r="BD776" s="473"/>
      <c r="BE776" s="473"/>
      <c r="BF776" s="473"/>
      <c r="BG776" s="473"/>
      <c r="BH776" s="473"/>
      <c r="BI776" s="473"/>
      <c r="BJ776" s="473"/>
      <c r="BK776" s="473"/>
    </row>
    <row r="777" spans="1:63" s="471" customFormat="1" ht="7.5" hidden="1" customHeight="1">
      <c r="A777" s="343"/>
      <c r="B777" s="599"/>
      <c r="C777" s="604"/>
      <c r="D777" s="605"/>
      <c r="E777" s="605"/>
      <c r="F777" s="605"/>
      <c r="G777" s="605"/>
      <c r="H777" s="605"/>
      <c r="I777" s="605"/>
      <c r="J777" s="605"/>
      <c r="K777" s="605"/>
      <c r="L777" s="605"/>
      <c r="M777" s="605"/>
      <c r="N777" s="605"/>
      <c r="O777" s="605"/>
      <c r="P777" s="605"/>
      <c r="Q777" s="605"/>
      <c r="R777" s="605"/>
      <c r="S777" s="605"/>
      <c r="T777" s="605"/>
      <c r="U777" s="605"/>
      <c r="V777" s="605"/>
      <c r="W777" s="605"/>
      <c r="X777" s="606"/>
      <c r="Y777" s="453"/>
      <c r="Z777" s="469"/>
      <c r="AA777" s="455"/>
      <c r="AC777" s="473"/>
      <c r="AD777" s="473"/>
      <c r="AE777" s="473"/>
      <c r="AF777" s="473"/>
      <c r="AG777" s="473"/>
      <c r="AH777" s="473"/>
      <c r="AI777" s="473"/>
      <c r="AJ777" s="473"/>
      <c r="AK777" s="473"/>
      <c r="AL777" s="473"/>
      <c r="AM777" s="473"/>
      <c r="AN777" s="473"/>
      <c r="AO777" s="473"/>
      <c r="AP777" s="473"/>
      <c r="AQ777" s="473"/>
      <c r="AR777" s="473"/>
      <c r="AS777" s="473"/>
      <c r="AT777" s="473"/>
      <c r="AU777" s="473"/>
      <c r="AV777" s="473"/>
      <c r="AW777" s="473"/>
      <c r="AX777" s="473"/>
      <c r="AY777" s="473"/>
      <c r="AZ777" s="473"/>
      <c r="BA777" s="473"/>
      <c r="BB777" s="473"/>
      <c r="BC777" s="473"/>
      <c r="BD777" s="473"/>
      <c r="BE777" s="473"/>
      <c r="BF777" s="473"/>
      <c r="BG777" s="473"/>
      <c r="BH777" s="473"/>
      <c r="BI777" s="473"/>
      <c r="BJ777" s="473"/>
      <c r="BK777" s="473"/>
    </row>
    <row r="778" spans="1:63" s="471" customFormat="1" ht="12.75" hidden="1" customHeight="1">
      <c r="A778" s="343"/>
      <c r="B778" s="600"/>
      <c r="C778" s="607"/>
      <c r="D778" s="608"/>
      <c r="E778" s="608"/>
      <c r="F778" s="608"/>
      <c r="G778" s="608"/>
      <c r="H778" s="608"/>
      <c r="I778" s="608"/>
      <c r="J778" s="608"/>
      <c r="K778" s="608"/>
      <c r="L778" s="608"/>
      <c r="M778" s="608"/>
      <c r="N778" s="608"/>
      <c r="O778" s="608"/>
      <c r="P778" s="608"/>
      <c r="Q778" s="608"/>
      <c r="R778" s="608"/>
      <c r="S778" s="608"/>
      <c r="T778" s="608"/>
      <c r="U778" s="608"/>
      <c r="V778" s="608"/>
      <c r="W778" s="608"/>
      <c r="X778" s="609"/>
      <c r="Y778" s="456"/>
      <c r="Z778" s="457"/>
      <c r="AA778" s="458"/>
      <c r="AC778" s="473"/>
      <c r="AD778" s="473"/>
      <c r="AE778" s="473"/>
      <c r="AF778" s="473"/>
      <c r="AG778" s="473"/>
      <c r="AH778" s="473"/>
      <c r="AI778" s="473"/>
      <c r="AJ778" s="473"/>
      <c r="AK778" s="473"/>
      <c r="AL778" s="473"/>
      <c r="AM778" s="473"/>
      <c r="AN778" s="473"/>
      <c r="AO778" s="473"/>
      <c r="AP778" s="473"/>
      <c r="AQ778" s="473"/>
      <c r="AR778" s="473"/>
      <c r="AS778" s="473"/>
      <c r="AT778" s="473"/>
      <c r="AU778" s="473"/>
      <c r="AV778" s="473"/>
      <c r="AW778" s="473"/>
      <c r="AX778" s="473"/>
      <c r="AY778" s="473"/>
      <c r="AZ778" s="473"/>
      <c r="BA778" s="473"/>
      <c r="BB778" s="473"/>
      <c r="BC778" s="473"/>
      <c r="BD778" s="473"/>
      <c r="BE778" s="473"/>
      <c r="BF778" s="473"/>
      <c r="BG778" s="473"/>
      <c r="BH778" s="473"/>
      <c r="BI778" s="473"/>
      <c r="BJ778" s="473"/>
      <c r="BK778" s="473"/>
    </row>
    <row r="779" spans="1:63" s="471" customFormat="1" ht="12.75" customHeight="1">
      <c r="A779" s="343"/>
      <c r="B779" s="598" t="s">
        <v>387</v>
      </c>
      <c r="C779" s="601" t="s">
        <v>1051</v>
      </c>
      <c r="D779" s="602"/>
      <c r="E779" s="602"/>
      <c r="F779" s="602"/>
      <c r="G779" s="602"/>
      <c r="H779" s="602"/>
      <c r="I779" s="602"/>
      <c r="J779" s="602"/>
      <c r="K779" s="602"/>
      <c r="L779" s="602"/>
      <c r="M779" s="602"/>
      <c r="N779" s="602"/>
      <c r="O779" s="602"/>
      <c r="P779" s="602"/>
      <c r="Q779" s="602"/>
      <c r="R779" s="602"/>
      <c r="S779" s="602"/>
      <c r="T779" s="602"/>
      <c r="U779" s="602"/>
      <c r="V779" s="602"/>
      <c r="W779" s="602"/>
      <c r="X779" s="603"/>
      <c r="Y779" s="636"/>
      <c r="Z779" s="637"/>
      <c r="AA779" s="638"/>
      <c r="AC779" s="473"/>
      <c r="AD779" s="473"/>
      <c r="AE779" s="473"/>
      <c r="AF779" s="473"/>
      <c r="AG779" s="473"/>
      <c r="AH779" s="473"/>
      <c r="AI779" s="473"/>
      <c r="AJ779" s="473"/>
      <c r="AK779" s="473"/>
      <c r="AL779" s="473"/>
      <c r="AM779" s="473"/>
      <c r="AN779" s="473"/>
      <c r="AO779" s="473"/>
      <c r="AP779" s="473"/>
      <c r="AQ779" s="473"/>
      <c r="AR779" s="473"/>
      <c r="AS779" s="473"/>
      <c r="AT779" s="473"/>
      <c r="AU779" s="473"/>
      <c r="AV779" s="473"/>
      <c r="AW779" s="473"/>
      <c r="AX779" s="473"/>
      <c r="AY779" s="473"/>
      <c r="AZ779" s="473"/>
      <c r="BA779" s="473"/>
      <c r="BB779" s="473"/>
      <c r="BC779" s="473"/>
      <c r="BD779" s="473"/>
      <c r="BE779" s="473"/>
      <c r="BF779" s="473"/>
      <c r="BG779" s="473"/>
      <c r="BH779" s="473"/>
      <c r="BI779" s="473"/>
      <c r="BJ779" s="473"/>
      <c r="BK779" s="473"/>
    </row>
    <row r="780" spans="1:63" s="471" customFormat="1" ht="12.75" customHeight="1">
      <c r="A780" s="343"/>
      <c r="B780" s="599"/>
      <c r="C780" s="604"/>
      <c r="D780" s="605"/>
      <c r="E780" s="605"/>
      <c r="F780" s="605"/>
      <c r="G780" s="605"/>
      <c r="H780" s="605"/>
      <c r="I780" s="605"/>
      <c r="J780" s="605"/>
      <c r="K780" s="605"/>
      <c r="L780" s="605"/>
      <c r="M780" s="605"/>
      <c r="N780" s="605"/>
      <c r="O780" s="605"/>
      <c r="P780" s="605"/>
      <c r="Q780" s="605"/>
      <c r="R780" s="605"/>
      <c r="S780" s="605"/>
      <c r="T780" s="605"/>
      <c r="U780" s="605"/>
      <c r="V780" s="605"/>
      <c r="W780" s="605"/>
      <c r="X780" s="606"/>
      <c r="Y780" s="639"/>
      <c r="Z780" s="640"/>
      <c r="AA780" s="641"/>
      <c r="AC780" s="473"/>
      <c r="AD780" s="473"/>
      <c r="AE780" s="473"/>
      <c r="AF780" s="473"/>
      <c r="AG780" s="473"/>
      <c r="AH780" s="473"/>
      <c r="AI780" s="473"/>
      <c r="AJ780" s="473"/>
      <c r="AK780" s="473"/>
      <c r="AL780" s="473"/>
      <c r="AM780" s="473"/>
      <c r="AN780" s="473"/>
      <c r="AO780" s="473"/>
      <c r="AP780" s="473"/>
      <c r="AQ780" s="473"/>
      <c r="AR780" s="473"/>
      <c r="AS780" s="473"/>
      <c r="AT780" s="473"/>
      <c r="AU780" s="473"/>
      <c r="AV780" s="473"/>
      <c r="AW780" s="473"/>
      <c r="AX780" s="473"/>
      <c r="AY780" s="473"/>
      <c r="AZ780" s="473"/>
      <c r="BA780" s="473"/>
      <c r="BB780" s="473"/>
      <c r="BC780" s="473"/>
      <c r="BD780" s="473"/>
      <c r="BE780" s="473"/>
      <c r="BF780" s="473"/>
      <c r="BG780" s="473"/>
      <c r="BH780" s="473"/>
      <c r="BI780" s="473"/>
      <c r="BJ780" s="473"/>
      <c r="BK780" s="473"/>
    </row>
    <row r="781" spans="1:63" s="471" customFormat="1" ht="9" customHeight="1">
      <c r="A781" s="343"/>
      <c r="B781" s="599"/>
      <c r="C781" s="604"/>
      <c r="D781" s="605"/>
      <c r="E781" s="605"/>
      <c r="F781" s="605"/>
      <c r="G781" s="605"/>
      <c r="H781" s="605"/>
      <c r="I781" s="605"/>
      <c r="J781" s="605"/>
      <c r="K781" s="605"/>
      <c r="L781" s="605"/>
      <c r="M781" s="605"/>
      <c r="N781" s="605"/>
      <c r="O781" s="605"/>
      <c r="P781" s="605"/>
      <c r="Q781" s="605"/>
      <c r="R781" s="605"/>
      <c r="S781" s="605"/>
      <c r="T781" s="605"/>
      <c r="U781" s="605"/>
      <c r="V781" s="605"/>
      <c r="W781" s="605"/>
      <c r="X781" s="606"/>
      <c r="Y781" s="639"/>
      <c r="Z781" s="640"/>
      <c r="AA781" s="641"/>
      <c r="AC781" s="473"/>
      <c r="AD781" s="473"/>
      <c r="AE781" s="473"/>
      <c r="AF781" s="473"/>
      <c r="AG781" s="473"/>
      <c r="AH781" s="473"/>
      <c r="AI781" s="473"/>
      <c r="AJ781" s="473"/>
      <c r="AK781" s="473"/>
      <c r="AL781" s="473"/>
      <c r="AM781" s="473"/>
      <c r="AN781" s="473"/>
      <c r="AO781" s="473"/>
      <c r="AP781" s="473"/>
      <c r="AQ781" s="473"/>
      <c r="AR781" s="473"/>
      <c r="AS781" s="473"/>
      <c r="AT781" s="473"/>
      <c r="AU781" s="473"/>
      <c r="AV781" s="473"/>
      <c r="AW781" s="473"/>
      <c r="AX781" s="473"/>
      <c r="AY781" s="473"/>
      <c r="AZ781" s="473"/>
      <c r="BA781" s="473"/>
      <c r="BB781" s="473"/>
      <c r="BC781" s="473"/>
      <c r="BD781" s="473"/>
      <c r="BE781" s="473"/>
      <c r="BF781" s="473"/>
      <c r="BG781" s="473"/>
      <c r="BH781" s="473"/>
      <c r="BI781" s="473"/>
      <c r="BJ781" s="473"/>
      <c r="BK781" s="473"/>
    </row>
    <row r="782" spans="1:63" s="471" customFormat="1" ht="3.75" customHeight="1">
      <c r="A782" s="343"/>
      <c r="B782" s="600"/>
      <c r="C782" s="607"/>
      <c r="D782" s="608"/>
      <c r="E782" s="608"/>
      <c r="F782" s="608"/>
      <c r="G782" s="608"/>
      <c r="H782" s="608"/>
      <c r="I782" s="608"/>
      <c r="J782" s="608"/>
      <c r="K782" s="608"/>
      <c r="L782" s="608"/>
      <c r="M782" s="608"/>
      <c r="N782" s="608"/>
      <c r="O782" s="608"/>
      <c r="P782" s="608"/>
      <c r="Q782" s="608"/>
      <c r="R782" s="608"/>
      <c r="S782" s="608"/>
      <c r="T782" s="608"/>
      <c r="U782" s="608"/>
      <c r="V782" s="608"/>
      <c r="W782" s="608"/>
      <c r="X782" s="609"/>
      <c r="Y782" s="642"/>
      <c r="Z782" s="643"/>
      <c r="AA782" s="644"/>
      <c r="AC782" s="473"/>
      <c r="AD782" s="473"/>
      <c r="AE782" s="473"/>
      <c r="AF782" s="473"/>
      <c r="AG782" s="473"/>
      <c r="AH782" s="473"/>
      <c r="AI782" s="473"/>
      <c r="AJ782" s="473"/>
      <c r="AK782" s="473"/>
      <c r="AL782" s="473"/>
      <c r="AM782" s="473"/>
      <c r="AN782" s="473"/>
      <c r="AO782" s="473"/>
      <c r="AP782" s="473"/>
      <c r="AQ782" s="473"/>
      <c r="AR782" s="473"/>
      <c r="AS782" s="473"/>
      <c r="AT782" s="473"/>
      <c r="AU782" s="473"/>
      <c r="AV782" s="473"/>
      <c r="AW782" s="473"/>
      <c r="AX782" s="473"/>
      <c r="AY782" s="473"/>
      <c r="AZ782" s="473"/>
      <c r="BA782" s="473"/>
      <c r="BB782" s="473"/>
      <c r="BC782" s="473"/>
      <c r="BD782" s="473"/>
      <c r="BE782" s="473"/>
      <c r="BF782" s="473"/>
      <c r="BG782" s="473"/>
      <c r="BH782" s="473"/>
      <c r="BI782" s="473"/>
      <c r="BJ782" s="473"/>
      <c r="BK782" s="473"/>
    </row>
    <row r="783" spans="1:63" s="471" customFormat="1" ht="12.75" customHeight="1">
      <c r="A783" s="343"/>
      <c r="B783" s="598" t="s">
        <v>389</v>
      </c>
      <c r="C783" s="601" t="s">
        <v>587</v>
      </c>
      <c r="D783" s="602"/>
      <c r="E783" s="602"/>
      <c r="F783" s="602"/>
      <c r="G783" s="602"/>
      <c r="H783" s="602"/>
      <c r="I783" s="602"/>
      <c r="J783" s="602"/>
      <c r="K783" s="602"/>
      <c r="L783" s="602"/>
      <c r="M783" s="602"/>
      <c r="N783" s="602"/>
      <c r="O783" s="602"/>
      <c r="P783" s="602"/>
      <c r="Q783" s="602"/>
      <c r="R783" s="602"/>
      <c r="S783" s="602"/>
      <c r="T783" s="602"/>
      <c r="U783" s="602"/>
      <c r="V783" s="602"/>
      <c r="W783" s="602"/>
      <c r="X783" s="603"/>
      <c r="Y783" s="636"/>
      <c r="Z783" s="637"/>
      <c r="AA783" s="638"/>
      <c r="AC783" s="473"/>
      <c r="AD783" s="473"/>
      <c r="AE783" s="473"/>
      <c r="AF783" s="473"/>
      <c r="AG783" s="473"/>
      <c r="AH783" s="473"/>
      <c r="AI783" s="473"/>
      <c r="AJ783" s="473"/>
      <c r="AK783" s="473"/>
      <c r="AL783" s="473"/>
      <c r="AM783" s="473"/>
      <c r="AN783" s="473"/>
      <c r="AO783" s="473"/>
      <c r="AP783" s="473"/>
      <c r="AQ783" s="473"/>
      <c r="AR783" s="473"/>
      <c r="AS783" s="473"/>
      <c r="AT783" s="473"/>
      <c r="AU783" s="473"/>
      <c r="AV783" s="473"/>
      <c r="AW783" s="473"/>
      <c r="AX783" s="473"/>
      <c r="AY783" s="473"/>
      <c r="AZ783" s="473"/>
      <c r="BA783" s="473"/>
      <c r="BB783" s="473"/>
      <c r="BC783" s="473"/>
      <c r="BD783" s="473"/>
      <c r="BE783" s="473"/>
      <c r="BF783" s="473"/>
      <c r="BG783" s="473"/>
      <c r="BH783" s="473"/>
      <c r="BI783" s="473"/>
      <c r="BJ783" s="473"/>
      <c r="BK783" s="473"/>
    </row>
    <row r="784" spans="1:63" s="471" customFormat="1" ht="12.75" customHeight="1">
      <c r="A784" s="343"/>
      <c r="B784" s="599"/>
      <c r="C784" s="604"/>
      <c r="D784" s="605"/>
      <c r="E784" s="605"/>
      <c r="F784" s="605"/>
      <c r="G784" s="605"/>
      <c r="H784" s="605"/>
      <c r="I784" s="605"/>
      <c r="J784" s="605"/>
      <c r="K784" s="605"/>
      <c r="L784" s="605"/>
      <c r="M784" s="605"/>
      <c r="N784" s="605"/>
      <c r="O784" s="605"/>
      <c r="P784" s="605"/>
      <c r="Q784" s="605"/>
      <c r="R784" s="605"/>
      <c r="S784" s="605"/>
      <c r="T784" s="605"/>
      <c r="U784" s="605"/>
      <c r="V784" s="605"/>
      <c r="W784" s="605"/>
      <c r="X784" s="606"/>
      <c r="Y784" s="639"/>
      <c r="Z784" s="640"/>
      <c r="AA784" s="641"/>
      <c r="AC784" s="473"/>
      <c r="AD784" s="473"/>
      <c r="AE784" s="473"/>
      <c r="AF784" s="473"/>
      <c r="AG784" s="473"/>
      <c r="AH784" s="473"/>
      <c r="AI784" s="473"/>
      <c r="AJ784" s="473"/>
      <c r="AK784" s="473"/>
      <c r="AL784" s="473"/>
      <c r="AM784" s="473"/>
      <c r="AN784" s="473"/>
      <c r="AO784" s="473"/>
      <c r="AP784" s="473"/>
      <c r="AQ784" s="473"/>
      <c r="AR784" s="473"/>
      <c r="AS784" s="473"/>
      <c r="AT784" s="473"/>
      <c r="AU784" s="473"/>
      <c r="AV784" s="473"/>
      <c r="AW784" s="473"/>
      <c r="AX784" s="473"/>
      <c r="AY784" s="473"/>
      <c r="AZ784" s="473"/>
      <c r="BA784" s="473"/>
      <c r="BB784" s="473"/>
      <c r="BC784" s="473"/>
      <c r="BD784" s="473"/>
      <c r="BE784" s="473"/>
      <c r="BF784" s="473"/>
      <c r="BG784" s="473"/>
      <c r="BH784" s="473"/>
      <c r="BI784" s="473"/>
      <c r="BJ784" s="473"/>
      <c r="BK784" s="473"/>
    </row>
    <row r="785" spans="1:63" s="471" customFormat="1" ht="12.75" customHeight="1">
      <c r="A785" s="343"/>
      <c r="B785" s="599"/>
      <c r="C785" s="604"/>
      <c r="D785" s="605"/>
      <c r="E785" s="605"/>
      <c r="F785" s="605"/>
      <c r="G785" s="605"/>
      <c r="H785" s="605"/>
      <c r="I785" s="605"/>
      <c r="J785" s="605"/>
      <c r="K785" s="605"/>
      <c r="L785" s="605"/>
      <c r="M785" s="605"/>
      <c r="N785" s="605"/>
      <c r="O785" s="605"/>
      <c r="P785" s="605"/>
      <c r="Q785" s="605"/>
      <c r="R785" s="605"/>
      <c r="S785" s="605"/>
      <c r="T785" s="605"/>
      <c r="U785" s="605"/>
      <c r="V785" s="605"/>
      <c r="W785" s="605"/>
      <c r="X785" s="606"/>
      <c r="Y785" s="639"/>
      <c r="Z785" s="640"/>
      <c r="AA785" s="641"/>
      <c r="AC785" s="473"/>
      <c r="AD785" s="473"/>
      <c r="AE785" s="473"/>
      <c r="AF785" s="473"/>
      <c r="AG785" s="473"/>
      <c r="AH785" s="473"/>
      <c r="AI785" s="473"/>
      <c r="AJ785" s="473"/>
      <c r="AK785" s="473"/>
      <c r="AL785" s="473"/>
      <c r="AM785" s="473"/>
      <c r="AN785" s="473"/>
      <c r="AO785" s="473"/>
      <c r="AP785" s="473"/>
      <c r="AQ785" s="473"/>
      <c r="AR785" s="473"/>
      <c r="AS785" s="473"/>
      <c r="AT785" s="473"/>
      <c r="AU785" s="473"/>
      <c r="AV785" s="473"/>
      <c r="AW785" s="473"/>
      <c r="AX785" s="473"/>
      <c r="AY785" s="473"/>
      <c r="AZ785" s="473"/>
      <c r="BA785" s="473"/>
      <c r="BB785" s="473"/>
      <c r="BC785" s="473"/>
      <c r="BD785" s="473"/>
      <c r="BE785" s="473"/>
      <c r="BF785" s="473"/>
      <c r="BG785" s="473"/>
      <c r="BH785" s="473"/>
      <c r="BI785" s="473"/>
      <c r="BJ785" s="473"/>
      <c r="BK785" s="473"/>
    </row>
    <row r="786" spans="1:63" s="471" customFormat="1" ht="4.3499999999999996" customHeight="1">
      <c r="A786" s="343"/>
      <c r="B786" s="600"/>
      <c r="C786" s="607"/>
      <c r="D786" s="608"/>
      <c r="E786" s="608"/>
      <c r="F786" s="608"/>
      <c r="G786" s="608"/>
      <c r="H786" s="608"/>
      <c r="I786" s="608"/>
      <c r="J786" s="608"/>
      <c r="K786" s="608"/>
      <c r="L786" s="608"/>
      <c r="M786" s="608"/>
      <c r="N786" s="608"/>
      <c r="O786" s="608"/>
      <c r="P786" s="608"/>
      <c r="Q786" s="608"/>
      <c r="R786" s="608"/>
      <c r="S786" s="608"/>
      <c r="T786" s="608"/>
      <c r="U786" s="608"/>
      <c r="V786" s="608"/>
      <c r="W786" s="608"/>
      <c r="X786" s="609"/>
      <c r="Y786" s="433"/>
      <c r="Z786" s="434"/>
      <c r="AA786" s="435"/>
      <c r="AC786" s="473"/>
      <c r="AD786" s="473"/>
      <c r="AE786" s="473"/>
      <c r="AF786" s="473"/>
      <c r="AG786" s="473"/>
      <c r="AH786" s="473"/>
      <c r="AI786" s="473"/>
      <c r="AJ786" s="473"/>
      <c r="AK786" s="473"/>
      <c r="AL786" s="473"/>
      <c r="AM786" s="473"/>
      <c r="AN786" s="473"/>
      <c r="AO786" s="473"/>
      <c r="AP786" s="473"/>
      <c r="AQ786" s="473"/>
      <c r="AR786" s="473"/>
      <c r="AS786" s="473"/>
      <c r="AT786" s="473"/>
      <c r="AU786" s="473"/>
      <c r="AV786" s="473"/>
      <c r="AW786" s="473"/>
      <c r="AX786" s="473"/>
      <c r="AY786" s="473"/>
      <c r="AZ786" s="473"/>
      <c r="BA786" s="473"/>
      <c r="BB786" s="473"/>
      <c r="BC786" s="473"/>
      <c r="BD786" s="473"/>
      <c r="BE786" s="473"/>
      <c r="BF786" s="473"/>
      <c r="BG786" s="473"/>
      <c r="BH786" s="473"/>
      <c r="BI786" s="473"/>
      <c r="BJ786" s="473"/>
      <c r="BK786" s="473"/>
    </row>
    <row r="787" spans="1:63" s="471" customFormat="1" ht="12.75" customHeight="1">
      <c r="A787" s="343"/>
      <c r="B787" s="598" t="s">
        <v>391</v>
      </c>
      <c r="C787" s="601" t="s">
        <v>588</v>
      </c>
      <c r="D787" s="602"/>
      <c r="E787" s="602"/>
      <c r="F787" s="602"/>
      <c r="G787" s="602"/>
      <c r="H787" s="602"/>
      <c r="I787" s="602"/>
      <c r="J787" s="602"/>
      <c r="K787" s="602"/>
      <c r="L787" s="602"/>
      <c r="M787" s="602"/>
      <c r="N787" s="602"/>
      <c r="O787" s="602"/>
      <c r="P787" s="602"/>
      <c r="Q787" s="602"/>
      <c r="R787" s="602"/>
      <c r="S787" s="602"/>
      <c r="T787" s="602"/>
      <c r="U787" s="602"/>
      <c r="V787" s="602"/>
      <c r="W787" s="602"/>
      <c r="X787" s="603"/>
      <c r="Y787" s="636"/>
      <c r="Z787" s="637"/>
      <c r="AA787" s="638"/>
      <c r="AC787" s="473"/>
      <c r="AD787" s="473"/>
      <c r="AE787" s="473"/>
      <c r="AF787" s="473"/>
      <c r="AG787" s="473"/>
      <c r="AH787" s="473"/>
      <c r="AI787" s="473"/>
      <c r="AJ787" s="473"/>
      <c r="AK787" s="473"/>
      <c r="AL787" s="473"/>
      <c r="AM787" s="473"/>
      <c r="AN787" s="473"/>
      <c r="AO787" s="473"/>
      <c r="AP787" s="473"/>
      <c r="AQ787" s="473"/>
      <c r="AR787" s="473"/>
      <c r="AS787" s="473"/>
      <c r="AT787" s="473"/>
      <c r="AU787" s="473"/>
      <c r="AV787" s="473"/>
      <c r="AW787" s="473"/>
      <c r="AX787" s="473"/>
      <c r="AY787" s="473"/>
      <c r="AZ787" s="473"/>
      <c r="BA787" s="473"/>
      <c r="BB787" s="473"/>
      <c r="BC787" s="473"/>
      <c r="BD787" s="473"/>
      <c r="BE787" s="473"/>
      <c r="BF787" s="473"/>
      <c r="BG787" s="473"/>
      <c r="BH787" s="473"/>
      <c r="BI787" s="473"/>
      <c r="BJ787" s="473"/>
      <c r="BK787" s="473"/>
    </row>
    <row r="788" spans="1:63" s="471" customFormat="1" ht="12.75" customHeight="1">
      <c r="A788" s="343"/>
      <c r="B788" s="599"/>
      <c r="C788" s="604"/>
      <c r="D788" s="605"/>
      <c r="E788" s="605"/>
      <c r="F788" s="605"/>
      <c r="G788" s="605"/>
      <c r="H788" s="605"/>
      <c r="I788" s="605"/>
      <c r="J788" s="605"/>
      <c r="K788" s="605"/>
      <c r="L788" s="605"/>
      <c r="M788" s="605"/>
      <c r="N788" s="605"/>
      <c r="O788" s="605"/>
      <c r="P788" s="605"/>
      <c r="Q788" s="605"/>
      <c r="R788" s="605"/>
      <c r="S788" s="605"/>
      <c r="T788" s="605"/>
      <c r="U788" s="605"/>
      <c r="V788" s="605"/>
      <c r="W788" s="605"/>
      <c r="X788" s="606"/>
      <c r="Y788" s="639"/>
      <c r="Z788" s="640"/>
      <c r="AA788" s="641"/>
      <c r="AC788" s="473"/>
      <c r="AD788" s="473"/>
      <c r="AE788" s="473"/>
      <c r="AF788" s="473"/>
      <c r="AG788" s="473"/>
      <c r="AH788" s="473"/>
      <c r="AI788" s="473"/>
      <c r="AJ788" s="473"/>
      <c r="AK788" s="473"/>
      <c r="AL788" s="473"/>
      <c r="AM788" s="473"/>
      <c r="AN788" s="473"/>
      <c r="AO788" s="473"/>
      <c r="AP788" s="473"/>
      <c r="AQ788" s="473"/>
      <c r="AR788" s="473"/>
      <c r="AS788" s="473"/>
      <c r="AT788" s="473"/>
      <c r="AU788" s="473"/>
      <c r="AV788" s="473"/>
      <c r="AW788" s="473"/>
      <c r="AX788" s="473"/>
      <c r="AY788" s="473"/>
      <c r="AZ788" s="473"/>
      <c r="BA788" s="473"/>
      <c r="BB788" s="473"/>
      <c r="BC788" s="473"/>
      <c r="BD788" s="473"/>
      <c r="BE788" s="473"/>
      <c r="BF788" s="473"/>
      <c r="BG788" s="473"/>
      <c r="BH788" s="473"/>
      <c r="BI788" s="473"/>
      <c r="BJ788" s="473"/>
      <c r="BK788" s="473"/>
    </row>
    <row r="789" spans="1:63" s="471" customFormat="1" ht="12.75" customHeight="1">
      <c r="A789" s="343"/>
      <c r="B789" s="599"/>
      <c r="C789" s="604"/>
      <c r="D789" s="605"/>
      <c r="E789" s="605"/>
      <c r="F789" s="605"/>
      <c r="G789" s="605"/>
      <c r="H789" s="605"/>
      <c r="I789" s="605"/>
      <c r="J789" s="605"/>
      <c r="K789" s="605"/>
      <c r="L789" s="605"/>
      <c r="M789" s="605"/>
      <c r="N789" s="605"/>
      <c r="O789" s="605"/>
      <c r="P789" s="605"/>
      <c r="Q789" s="605"/>
      <c r="R789" s="605"/>
      <c r="S789" s="605"/>
      <c r="T789" s="605"/>
      <c r="U789" s="605"/>
      <c r="V789" s="605"/>
      <c r="W789" s="605"/>
      <c r="X789" s="606"/>
      <c r="Y789" s="639"/>
      <c r="Z789" s="640"/>
      <c r="AA789" s="641"/>
      <c r="AC789" s="473"/>
      <c r="AD789" s="473"/>
      <c r="AE789" s="473"/>
      <c r="AF789" s="473"/>
      <c r="AG789" s="473"/>
      <c r="AH789" s="473"/>
      <c r="AI789" s="473"/>
      <c r="AJ789" s="473"/>
      <c r="AK789" s="473"/>
      <c r="AL789" s="473"/>
      <c r="AM789" s="473"/>
      <c r="AN789" s="473"/>
      <c r="AO789" s="473"/>
      <c r="AP789" s="473"/>
      <c r="AQ789" s="473"/>
      <c r="AR789" s="473"/>
      <c r="AS789" s="473"/>
      <c r="AT789" s="473"/>
      <c r="AU789" s="473"/>
      <c r="AV789" s="473"/>
      <c r="AW789" s="473"/>
      <c r="AX789" s="473"/>
      <c r="AY789" s="473"/>
      <c r="AZ789" s="473"/>
      <c r="BA789" s="473"/>
      <c r="BB789" s="473"/>
      <c r="BC789" s="473"/>
      <c r="BD789" s="473"/>
      <c r="BE789" s="473"/>
      <c r="BF789" s="473"/>
      <c r="BG789" s="473"/>
      <c r="BH789" s="473"/>
      <c r="BI789" s="473"/>
      <c r="BJ789" s="473"/>
      <c r="BK789" s="473"/>
    </row>
    <row r="790" spans="1:63" s="471" customFormat="1" ht="0.6" customHeight="1">
      <c r="A790" s="343"/>
      <c r="B790" s="600"/>
      <c r="C790" s="607"/>
      <c r="D790" s="608"/>
      <c r="E790" s="608"/>
      <c r="F790" s="608"/>
      <c r="G790" s="608"/>
      <c r="H790" s="608"/>
      <c r="I790" s="608"/>
      <c r="J790" s="608"/>
      <c r="K790" s="608"/>
      <c r="L790" s="608"/>
      <c r="M790" s="608"/>
      <c r="N790" s="608"/>
      <c r="O790" s="608"/>
      <c r="P790" s="608"/>
      <c r="Q790" s="608"/>
      <c r="R790" s="608"/>
      <c r="S790" s="608"/>
      <c r="T790" s="608"/>
      <c r="U790" s="608"/>
      <c r="V790" s="608"/>
      <c r="W790" s="608"/>
      <c r="X790" s="609"/>
      <c r="Y790" s="456"/>
      <c r="Z790" s="457"/>
      <c r="AA790" s="458"/>
      <c r="AC790" s="473"/>
      <c r="AD790" s="473"/>
      <c r="AE790" s="473"/>
      <c r="AF790" s="473"/>
      <c r="AG790" s="473"/>
      <c r="AH790" s="473"/>
      <c r="AI790" s="473"/>
      <c r="AJ790" s="473"/>
      <c r="AK790" s="473"/>
      <c r="AL790" s="473"/>
      <c r="AM790" s="473"/>
      <c r="AN790" s="473"/>
      <c r="AO790" s="473"/>
      <c r="AP790" s="473"/>
      <c r="AQ790" s="473"/>
      <c r="AR790" s="473"/>
      <c r="AS790" s="473"/>
      <c r="AT790" s="473"/>
      <c r="AU790" s="473"/>
      <c r="AV790" s="473"/>
      <c r="AW790" s="473"/>
      <c r="AX790" s="473"/>
      <c r="AY790" s="473"/>
      <c r="AZ790" s="473"/>
      <c r="BA790" s="473"/>
      <c r="BB790" s="473"/>
      <c r="BC790" s="473"/>
      <c r="BD790" s="473"/>
      <c r="BE790" s="473"/>
      <c r="BF790" s="473"/>
      <c r="BG790" s="473"/>
      <c r="BH790" s="473"/>
      <c r="BI790" s="473"/>
      <c r="BJ790" s="473"/>
      <c r="BK790" s="473"/>
    </row>
    <row r="791" spans="1:63" s="471" customFormat="1" ht="42.75" customHeight="1">
      <c r="A791" s="225"/>
      <c r="B791" s="358" t="s">
        <v>589</v>
      </c>
      <c r="C791" s="1132" t="s">
        <v>590</v>
      </c>
      <c r="D791" s="1133"/>
      <c r="E791" s="1133"/>
      <c r="F791" s="1133"/>
      <c r="G791" s="1133"/>
      <c r="H791" s="1133"/>
      <c r="I791" s="1133"/>
      <c r="J791" s="1133"/>
      <c r="K791" s="1133"/>
      <c r="L791" s="1133"/>
      <c r="M791" s="1133"/>
      <c r="N791" s="1133"/>
      <c r="O791" s="1133"/>
      <c r="P791" s="1133"/>
      <c r="Q791" s="1133"/>
      <c r="R791" s="1133"/>
      <c r="S791" s="1133"/>
      <c r="T791" s="1133"/>
      <c r="U791" s="1133"/>
      <c r="V791" s="1133"/>
      <c r="W791" s="1133"/>
      <c r="X791" s="1133"/>
      <c r="Y791" s="928"/>
      <c r="Z791" s="625"/>
      <c r="AA791" s="625"/>
      <c r="AC791" s="473"/>
      <c r="AD791" s="473"/>
      <c r="AE791" s="473"/>
      <c r="AF791" s="473"/>
      <c r="AG791" s="473"/>
      <c r="AH791" s="473"/>
      <c r="AI791" s="473"/>
      <c r="AJ791" s="473"/>
      <c r="AK791" s="473"/>
      <c r="AL791" s="473"/>
      <c r="AM791" s="473"/>
      <c r="AN791" s="473"/>
      <c r="AO791" s="473"/>
      <c r="AP791" s="473"/>
      <c r="AQ791" s="473"/>
      <c r="AR791" s="473"/>
      <c r="AS791" s="473"/>
      <c r="AT791" s="473"/>
      <c r="AU791" s="473"/>
      <c r="AV791" s="473"/>
      <c r="AW791" s="473"/>
      <c r="AX791" s="473"/>
      <c r="AY791" s="473"/>
      <c r="AZ791" s="473"/>
      <c r="BA791" s="473"/>
      <c r="BB791" s="473"/>
      <c r="BC791" s="473"/>
      <c r="BD791" s="473"/>
      <c r="BE791" s="473"/>
      <c r="BF791" s="473"/>
      <c r="BG791" s="473"/>
      <c r="BH791" s="473"/>
      <c r="BI791" s="473"/>
      <c r="BJ791" s="473"/>
      <c r="BK791" s="473"/>
    </row>
    <row r="792" spans="1:63" s="585" customFormat="1" ht="42.75" customHeight="1">
      <c r="A792" s="225"/>
      <c r="B792" s="358" t="s">
        <v>1052</v>
      </c>
      <c r="C792" s="1132" t="s">
        <v>1053</v>
      </c>
      <c r="D792" s="1133"/>
      <c r="E792" s="1133"/>
      <c r="F792" s="1133"/>
      <c r="G792" s="1133"/>
      <c r="H792" s="1133"/>
      <c r="I792" s="1133"/>
      <c r="J792" s="1133"/>
      <c r="K792" s="1133"/>
      <c r="L792" s="1133"/>
      <c r="M792" s="1133"/>
      <c r="N792" s="1133"/>
      <c r="O792" s="1133"/>
      <c r="P792" s="1133"/>
      <c r="Q792" s="1133"/>
      <c r="R792" s="1133"/>
      <c r="S792" s="1133"/>
      <c r="T792" s="1133"/>
      <c r="U792" s="1133"/>
      <c r="V792" s="1133"/>
      <c r="W792" s="1133"/>
      <c r="X792" s="1133"/>
      <c r="Y792" s="928"/>
      <c r="Z792" s="625"/>
      <c r="AA792" s="625"/>
      <c r="AC792" s="581"/>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581"/>
      <c r="AY792" s="581"/>
      <c r="AZ792" s="581"/>
      <c r="BA792" s="581"/>
      <c r="BB792" s="581"/>
      <c r="BC792" s="581"/>
      <c r="BD792" s="581"/>
      <c r="BE792" s="581"/>
      <c r="BF792" s="581"/>
      <c r="BG792" s="581"/>
      <c r="BH792" s="581"/>
      <c r="BI792" s="581"/>
      <c r="BJ792" s="581"/>
      <c r="BK792" s="581"/>
    </row>
    <row r="793" spans="1:63" s="471" customFormat="1" ht="13.5" customHeight="1">
      <c r="A793" s="225"/>
      <c r="B793" s="359"/>
      <c r="C793" s="360"/>
      <c r="D793" s="297"/>
      <c r="E793" s="297"/>
      <c r="F793" s="297"/>
      <c r="G793" s="297"/>
      <c r="H793" s="297"/>
      <c r="I793" s="297"/>
      <c r="J793" s="297"/>
      <c r="K793" s="297"/>
      <c r="L793" s="297"/>
      <c r="M793" s="297"/>
      <c r="N793" s="297"/>
      <c r="O793" s="297"/>
      <c r="P793" s="297"/>
      <c r="Q793" s="297"/>
      <c r="R793" s="297"/>
      <c r="S793" s="297"/>
      <c r="T793" s="297"/>
      <c r="U793" s="297"/>
      <c r="V793" s="297"/>
      <c r="W793" s="297"/>
      <c r="X793" s="297"/>
      <c r="Y793" s="361"/>
      <c r="Z793" s="347"/>
      <c r="AA793" s="347"/>
      <c r="AC793" s="473"/>
      <c r="AD793" s="473"/>
      <c r="AE793" s="473"/>
      <c r="AF793" s="473"/>
      <c r="AG793" s="473"/>
      <c r="AH793" s="473"/>
      <c r="AI793" s="473"/>
      <c r="AJ793" s="473"/>
      <c r="AK793" s="473"/>
      <c r="AL793" s="473"/>
      <c r="AM793" s="473"/>
      <c r="AN793" s="473"/>
      <c r="AO793" s="473"/>
      <c r="AP793" s="473"/>
      <c r="AQ793" s="473"/>
      <c r="AR793" s="473"/>
      <c r="AS793" s="473"/>
      <c r="AT793" s="473"/>
      <c r="AU793" s="473"/>
      <c r="AV793" s="473"/>
      <c r="AW793" s="473"/>
      <c r="AX793" s="473"/>
      <c r="AY793" s="473"/>
      <c r="AZ793" s="473"/>
      <c r="BA793" s="473"/>
      <c r="BB793" s="473"/>
      <c r="BC793" s="473"/>
      <c r="BD793" s="473"/>
      <c r="BE793" s="473"/>
      <c r="BF793" s="473"/>
      <c r="BG793" s="473"/>
      <c r="BH793" s="473"/>
      <c r="BI793" s="473"/>
      <c r="BJ793" s="473"/>
      <c r="BK793" s="473"/>
    </row>
    <row r="794" spans="1:63" s="471" customFormat="1" ht="18.600000000000001" customHeight="1">
      <c r="A794" s="503" t="s">
        <v>788</v>
      </c>
      <c r="B794" s="504"/>
      <c r="C794" s="504"/>
      <c r="D794" s="504"/>
      <c r="E794" s="504"/>
      <c r="F794" s="504"/>
      <c r="G794" s="504"/>
      <c r="H794" s="504"/>
      <c r="I794" s="504"/>
      <c r="J794" s="504"/>
      <c r="K794" s="504"/>
      <c r="L794" s="504"/>
      <c r="M794" s="504"/>
      <c r="N794" s="504"/>
      <c r="O794" s="504"/>
      <c r="P794" s="504"/>
      <c r="Q794" s="504"/>
      <c r="R794" s="504"/>
      <c r="S794" s="504"/>
      <c r="T794" s="504"/>
      <c r="U794" s="504"/>
      <c r="V794" s="504"/>
      <c r="W794" s="504"/>
      <c r="X794" s="504"/>
      <c r="Y794" s="1134"/>
      <c r="Z794" s="1135"/>
      <c r="AA794" s="1135"/>
      <c r="AC794" s="473"/>
      <c r="AD794" s="473"/>
      <c r="AE794" s="473"/>
      <c r="AF794" s="473"/>
      <c r="AG794" s="473"/>
      <c r="AH794" s="473"/>
      <c r="AI794" s="473"/>
      <c r="AJ794" s="473"/>
      <c r="AK794" s="473"/>
      <c r="AL794" s="473"/>
      <c r="AM794" s="473"/>
      <c r="AN794" s="473"/>
      <c r="AO794" s="473"/>
      <c r="AP794" s="473"/>
      <c r="AQ794" s="473"/>
      <c r="AR794" s="473"/>
      <c r="AS794" s="473"/>
      <c r="AT794" s="473"/>
      <c r="AU794" s="473"/>
      <c r="AV794" s="473"/>
      <c r="AW794" s="473"/>
      <c r="AX794" s="473"/>
      <c r="AY794" s="473"/>
      <c r="AZ794" s="473"/>
      <c r="BA794" s="473"/>
      <c r="BB794" s="473"/>
      <c r="BC794" s="473"/>
      <c r="BD794" s="473"/>
      <c r="BE794" s="473"/>
      <c r="BF794" s="473"/>
      <c r="BG794" s="473"/>
      <c r="BH794" s="473"/>
      <c r="BI794" s="473"/>
      <c r="BJ794" s="473"/>
      <c r="BK794" s="473"/>
    </row>
    <row r="795" spans="1:63" s="471" customFormat="1" ht="60" customHeight="1">
      <c r="A795" s="225"/>
      <c r="B795" s="358" t="s">
        <v>789</v>
      </c>
      <c r="C795" s="623" t="s">
        <v>1054</v>
      </c>
      <c r="D795" s="927"/>
      <c r="E795" s="927"/>
      <c r="F795" s="927"/>
      <c r="G795" s="927"/>
      <c r="H795" s="927"/>
      <c r="I795" s="927"/>
      <c r="J795" s="927"/>
      <c r="K795" s="927"/>
      <c r="L795" s="927"/>
      <c r="M795" s="927"/>
      <c r="N795" s="927"/>
      <c r="O795" s="927"/>
      <c r="P795" s="927"/>
      <c r="Q795" s="927"/>
      <c r="R795" s="927"/>
      <c r="S795" s="927"/>
      <c r="T795" s="927"/>
      <c r="U795" s="927"/>
      <c r="V795" s="927"/>
      <c r="W795" s="927"/>
      <c r="X795" s="927"/>
      <c r="Y795" s="928"/>
      <c r="Z795" s="625"/>
      <c r="AA795" s="625"/>
      <c r="AC795" s="473"/>
      <c r="AD795" s="473"/>
      <c r="AE795" s="473"/>
      <c r="AF795" s="473"/>
      <c r="AG795" s="473"/>
      <c r="AH795" s="473"/>
      <c r="AI795" s="473"/>
      <c r="AJ795" s="473"/>
      <c r="AK795" s="473"/>
      <c r="AL795" s="473"/>
      <c r="AM795" s="473"/>
      <c r="AN795" s="473"/>
      <c r="AO795" s="473"/>
      <c r="AP795" s="473"/>
      <c r="AQ795" s="473"/>
      <c r="AR795" s="473"/>
      <c r="AS795" s="473"/>
      <c r="AT795" s="473"/>
      <c r="AU795" s="473"/>
      <c r="AV795" s="473"/>
      <c r="AW795" s="473"/>
      <c r="AX795" s="473"/>
      <c r="AY795" s="473"/>
      <c r="AZ795" s="473"/>
      <c r="BA795" s="473"/>
      <c r="BB795" s="473"/>
      <c r="BC795" s="473"/>
      <c r="BD795" s="473"/>
      <c r="BE795" s="473"/>
      <c r="BF795" s="473"/>
      <c r="BG795" s="473"/>
      <c r="BH795" s="473"/>
      <c r="BI795" s="473"/>
      <c r="BJ795" s="473"/>
      <c r="BK795" s="473"/>
    </row>
    <row r="796" spans="1:63" s="585" customFormat="1" ht="15.75" customHeight="1">
      <c r="A796" s="225"/>
      <c r="B796" s="598" t="s">
        <v>994</v>
      </c>
      <c r="C796" s="601" t="s">
        <v>1055</v>
      </c>
      <c r="D796" s="1267"/>
      <c r="E796" s="1267"/>
      <c r="F796" s="1267"/>
      <c r="G796" s="1267"/>
      <c r="H796" s="1267"/>
      <c r="I796" s="1267"/>
      <c r="J796" s="1267"/>
      <c r="K796" s="1267"/>
      <c r="L796" s="1267"/>
      <c r="M796" s="1267"/>
      <c r="N796" s="1267"/>
      <c r="O796" s="1267"/>
      <c r="P796" s="1267"/>
      <c r="Q796" s="1267"/>
      <c r="R796" s="1267"/>
      <c r="S796" s="1267"/>
      <c r="T796" s="1267"/>
      <c r="U796" s="1267"/>
      <c r="V796" s="1267"/>
      <c r="W796" s="1267"/>
      <c r="X796" s="1268"/>
      <c r="Y796" s="636"/>
      <c r="Z796" s="637"/>
      <c r="AA796" s="638"/>
      <c r="AC796" s="581"/>
      <c r="AD796" s="581"/>
      <c r="AE796" s="581"/>
      <c r="AF796" s="581"/>
      <c r="AG796" s="581"/>
      <c r="AH796" s="581"/>
      <c r="AI796" s="581"/>
      <c r="AJ796" s="581"/>
      <c r="AK796" s="581"/>
      <c r="AL796" s="581"/>
      <c r="AM796" s="581"/>
      <c r="AN796" s="581"/>
      <c r="AO796" s="581"/>
      <c r="AP796" s="581"/>
      <c r="AQ796" s="581"/>
      <c r="AR796" s="581"/>
      <c r="AS796" s="581"/>
      <c r="AT796" s="581"/>
      <c r="AU796" s="581"/>
      <c r="AV796" s="581"/>
      <c r="AW796" s="581"/>
      <c r="AX796" s="581"/>
      <c r="AY796" s="581"/>
      <c r="AZ796" s="581"/>
      <c r="BA796" s="581"/>
      <c r="BB796" s="581"/>
      <c r="BC796" s="581"/>
      <c r="BD796" s="581"/>
      <c r="BE796" s="581"/>
      <c r="BF796" s="581"/>
      <c r="BG796" s="581"/>
      <c r="BH796" s="581"/>
      <c r="BI796" s="581"/>
      <c r="BJ796" s="581"/>
      <c r="BK796" s="581"/>
    </row>
    <row r="797" spans="1:63" s="585" customFormat="1" ht="15.75" customHeight="1">
      <c r="A797" s="225"/>
      <c r="B797" s="599"/>
      <c r="C797" s="1269"/>
      <c r="D797" s="1270"/>
      <c r="E797" s="1270"/>
      <c r="F797" s="1270"/>
      <c r="G797" s="1270"/>
      <c r="H797" s="1270"/>
      <c r="I797" s="1270"/>
      <c r="J797" s="1270"/>
      <c r="K797" s="1270"/>
      <c r="L797" s="1270"/>
      <c r="M797" s="1270"/>
      <c r="N797" s="1270"/>
      <c r="O797" s="1270"/>
      <c r="P797" s="1270"/>
      <c r="Q797" s="1270"/>
      <c r="R797" s="1270"/>
      <c r="S797" s="1270"/>
      <c r="T797" s="1270"/>
      <c r="U797" s="1270"/>
      <c r="V797" s="1270"/>
      <c r="W797" s="1270"/>
      <c r="X797" s="1271"/>
      <c r="Y797" s="639"/>
      <c r="Z797" s="640"/>
      <c r="AA797" s="641"/>
      <c r="AC797" s="581"/>
      <c r="AD797" s="581"/>
      <c r="AE797" s="581"/>
      <c r="AF797" s="581"/>
      <c r="AG797" s="581"/>
      <c r="AH797" s="581"/>
      <c r="AI797" s="581"/>
      <c r="AJ797" s="581"/>
      <c r="AK797" s="581"/>
      <c r="AL797" s="581"/>
      <c r="AM797" s="581"/>
      <c r="AN797" s="581"/>
      <c r="AO797" s="581"/>
      <c r="AP797" s="581"/>
      <c r="AQ797" s="581"/>
      <c r="AR797" s="581"/>
      <c r="AS797" s="581"/>
      <c r="AT797" s="581"/>
      <c r="AU797" s="581"/>
      <c r="AV797" s="581"/>
      <c r="AW797" s="581"/>
      <c r="AX797" s="581"/>
      <c r="AY797" s="581"/>
      <c r="AZ797" s="581"/>
      <c r="BA797" s="581"/>
      <c r="BB797" s="581"/>
      <c r="BC797" s="581"/>
      <c r="BD797" s="581"/>
      <c r="BE797" s="581"/>
      <c r="BF797" s="581"/>
      <c r="BG797" s="581"/>
      <c r="BH797" s="581"/>
      <c r="BI797" s="581"/>
      <c r="BJ797" s="581"/>
      <c r="BK797" s="581"/>
    </row>
    <row r="798" spans="1:63" s="585" customFormat="1" ht="15.75" customHeight="1">
      <c r="A798" s="225"/>
      <c r="B798" s="599"/>
      <c r="C798" s="1269"/>
      <c r="D798" s="1270"/>
      <c r="E798" s="1270"/>
      <c r="F798" s="1270"/>
      <c r="G798" s="1270"/>
      <c r="H798" s="1270"/>
      <c r="I798" s="1270"/>
      <c r="J798" s="1270"/>
      <c r="K798" s="1270"/>
      <c r="L798" s="1270"/>
      <c r="M798" s="1270"/>
      <c r="N798" s="1270"/>
      <c r="O798" s="1270"/>
      <c r="P798" s="1270"/>
      <c r="Q798" s="1270"/>
      <c r="R798" s="1270"/>
      <c r="S798" s="1270"/>
      <c r="T798" s="1270"/>
      <c r="U798" s="1270"/>
      <c r="V798" s="1270"/>
      <c r="W798" s="1270"/>
      <c r="X798" s="1271"/>
      <c r="Y798" s="639"/>
      <c r="Z798" s="640"/>
      <c r="AA798" s="641"/>
      <c r="AC798" s="581"/>
      <c r="AD798" s="581"/>
      <c r="AE798" s="581"/>
      <c r="AF798" s="581"/>
      <c r="AG798" s="581"/>
      <c r="AH798" s="581"/>
      <c r="AI798" s="581"/>
      <c r="AJ798" s="581"/>
      <c r="AK798" s="581"/>
      <c r="AL798" s="581"/>
      <c r="AM798" s="581"/>
      <c r="AN798" s="581"/>
      <c r="AO798" s="581"/>
      <c r="AP798" s="581"/>
      <c r="AQ798" s="581"/>
      <c r="AR798" s="581"/>
      <c r="AS798" s="581"/>
      <c r="AT798" s="581"/>
      <c r="AU798" s="581"/>
      <c r="AV798" s="581"/>
      <c r="AW798" s="581"/>
      <c r="AX798" s="581"/>
      <c r="AY798" s="581"/>
      <c r="AZ798" s="581"/>
      <c r="BA798" s="581"/>
      <c r="BB798" s="581"/>
      <c r="BC798" s="581"/>
      <c r="BD798" s="581"/>
      <c r="BE798" s="581"/>
      <c r="BF798" s="581"/>
      <c r="BG798" s="581"/>
      <c r="BH798" s="581"/>
      <c r="BI798" s="581"/>
      <c r="BJ798" s="581"/>
      <c r="BK798" s="581"/>
    </row>
    <row r="799" spans="1:63" s="585" customFormat="1" ht="15.75" customHeight="1">
      <c r="A799" s="225"/>
      <c r="B799" s="599"/>
      <c r="C799" s="1269"/>
      <c r="D799" s="1270"/>
      <c r="E799" s="1270"/>
      <c r="F799" s="1270"/>
      <c r="G799" s="1270"/>
      <c r="H799" s="1270"/>
      <c r="I799" s="1270"/>
      <c r="J799" s="1270"/>
      <c r="K799" s="1270"/>
      <c r="L799" s="1270"/>
      <c r="M799" s="1270"/>
      <c r="N799" s="1270"/>
      <c r="O799" s="1270"/>
      <c r="P799" s="1270"/>
      <c r="Q799" s="1270"/>
      <c r="R799" s="1270"/>
      <c r="S799" s="1270"/>
      <c r="T799" s="1270"/>
      <c r="U799" s="1270"/>
      <c r="V799" s="1270"/>
      <c r="W799" s="1270"/>
      <c r="X799" s="1271"/>
      <c r="Y799" s="639"/>
      <c r="Z799" s="640"/>
      <c r="AA799" s="641"/>
      <c r="AC799" s="581"/>
      <c r="AD799" s="581"/>
      <c r="AE799" s="581"/>
      <c r="AF799" s="581"/>
      <c r="AG799" s="581"/>
      <c r="AH799" s="581"/>
      <c r="AI799" s="581"/>
      <c r="AJ799" s="581"/>
      <c r="AK799" s="581"/>
      <c r="AL799" s="581"/>
      <c r="AM799" s="581"/>
      <c r="AN799" s="581"/>
      <c r="AO799" s="581"/>
      <c r="AP799" s="581"/>
      <c r="AQ799" s="581"/>
      <c r="AR799" s="581"/>
      <c r="AS799" s="581"/>
      <c r="AT799" s="581"/>
      <c r="AU799" s="581"/>
      <c r="AV799" s="581"/>
      <c r="AW799" s="581"/>
      <c r="AX799" s="581"/>
      <c r="AY799" s="581"/>
      <c r="AZ799" s="581"/>
      <c r="BA799" s="581"/>
      <c r="BB799" s="581"/>
      <c r="BC799" s="581"/>
      <c r="BD799" s="581"/>
      <c r="BE799" s="581"/>
      <c r="BF799" s="581"/>
      <c r="BG799" s="581"/>
      <c r="BH799" s="581"/>
      <c r="BI799" s="581"/>
      <c r="BJ799" s="581"/>
      <c r="BK799" s="581"/>
    </row>
    <row r="800" spans="1:63" s="585" customFormat="1" ht="15.75" customHeight="1">
      <c r="A800" s="225"/>
      <c r="B800" s="599"/>
      <c r="C800" s="1269"/>
      <c r="D800" s="1270"/>
      <c r="E800" s="1270"/>
      <c r="F800" s="1270"/>
      <c r="G800" s="1270"/>
      <c r="H800" s="1270"/>
      <c r="I800" s="1270"/>
      <c r="J800" s="1270"/>
      <c r="K800" s="1270"/>
      <c r="L800" s="1270"/>
      <c r="M800" s="1270"/>
      <c r="N800" s="1270"/>
      <c r="O800" s="1270"/>
      <c r="P800" s="1270"/>
      <c r="Q800" s="1270"/>
      <c r="R800" s="1270"/>
      <c r="S800" s="1270"/>
      <c r="T800" s="1270"/>
      <c r="U800" s="1270"/>
      <c r="V800" s="1270"/>
      <c r="W800" s="1270"/>
      <c r="X800" s="1271"/>
      <c r="Y800" s="639"/>
      <c r="Z800" s="640"/>
      <c r="AA800" s="641"/>
      <c r="AC800" s="581"/>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581"/>
      <c r="AY800" s="581"/>
      <c r="AZ800" s="581"/>
      <c r="BA800" s="581"/>
      <c r="BB800" s="581"/>
      <c r="BC800" s="581"/>
      <c r="BD800" s="581"/>
      <c r="BE800" s="581"/>
      <c r="BF800" s="581"/>
      <c r="BG800" s="581"/>
      <c r="BH800" s="581"/>
      <c r="BI800" s="581"/>
      <c r="BJ800" s="581"/>
      <c r="BK800" s="581"/>
    </row>
    <row r="801" spans="1:63" s="585" customFormat="1" ht="15.75" customHeight="1">
      <c r="A801" s="225"/>
      <c r="B801" s="599"/>
      <c r="C801" s="1269"/>
      <c r="D801" s="1270"/>
      <c r="E801" s="1270"/>
      <c r="F801" s="1270"/>
      <c r="G801" s="1270"/>
      <c r="H801" s="1270"/>
      <c r="I801" s="1270"/>
      <c r="J801" s="1270"/>
      <c r="K801" s="1270"/>
      <c r="L801" s="1270"/>
      <c r="M801" s="1270"/>
      <c r="N801" s="1270"/>
      <c r="O801" s="1270"/>
      <c r="P801" s="1270"/>
      <c r="Q801" s="1270"/>
      <c r="R801" s="1270"/>
      <c r="S801" s="1270"/>
      <c r="T801" s="1270"/>
      <c r="U801" s="1270"/>
      <c r="V801" s="1270"/>
      <c r="W801" s="1270"/>
      <c r="X801" s="1271"/>
      <c r="Y801" s="639"/>
      <c r="Z801" s="640"/>
      <c r="AA801" s="641"/>
      <c r="AC801" s="581"/>
      <c r="AD801" s="581"/>
      <c r="AE801" s="581"/>
      <c r="AF801" s="581"/>
      <c r="AG801" s="581"/>
      <c r="AH801" s="581"/>
      <c r="AI801" s="581"/>
      <c r="AJ801" s="581"/>
      <c r="AK801" s="581"/>
      <c r="AL801" s="581"/>
      <c r="AM801" s="581"/>
      <c r="AN801" s="581"/>
      <c r="AO801" s="581"/>
      <c r="AP801" s="581"/>
      <c r="AQ801" s="581"/>
      <c r="AR801" s="581"/>
      <c r="AS801" s="581"/>
      <c r="AT801" s="581"/>
      <c r="AU801" s="581"/>
      <c r="AV801" s="581"/>
      <c r="AW801" s="581"/>
      <c r="AX801" s="581"/>
      <c r="AY801" s="581"/>
      <c r="AZ801" s="581"/>
      <c r="BA801" s="581"/>
      <c r="BB801" s="581"/>
      <c r="BC801" s="581"/>
      <c r="BD801" s="581"/>
      <c r="BE801" s="581"/>
      <c r="BF801" s="581"/>
      <c r="BG801" s="581"/>
      <c r="BH801" s="581"/>
      <c r="BI801" s="581"/>
      <c r="BJ801" s="581"/>
      <c r="BK801" s="581"/>
    </row>
    <row r="802" spans="1:63" s="585" customFormat="1" ht="15.75" customHeight="1">
      <c r="A802" s="225"/>
      <c r="B802" s="599"/>
      <c r="C802" s="1269"/>
      <c r="D802" s="1270"/>
      <c r="E802" s="1270"/>
      <c r="F802" s="1270"/>
      <c r="G802" s="1270"/>
      <c r="H802" s="1270"/>
      <c r="I802" s="1270"/>
      <c r="J802" s="1270"/>
      <c r="K802" s="1270"/>
      <c r="L802" s="1270"/>
      <c r="M802" s="1270"/>
      <c r="N802" s="1270"/>
      <c r="O802" s="1270"/>
      <c r="P802" s="1270"/>
      <c r="Q802" s="1270"/>
      <c r="R802" s="1270"/>
      <c r="S802" s="1270"/>
      <c r="T802" s="1270"/>
      <c r="U802" s="1270"/>
      <c r="V802" s="1270"/>
      <c r="W802" s="1270"/>
      <c r="X802" s="1271"/>
      <c r="Y802" s="582"/>
      <c r="Z802" s="583"/>
      <c r="AA802" s="584"/>
      <c r="AC802" s="581"/>
      <c r="AD802" s="581"/>
      <c r="AE802" s="581"/>
      <c r="AF802" s="581"/>
      <c r="AG802" s="581"/>
      <c r="AH802" s="581"/>
      <c r="AI802" s="581"/>
      <c r="AJ802" s="581"/>
      <c r="AK802" s="581"/>
      <c r="AL802" s="581"/>
      <c r="AM802" s="581"/>
      <c r="AN802" s="581"/>
      <c r="AO802" s="581"/>
      <c r="AP802" s="581"/>
      <c r="AQ802" s="581"/>
      <c r="AR802" s="581"/>
      <c r="AS802" s="581"/>
      <c r="AT802" s="581"/>
      <c r="AU802" s="581"/>
      <c r="AV802" s="581"/>
      <c r="AW802" s="581"/>
      <c r="AX802" s="581"/>
      <c r="AY802" s="581"/>
      <c r="AZ802" s="581"/>
      <c r="BA802" s="581"/>
      <c r="BB802" s="581"/>
      <c r="BC802" s="581"/>
      <c r="BD802" s="581"/>
      <c r="BE802" s="581"/>
      <c r="BF802" s="581"/>
      <c r="BG802" s="581"/>
      <c r="BH802" s="581"/>
      <c r="BI802" s="581"/>
      <c r="BJ802" s="581"/>
      <c r="BK802" s="581"/>
    </row>
    <row r="803" spans="1:63" s="471" customFormat="1" ht="15.75" customHeight="1">
      <c r="A803" s="225"/>
      <c r="B803" s="600"/>
      <c r="C803" s="1272"/>
      <c r="D803" s="1273"/>
      <c r="E803" s="1273"/>
      <c r="F803" s="1273"/>
      <c r="G803" s="1273"/>
      <c r="H803" s="1273"/>
      <c r="I803" s="1273"/>
      <c r="J803" s="1273"/>
      <c r="K803" s="1273"/>
      <c r="L803" s="1273"/>
      <c r="M803" s="1273"/>
      <c r="N803" s="1273"/>
      <c r="O803" s="1273"/>
      <c r="P803" s="1273"/>
      <c r="Q803" s="1273"/>
      <c r="R803" s="1273"/>
      <c r="S803" s="1273"/>
      <c r="T803" s="1273"/>
      <c r="U803" s="1273"/>
      <c r="V803" s="1273"/>
      <c r="W803" s="1273"/>
      <c r="X803" s="1274"/>
      <c r="Y803" s="578"/>
      <c r="Z803" s="579"/>
      <c r="AA803" s="580"/>
      <c r="AC803" s="473"/>
      <c r="AD803" s="473"/>
      <c r="AE803" s="473"/>
      <c r="AF803" s="473"/>
      <c r="AG803" s="473"/>
      <c r="AH803" s="473"/>
      <c r="AI803" s="473"/>
      <c r="AJ803" s="473"/>
      <c r="AK803" s="473"/>
      <c r="AL803" s="473"/>
      <c r="AM803" s="473"/>
      <c r="AN803" s="473"/>
      <c r="AO803" s="473"/>
      <c r="AP803" s="473"/>
      <c r="AQ803" s="473"/>
      <c r="AR803" s="473"/>
      <c r="AS803" s="473"/>
      <c r="AT803" s="473"/>
      <c r="AU803" s="473"/>
      <c r="AV803" s="473"/>
      <c r="AW803" s="473"/>
      <c r="AX803" s="473"/>
      <c r="AY803" s="473"/>
      <c r="AZ803" s="473"/>
      <c r="BA803" s="473"/>
      <c r="BB803" s="473"/>
      <c r="BC803" s="473"/>
      <c r="BD803" s="473"/>
      <c r="BE803" s="473"/>
      <c r="BF803" s="473"/>
      <c r="BG803" s="473"/>
      <c r="BH803" s="473"/>
      <c r="BI803" s="473"/>
      <c r="BJ803" s="473"/>
      <c r="BK803" s="473"/>
    </row>
    <row r="804" spans="1:63" s="471" customFormat="1" ht="46.7" customHeight="1">
      <c r="A804" s="225"/>
      <c r="B804" s="358" t="s">
        <v>461</v>
      </c>
      <c r="C804" s="921" t="s">
        <v>1056</v>
      </c>
      <c r="D804" s="922"/>
      <c r="E804" s="922"/>
      <c r="F804" s="922"/>
      <c r="G804" s="922"/>
      <c r="H804" s="922"/>
      <c r="I804" s="922"/>
      <c r="J804" s="922"/>
      <c r="K804" s="922"/>
      <c r="L804" s="922"/>
      <c r="M804" s="922"/>
      <c r="N804" s="922"/>
      <c r="O804" s="922"/>
      <c r="P804" s="922"/>
      <c r="Q804" s="922"/>
      <c r="R804" s="922"/>
      <c r="S804" s="922"/>
      <c r="T804" s="922"/>
      <c r="U804" s="922"/>
      <c r="V804" s="922"/>
      <c r="W804" s="922"/>
      <c r="X804" s="923"/>
      <c r="Y804" s="924"/>
      <c r="Z804" s="925"/>
      <c r="AA804" s="926"/>
      <c r="AC804" s="473"/>
      <c r="AD804" s="473"/>
      <c r="AE804" s="473"/>
      <c r="AF804" s="473"/>
      <c r="AG804" s="473"/>
      <c r="AH804" s="473"/>
      <c r="AI804" s="473"/>
      <c r="AJ804" s="473"/>
      <c r="AK804" s="473"/>
      <c r="AL804" s="473"/>
      <c r="AM804" s="473"/>
      <c r="AN804" s="473"/>
      <c r="AO804" s="473"/>
      <c r="AP804" s="473"/>
      <c r="AQ804" s="473"/>
      <c r="AR804" s="473"/>
      <c r="AS804" s="473"/>
      <c r="AT804" s="473"/>
      <c r="AU804" s="473"/>
      <c r="AV804" s="473"/>
      <c r="AW804" s="473"/>
      <c r="AX804" s="473"/>
      <c r="AY804" s="473"/>
      <c r="AZ804" s="473"/>
      <c r="BA804" s="473"/>
      <c r="BB804" s="473"/>
      <c r="BC804" s="473"/>
      <c r="BD804" s="473"/>
      <c r="BE804" s="473"/>
      <c r="BF804" s="473"/>
      <c r="BG804" s="473"/>
      <c r="BH804" s="473"/>
      <c r="BI804" s="473"/>
      <c r="BJ804" s="473"/>
      <c r="BK804" s="473"/>
    </row>
    <row r="805" spans="1:63" s="471" customFormat="1" ht="57.75" customHeight="1">
      <c r="A805" s="225"/>
      <c r="B805" s="358" t="s">
        <v>462</v>
      </c>
      <c r="C805" s="921" t="s">
        <v>1057</v>
      </c>
      <c r="D805" s="922"/>
      <c r="E805" s="922"/>
      <c r="F805" s="922"/>
      <c r="G805" s="922"/>
      <c r="H805" s="922"/>
      <c r="I805" s="922"/>
      <c r="J805" s="922"/>
      <c r="K805" s="922"/>
      <c r="L805" s="922"/>
      <c r="M805" s="922"/>
      <c r="N805" s="922"/>
      <c r="O805" s="922"/>
      <c r="P805" s="922"/>
      <c r="Q805" s="922"/>
      <c r="R805" s="922"/>
      <c r="S805" s="922"/>
      <c r="T805" s="922"/>
      <c r="U805" s="922"/>
      <c r="V805" s="922"/>
      <c r="W805" s="922"/>
      <c r="X805" s="923"/>
      <c r="Y805" s="924"/>
      <c r="Z805" s="925"/>
      <c r="AA805" s="926"/>
      <c r="AC805" s="473"/>
      <c r="AD805" s="473"/>
      <c r="AE805" s="473"/>
      <c r="AF805" s="473"/>
      <c r="AG805" s="473"/>
      <c r="AH805" s="473"/>
      <c r="AI805" s="473"/>
      <c r="AJ805" s="473"/>
      <c r="AK805" s="473"/>
      <c r="AL805" s="473"/>
      <c r="AM805" s="473"/>
      <c r="AN805" s="473"/>
      <c r="AO805" s="473"/>
      <c r="AP805" s="473"/>
      <c r="AQ805" s="473"/>
      <c r="AR805" s="473"/>
      <c r="AS805" s="473"/>
      <c r="AT805" s="473"/>
      <c r="AU805" s="473"/>
      <c r="AV805" s="473"/>
      <c r="AW805" s="473"/>
      <c r="AX805" s="473"/>
      <c r="AY805" s="473"/>
      <c r="AZ805" s="473"/>
      <c r="BA805" s="473"/>
      <c r="BB805" s="473"/>
      <c r="BC805" s="473"/>
      <c r="BD805" s="473"/>
      <c r="BE805" s="473"/>
      <c r="BF805" s="473"/>
      <c r="BG805" s="473"/>
      <c r="BH805" s="473"/>
      <c r="BI805" s="473"/>
      <c r="BJ805" s="473"/>
      <c r="BK805" s="473"/>
    </row>
    <row r="806" spans="1:63" s="471" customFormat="1" ht="18.75" customHeight="1">
      <c r="A806" s="225"/>
      <c r="B806" s="1275" t="s">
        <v>1058</v>
      </c>
      <c r="C806" s="1278" t="s">
        <v>1059</v>
      </c>
      <c r="D806" s="1267"/>
      <c r="E806" s="1267"/>
      <c r="F806" s="1267"/>
      <c r="G806" s="1267"/>
      <c r="H806" s="1267"/>
      <c r="I806" s="1267"/>
      <c r="J806" s="1267"/>
      <c r="K806" s="1267"/>
      <c r="L806" s="1267"/>
      <c r="M806" s="1267"/>
      <c r="N806" s="1267"/>
      <c r="O806" s="1267"/>
      <c r="P806" s="1267"/>
      <c r="Q806" s="1267"/>
      <c r="R806" s="1267"/>
      <c r="S806" s="1267"/>
      <c r="T806" s="1267"/>
      <c r="U806" s="1267"/>
      <c r="V806" s="1267"/>
      <c r="W806" s="1267"/>
      <c r="X806" s="1268"/>
      <c r="Y806" s="636"/>
      <c r="Z806" s="637"/>
      <c r="AA806" s="638"/>
      <c r="AC806" s="473"/>
      <c r="AD806" s="473"/>
      <c r="AE806" s="473"/>
      <c r="AF806" s="473"/>
      <c r="AG806" s="473"/>
      <c r="AH806" s="473"/>
      <c r="AI806" s="473"/>
      <c r="AJ806" s="473"/>
      <c r="AK806" s="473"/>
      <c r="AL806" s="473"/>
      <c r="AM806" s="473"/>
      <c r="AN806" s="473"/>
      <c r="AO806" s="473"/>
      <c r="AP806" s="473"/>
      <c r="AQ806" s="473"/>
      <c r="AR806" s="473"/>
      <c r="AS806" s="473"/>
      <c r="AT806" s="473"/>
      <c r="AU806" s="473"/>
      <c r="AV806" s="473"/>
      <c r="AW806" s="473"/>
      <c r="AX806" s="473"/>
      <c r="AY806" s="473"/>
      <c r="AZ806" s="473"/>
      <c r="BA806" s="473"/>
      <c r="BB806" s="473"/>
      <c r="BC806" s="473"/>
      <c r="BD806" s="473"/>
      <c r="BE806" s="473"/>
      <c r="BF806" s="473"/>
      <c r="BG806" s="473"/>
      <c r="BH806" s="473"/>
      <c r="BI806" s="473"/>
      <c r="BJ806" s="473"/>
      <c r="BK806" s="473"/>
    </row>
    <row r="807" spans="1:63" s="585" customFormat="1" ht="18.75" customHeight="1">
      <c r="A807" s="225"/>
      <c r="B807" s="1276"/>
      <c r="C807" s="1269"/>
      <c r="D807" s="1270"/>
      <c r="E807" s="1270"/>
      <c r="F807" s="1270"/>
      <c r="G807" s="1270"/>
      <c r="H807" s="1270"/>
      <c r="I807" s="1270"/>
      <c r="J807" s="1270"/>
      <c r="K807" s="1270"/>
      <c r="L807" s="1270"/>
      <c r="M807" s="1270"/>
      <c r="N807" s="1270"/>
      <c r="O807" s="1270"/>
      <c r="P807" s="1270"/>
      <c r="Q807" s="1270"/>
      <c r="R807" s="1270"/>
      <c r="S807" s="1270"/>
      <c r="T807" s="1270"/>
      <c r="U807" s="1270"/>
      <c r="V807" s="1270"/>
      <c r="W807" s="1270"/>
      <c r="X807" s="1271"/>
      <c r="Y807" s="639"/>
      <c r="Z807" s="640"/>
      <c r="AA807" s="641"/>
      <c r="AC807" s="581"/>
      <c r="AD807" s="581"/>
      <c r="AE807" s="581"/>
      <c r="AF807" s="581"/>
      <c r="AG807" s="581"/>
      <c r="AH807" s="581"/>
      <c r="AI807" s="581"/>
      <c r="AJ807" s="581"/>
      <c r="AK807" s="581"/>
      <c r="AL807" s="581"/>
      <c r="AM807" s="581"/>
      <c r="AN807" s="581"/>
      <c r="AO807" s="581"/>
      <c r="AP807" s="581"/>
      <c r="AQ807" s="581"/>
      <c r="AR807" s="581"/>
      <c r="AS807" s="581"/>
      <c r="AT807" s="581"/>
      <c r="AU807" s="581"/>
      <c r="AV807" s="581"/>
      <c r="AW807" s="581"/>
      <c r="AX807" s="581"/>
      <c r="AY807" s="581"/>
      <c r="AZ807" s="581"/>
      <c r="BA807" s="581"/>
      <c r="BB807" s="581"/>
      <c r="BC807" s="581"/>
      <c r="BD807" s="581"/>
      <c r="BE807" s="581"/>
      <c r="BF807" s="581"/>
      <c r="BG807" s="581"/>
      <c r="BH807" s="581"/>
      <c r="BI807" s="581"/>
      <c r="BJ807" s="581"/>
      <c r="BK807" s="581"/>
    </row>
    <row r="808" spans="1:63" s="585" customFormat="1" ht="18.75" customHeight="1">
      <c r="A808" s="225"/>
      <c r="B808" s="1276"/>
      <c r="C808" s="1269"/>
      <c r="D808" s="1270"/>
      <c r="E808" s="1270"/>
      <c r="F808" s="1270"/>
      <c r="G808" s="1270"/>
      <c r="H808" s="1270"/>
      <c r="I808" s="1270"/>
      <c r="J808" s="1270"/>
      <c r="K808" s="1270"/>
      <c r="L808" s="1270"/>
      <c r="M808" s="1270"/>
      <c r="N808" s="1270"/>
      <c r="O808" s="1270"/>
      <c r="P808" s="1270"/>
      <c r="Q808" s="1270"/>
      <c r="R808" s="1270"/>
      <c r="S808" s="1270"/>
      <c r="T808" s="1270"/>
      <c r="U808" s="1270"/>
      <c r="V808" s="1270"/>
      <c r="W808" s="1270"/>
      <c r="X808" s="1271"/>
      <c r="Y808" s="639"/>
      <c r="Z808" s="640"/>
      <c r="AA808" s="641"/>
      <c r="AC808" s="581"/>
      <c r="AD808" s="581"/>
      <c r="AE808" s="581"/>
      <c r="AF808" s="581"/>
      <c r="AG808" s="581"/>
      <c r="AH808" s="581"/>
      <c r="AI808" s="581"/>
      <c r="AJ808" s="581"/>
      <c r="AK808" s="581"/>
      <c r="AL808" s="581"/>
      <c r="AM808" s="581"/>
      <c r="AN808" s="581"/>
      <c r="AO808" s="581"/>
      <c r="AP808" s="581"/>
      <c r="AQ808" s="581"/>
      <c r="AR808" s="581"/>
      <c r="AS808" s="581"/>
      <c r="AT808" s="581"/>
      <c r="AU808" s="581"/>
      <c r="AV808" s="581"/>
      <c r="AW808" s="581"/>
      <c r="AX808" s="581"/>
      <c r="AY808" s="581"/>
      <c r="AZ808" s="581"/>
      <c r="BA808" s="581"/>
      <c r="BB808" s="581"/>
      <c r="BC808" s="581"/>
      <c r="BD808" s="581"/>
      <c r="BE808" s="581"/>
      <c r="BF808" s="581"/>
      <c r="BG808" s="581"/>
      <c r="BH808" s="581"/>
      <c r="BI808" s="581"/>
      <c r="BJ808" s="581"/>
      <c r="BK808" s="581"/>
    </row>
    <row r="809" spans="1:63" s="585" customFormat="1" ht="18.75" customHeight="1">
      <c r="A809" s="225"/>
      <c r="B809" s="1277"/>
      <c r="C809" s="1272"/>
      <c r="D809" s="1273"/>
      <c r="E809" s="1273"/>
      <c r="F809" s="1273"/>
      <c r="G809" s="1273"/>
      <c r="H809" s="1273"/>
      <c r="I809" s="1273"/>
      <c r="J809" s="1273"/>
      <c r="K809" s="1273"/>
      <c r="L809" s="1273"/>
      <c r="M809" s="1273"/>
      <c r="N809" s="1273"/>
      <c r="O809" s="1273"/>
      <c r="P809" s="1273"/>
      <c r="Q809" s="1273"/>
      <c r="R809" s="1273"/>
      <c r="S809" s="1273"/>
      <c r="T809" s="1273"/>
      <c r="U809" s="1273"/>
      <c r="V809" s="1273"/>
      <c r="W809" s="1273"/>
      <c r="X809" s="1274"/>
      <c r="Y809" s="578"/>
      <c r="Z809" s="579"/>
      <c r="AA809" s="580"/>
      <c r="AC809" s="581"/>
      <c r="AD809" s="581"/>
      <c r="AE809" s="581"/>
      <c r="AF809" s="581"/>
      <c r="AG809" s="581"/>
      <c r="AH809" s="581"/>
      <c r="AI809" s="581"/>
      <c r="AJ809" s="581"/>
      <c r="AK809" s="581"/>
      <c r="AL809" s="581"/>
      <c r="AM809" s="581"/>
      <c r="AN809" s="581"/>
      <c r="AO809" s="581"/>
      <c r="AP809" s="581"/>
      <c r="AQ809" s="581"/>
      <c r="AR809" s="581"/>
      <c r="AS809" s="581"/>
      <c r="AT809" s="581"/>
      <c r="AU809" s="581"/>
      <c r="AV809" s="581"/>
      <c r="AW809" s="581"/>
      <c r="AX809" s="581"/>
      <c r="AY809" s="581"/>
      <c r="AZ809" s="581"/>
      <c r="BA809" s="581"/>
      <c r="BB809" s="581"/>
      <c r="BC809" s="581"/>
      <c r="BD809" s="581"/>
      <c r="BE809" s="581"/>
      <c r="BF809" s="581"/>
      <c r="BG809" s="581"/>
      <c r="BH809" s="581"/>
      <c r="BI809" s="581"/>
      <c r="BJ809" s="581"/>
      <c r="BK809" s="581"/>
    </row>
    <row r="810" spans="1:63" s="471" customFormat="1" ht="9.6" customHeight="1">
      <c r="A810" s="225"/>
      <c r="B810" s="359"/>
      <c r="C810" s="577"/>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361"/>
      <c r="Z810" s="347"/>
      <c r="AA810" s="347"/>
      <c r="AC810" s="473"/>
      <c r="AD810" s="473"/>
      <c r="AE810" s="473"/>
      <c r="AF810" s="473"/>
      <c r="AG810" s="473"/>
      <c r="AH810" s="473"/>
      <c r="AI810" s="473"/>
      <c r="AJ810" s="473"/>
      <c r="AK810" s="473"/>
      <c r="AL810" s="473"/>
      <c r="AM810" s="473"/>
      <c r="AN810" s="473"/>
      <c r="AO810" s="473"/>
      <c r="AP810" s="473"/>
      <c r="AQ810" s="473"/>
      <c r="AR810" s="473"/>
      <c r="AS810" s="473"/>
      <c r="AT810" s="473"/>
      <c r="AU810" s="473"/>
      <c r="AV810" s="473"/>
      <c r="AW810" s="473"/>
      <c r="AX810" s="473"/>
      <c r="AY810" s="473"/>
      <c r="AZ810" s="473"/>
      <c r="BA810" s="473"/>
      <c r="BB810" s="473"/>
      <c r="BC810" s="473"/>
      <c r="BD810" s="473"/>
      <c r="BE810" s="473"/>
      <c r="BF810" s="473"/>
      <c r="BG810" s="473"/>
      <c r="BH810" s="473"/>
      <c r="BI810" s="473"/>
      <c r="BJ810" s="473"/>
      <c r="BK810" s="473"/>
    </row>
    <row r="811" spans="1:63" s="297" customFormat="1" ht="14.45" customHeight="1">
      <c r="A811" s="422" t="s">
        <v>969</v>
      </c>
      <c r="B811" s="279"/>
      <c r="C811" s="280"/>
      <c r="D811" s="280"/>
      <c r="E811" s="280"/>
      <c r="F811" s="280"/>
      <c r="G811" s="280"/>
      <c r="H811" s="280"/>
      <c r="I811" s="280"/>
      <c r="J811" s="281"/>
      <c r="K811" s="281"/>
      <c r="L811" s="281"/>
      <c r="M811" s="281"/>
      <c r="N811" s="281"/>
      <c r="O811" s="281"/>
      <c r="P811" s="281"/>
      <c r="Q811" s="281"/>
      <c r="R811" s="281"/>
      <c r="S811" s="282"/>
      <c r="T811" s="282"/>
      <c r="U811" s="282"/>
      <c r="V811" s="282"/>
      <c r="W811" s="282"/>
      <c r="X811" s="282"/>
      <c r="Y811" s="265"/>
      <c r="Z811" s="265"/>
      <c r="AA811" s="265"/>
    </row>
    <row r="812" spans="1:63" s="347" customFormat="1" ht="12.95" customHeight="1">
      <c r="A812" s="352"/>
      <c r="B812" s="598" t="s">
        <v>354</v>
      </c>
      <c r="C812" s="635" t="s">
        <v>591</v>
      </c>
      <c r="D812" s="602"/>
      <c r="E812" s="602"/>
      <c r="F812" s="602"/>
      <c r="G812" s="602"/>
      <c r="H812" s="602"/>
      <c r="I812" s="602"/>
      <c r="J812" s="602"/>
      <c r="K812" s="602"/>
      <c r="L812" s="602"/>
      <c r="M812" s="602"/>
      <c r="N812" s="602"/>
      <c r="O812" s="602"/>
      <c r="P812" s="602"/>
      <c r="Q812" s="602"/>
      <c r="R812" s="602"/>
      <c r="S812" s="602"/>
      <c r="T812" s="602"/>
      <c r="U812" s="602"/>
      <c r="V812" s="602"/>
      <c r="W812" s="602"/>
      <c r="X812" s="603"/>
      <c r="Y812" s="636"/>
      <c r="Z812" s="637"/>
      <c r="AA812" s="638"/>
    </row>
    <row r="813" spans="1:63" s="347" customFormat="1" ht="27" customHeight="1">
      <c r="A813" s="352"/>
      <c r="B813" s="599"/>
      <c r="C813" s="604"/>
      <c r="D813" s="605"/>
      <c r="E813" s="605"/>
      <c r="F813" s="605"/>
      <c r="G813" s="605"/>
      <c r="H813" s="605"/>
      <c r="I813" s="605"/>
      <c r="J813" s="605"/>
      <c r="K813" s="605"/>
      <c r="L813" s="605"/>
      <c r="M813" s="605"/>
      <c r="N813" s="605"/>
      <c r="O813" s="605"/>
      <c r="P813" s="605"/>
      <c r="Q813" s="605"/>
      <c r="R813" s="605"/>
      <c r="S813" s="605"/>
      <c r="T813" s="605"/>
      <c r="U813" s="605"/>
      <c r="V813" s="605"/>
      <c r="W813" s="605"/>
      <c r="X813" s="606"/>
      <c r="Y813" s="639"/>
      <c r="Z813" s="640"/>
      <c r="AA813" s="641"/>
    </row>
    <row r="814" spans="1:63" s="347" customFormat="1" ht="14.25" customHeight="1">
      <c r="A814" s="352"/>
      <c r="B814" s="599"/>
      <c r="C814" s="604"/>
      <c r="D814" s="605"/>
      <c r="E814" s="605"/>
      <c r="F814" s="605"/>
      <c r="G814" s="605"/>
      <c r="H814" s="605"/>
      <c r="I814" s="605"/>
      <c r="J814" s="605"/>
      <c r="K814" s="605"/>
      <c r="L814" s="605"/>
      <c r="M814" s="605"/>
      <c r="N814" s="605"/>
      <c r="O814" s="605"/>
      <c r="P814" s="605"/>
      <c r="Q814" s="605"/>
      <c r="R814" s="605"/>
      <c r="S814" s="605"/>
      <c r="T814" s="605"/>
      <c r="U814" s="605"/>
      <c r="V814" s="605"/>
      <c r="W814" s="605"/>
      <c r="X814" s="606"/>
      <c r="Y814" s="639"/>
      <c r="Z814" s="640"/>
      <c r="AA814" s="641"/>
    </row>
    <row r="815" spans="1:63" s="347" customFormat="1" ht="11.25" customHeight="1">
      <c r="A815" s="352"/>
      <c r="B815" s="600"/>
      <c r="C815" s="607"/>
      <c r="D815" s="608"/>
      <c r="E815" s="608"/>
      <c r="F815" s="608"/>
      <c r="G815" s="608"/>
      <c r="H815" s="608"/>
      <c r="I815" s="608"/>
      <c r="J815" s="608"/>
      <c r="K815" s="608"/>
      <c r="L815" s="608"/>
      <c r="M815" s="608"/>
      <c r="N815" s="608"/>
      <c r="O815" s="608"/>
      <c r="P815" s="608"/>
      <c r="Q815" s="608"/>
      <c r="R815" s="608"/>
      <c r="S815" s="608"/>
      <c r="T815" s="608"/>
      <c r="U815" s="608"/>
      <c r="V815" s="608"/>
      <c r="W815" s="608"/>
      <c r="X815" s="609"/>
      <c r="Y815" s="642"/>
      <c r="Z815" s="643"/>
      <c r="AA815" s="644"/>
    </row>
    <row r="816" spans="1:63" s="347" customFormat="1" ht="6" customHeight="1"/>
    <row r="817" spans="1:59" s="347" customFormat="1" ht="18" customHeight="1">
      <c r="A817" s="422" t="s">
        <v>970</v>
      </c>
      <c r="B817" s="279"/>
      <c r="C817" s="280"/>
      <c r="D817" s="280"/>
      <c r="E817" s="280"/>
      <c r="F817" s="280"/>
      <c r="G817" s="280"/>
      <c r="H817" s="280"/>
      <c r="I817" s="280"/>
      <c r="J817" s="281"/>
      <c r="K817" s="281"/>
      <c r="L817" s="281"/>
      <c r="M817" s="281"/>
      <c r="N817" s="281"/>
      <c r="O817" s="281"/>
      <c r="P817" s="281"/>
      <c r="Q817" s="281"/>
      <c r="R817" s="281"/>
      <c r="S817" s="282"/>
      <c r="T817" s="282"/>
      <c r="U817" s="282"/>
      <c r="V817" s="282"/>
      <c r="W817" s="282"/>
      <c r="X817" s="282"/>
      <c r="Y817" s="265"/>
      <c r="Z817" s="265"/>
      <c r="AA817" s="265"/>
      <c r="AG817" s="362"/>
      <c r="AH817" s="454"/>
      <c r="AI817" s="286"/>
      <c r="AJ817" s="286"/>
      <c r="AK817" s="286"/>
      <c r="AL817" s="286"/>
      <c r="AM817" s="286"/>
      <c r="AN817" s="286"/>
      <c r="AO817" s="286"/>
      <c r="AP817" s="286"/>
      <c r="AQ817" s="286"/>
      <c r="AR817" s="286"/>
      <c r="AS817" s="286"/>
      <c r="AT817" s="286"/>
      <c r="AU817" s="286"/>
      <c r="AV817" s="286"/>
      <c r="AW817" s="286"/>
      <c r="AX817" s="286"/>
      <c r="AY817" s="286"/>
      <c r="AZ817" s="286"/>
      <c r="BA817" s="286"/>
      <c r="BB817" s="286"/>
      <c r="BC817" s="286"/>
      <c r="BD817" s="286"/>
      <c r="BE817" s="452"/>
      <c r="BF817" s="452"/>
      <c r="BG817" s="452"/>
    </row>
    <row r="818" spans="1:59" s="347" customFormat="1" ht="12.95" customHeight="1">
      <c r="A818" s="352"/>
      <c r="B818" s="598" t="s">
        <v>354</v>
      </c>
      <c r="C818" s="635" t="s">
        <v>592</v>
      </c>
      <c r="D818" s="602"/>
      <c r="E818" s="602"/>
      <c r="F818" s="602"/>
      <c r="G818" s="602"/>
      <c r="H818" s="602"/>
      <c r="I818" s="602"/>
      <c r="J818" s="602"/>
      <c r="K818" s="602"/>
      <c r="L818" s="602"/>
      <c r="M818" s="602"/>
      <c r="N818" s="602"/>
      <c r="O818" s="602"/>
      <c r="P818" s="602"/>
      <c r="Q818" s="602"/>
      <c r="R818" s="602"/>
      <c r="S818" s="602"/>
      <c r="T818" s="602"/>
      <c r="U818" s="602"/>
      <c r="V818" s="602"/>
      <c r="W818" s="602"/>
      <c r="X818" s="603"/>
      <c r="Y818" s="636"/>
      <c r="Z818" s="637"/>
      <c r="AA818" s="638"/>
      <c r="AG818" s="362"/>
      <c r="AH818" s="491"/>
      <c r="AI818" s="465"/>
      <c r="AJ818" s="465"/>
      <c r="AK818" s="465"/>
      <c r="AL818" s="465"/>
      <c r="AM818" s="465"/>
      <c r="AN818" s="465"/>
      <c r="AO818" s="465"/>
      <c r="AP818" s="465"/>
      <c r="AQ818" s="465"/>
      <c r="AR818" s="465"/>
      <c r="AS818" s="465"/>
      <c r="AT818" s="465"/>
      <c r="AU818" s="465"/>
      <c r="AV818" s="465"/>
      <c r="AW818" s="465"/>
      <c r="AX818" s="465"/>
      <c r="AY818" s="465"/>
      <c r="AZ818" s="465"/>
      <c r="BA818" s="465"/>
      <c r="BB818" s="465"/>
      <c r="BC818" s="465"/>
      <c r="BD818" s="465"/>
      <c r="BE818" s="431"/>
      <c r="BF818" s="431"/>
      <c r="BG818" s="431"/>
    </row>
    <row r="819" spans="1:59" s="297" customFormat="1" ht="12.95" customHeight="1">
      <c r="A819" s="352"/>
      <c r="B819" s="599"/>
      <c r="C819" s="604"/>
      <c r="D819" s="605"/>
      <c r="E819" s="605"/>
      <c r="F819" s="605"/>
      <c r="G819" s="605"/>
      <c r="H819" s="605"/>
      <c r="I819" s="605"/>
      <c r="J819" s="605"/>
      <c r="K819" s="605"/>
      <c r="L819" s="605"/>
      <c r="M819" s="605"/>
      <c r="N819" s="605"/>
      <c r="O819" s="605"/>
      <c r="P819" s="605"/>
      <c r="Q819" s="605"/>
      <c r="R819" s="605"/>
      <c r="S819" s="605"/>
      <c r="T819" s="605"/>
      <c r="U819" s="605"/>
      <c r="V819" s="605"/>
      <c r="W819" s="605"/>
      <c r="X819" s="606"/>
      <c r="Y819" s="639"/>
      <c r="Z819" s="640"/>
      <c r="AA819" s="641"/>
    </row>
    <row r="820" spans="1:59" s="297" customFormat="1" ht="9.6" customHeight="1">
      <c r="A820" s="352"/>
      <c r="B820" s="600"/>
      <c r="C820" s="607"/>
      <c r="D820" s="608"/>
      <c r="E820" s="608"/>
      <c r="F820" s="608"/>
      <c r="G820" s="608"/>
      <c r="H820" s="608"/>
      <c r="I820" s="608"/>
      <c r="J820" s="608"/>
      <c r="K820" s="608"/>
      <c r="L820" s="608"/>
      <c r="M820" s="608"/>
      <c r="N820" s="608"/>
      <c r="O820" s="608"/>
      <c r="P820" s="608"/>
      <c r="Q820" s="608"/>
      <c r="R820" s="608"/>
      <c r="S820" s="608"/>
      <c r="T820" s="608"/>
      <c r="U820" s="608"/>
      <c r="V820" s="608"/>
      <c r="W820" s="608"/>
      <c r="X820" s="609"/>
      <c r="Y820" s="642"/>
      <c r="Z820" s="643"/>
      <c r="AA820" s="644"/>
    </row>
    <row r="821" spans="1:59" s="297" customFormat="1" ht="15" customHeight="1">
      <c r="A821" s="352"/>
      <c r="B821" s="598" t="s">
        <v>1060</v>
      </c>
      <c r="C821" s="635" t="s">
        <v>1061</v>
      </c>
      <c r="D821" s="602"/>
      <c r="E821" s="602"/>
      <c r="F821" s="602"/>
      <c r="G821" s="602"/>
      <c r="H821" s="602"/>
      <c r="I821" s="602"/>
      <c r="J821" s="602"/>
      <c r="K821" s="602"/>
      <c r="L821" s="602"/>
      <c r="M821" s="602"/>
      <c r="N821" s="602"/>
      <c r="O821" s="602"/>
      <c r="P821" s="602"/>
      <c r="Q821" s="602"/>
      <c r="R821" s="602"/>
      <c r="S821" s="602"/>
      <c r="T821" s="602"/>
      <c r="U821" s="602"/>
      <c r="V821" s="602"/>
      <c r="W821" s="602"/>
      <c r="X821" s="603"/>
      <c r="Y821" s="636"/>
      <c r="Z821" s="637"/>
      <c r="AA821" s="638"/>
    </row>
    <row r="822" spans="1:59" s="297" customFormat="1" ht="15" customHeight="1">
      <c r="A822" s="352"/>
      <c r="B822" s="600"/>
      <c r="C822" s="607"/>
      <c r="D822" s="608"/>
      <c r="E822" s="608"/>
      <c r="F822" s="608"/>
      <c r="G822" s="608"/>
      <c r="H822" s="608"/>
      <c r="I822" s="608"/>
      <c r="J822" s="608"/>
      <c r="K822" s="608"/>
      <c r="L822" s="608"/>
      <c r="M822" s="608"/>
      <c r="N822" s="608"/>
      <c r="O822" s="608"/>
      <c r="P822" s="608"/>
      <c r="Q822" s="608"/>
      <c r="R822" s="608"/>
      <c r="S822" s="608"/>
      <c r="T822" s="608"/>
      <c r="U822" s="608"/>
      <c r="V822" s="608"/>
      <c r="W822" s="608"/>
      <c r="X822" s="609"/>
      <c r="Y822" s="642"/>
      <c r="Z822" s="643"/>
      <c r="AA822" s="644"/>
    </row>
    <row r="823" spans="1:59" s="297" customFormat="1" ht="14.25" customHeight="1">
      <c r="A823" s="352"/>
      <c r="B823" s="598" t="s">
        <v>387</v>
      </c>
      <c r="C823" s="635" t="s">
        <v>593</v>
      </c>
      <c r="D823" s="602"/>
      <c r="E823" s="602"/>
      <c r="F823" s="602"/>
      <c r="G823" s="602"/>
      <c r="H823" s="602"/>
      <c r="I823" s="602"/>
      <c r="J823" s="602"/>
      <c r="K823" s="602"/>
      <c r="L823" s="602"/>
      <c r="M823" s="602"/>
      <c r="N823" s="602"/>
      <c r="O823" s="602"/>
      <c r="P823" s="602"/>
      <c r="Q823" s="602"/>
      <c r="R823" s="602"/>
      <c r="S823" s="602"/>
      <c r="T823" s="602"/>
      <c r="U823" s="602"/>
      <c r="V823" s="602"/>
      <c r="W823" s="602"/>
      <c r="X823" s="603"/>
      <c r="Y823" s="636"/>
      <c r="Z823" s="637"/>
      <c r="AA823" s="638"/>
    </row>
    <row r="824" spans="1:59" s="347" customFormat="1" ht="16.5" customHeight="1">
      <c r="A824" s="352"/>
      <c r="B824" s="600"/>
      <c r="C824" s="607"/>
      <c r="D824" s="608"/>
      <c r="E824" s="608"/>
      <c r="F824" s="608"/>
      <c r="G824" s="608"/>
      <c r="H824" s="608"/>
      <c r="I824" s="608"/>
      <c r="J824" s="608"/>
      <c r="K824" s="608"/>
      <c r="L824" s="608"/>
      <c r="M824" s="608"/>
      <c r="N824" s="608"/>
      <c r="O824" s="608"/>
      <c r="P824" s="608"/>
      <c r="Q824" s="608"/>
      <c r="R824" s="608"/>
      <c r="S824" s="608"/>
      <c r="T824" s="608"/>
      <c r="U824" s="608"/>
      <c r="V824" s="608"/>
      <c r="W824" s="608"/>
      <c r="X824" s="609"/>
      <c r="Y824" s="642"/>
      <c r="Z824" s="643"/>
      <c r="AA824" s="644"/>
    </row>
    <row r="825" spans="1:59" s="297" customFormat="1" ht="16.5" customHeight="1">
      <c r="A825" s="352"/>
      <c r="B825" s="598" t="s">
        <v>389</v>
      </c>
      <c r="C825" s="601" t="s">
        <v>594</v>
      </c>
      <c r="D825" s="602"/>
      <c r="E825" s="602"/>
      <c r="F825" s="602"/>
      <c r="G825" s="602"/>
      <c r="H825" s="602"/>
      <c r="I825" s="602"/>
      <c r="J825" s="602"/>
      <c r="K825" s="602"/>
      <c r="L825" s="602"/>
      <c r="M825" s="602"/>
      <c r="N825" s="602"/>
      <c r="O825" s="602"/>
      <c r="P825" s="602"/>
      <c r="Q825" s="602"/>
      <c r="R825" s="602"/>
      <c r="S825" s="602"/>
      <c r="T825" s="602"/>
      <c r="U825" s="602"/>
      <c r="V825" s="602"/>
      <c r="W825" s="602"/>
      <c r="X825" s="603"/>
      <c r="Y825" s="636"/>
      <c r="Z825" s="637"/>
      <c r="AA825" s="638"/>
    </row>
    <row r="826" spans="1:59" s="297" customFormat="1" ht="15.75" customHeight="1">
      <c r="A826" s="352"/>
      <c r="B826" s="600"/>
      <c r="C826" s="607"/>
      <c r="D826" s="608"/>
      <c r="E826" s="608"/>
      <c r="F826" s="608"/>
      <c r="G826" s="608"/>
      <c r="H826" s="608"/>
      <c r="I826" s="608"/>
      <c r="J826" s="608"/>
      <c r="K826" s="608"/>
      <c r="L826" s="608"/>
      <c r="M826" s="608"/>
      <c r="N826" s="608"/>
      <c r="O826" s="608"/>
      <c r="P826" s="608"/>
      <c r="Q826" s="608"/>
      <c r="R826" s="608"/>
      <c r="S826" s="608"/>
      <c r="T826" s="608"/>
      <c r="U826" s="608"/>
      <c r="V826" s="608"/>
      <c r="W826" s="608"/>
      <c r="X826" s="609"/>
      <c r="Y826" s="642"/>
      <c r="Z826" s="643"/>
      <c r="AA826" s="644"/>
    </row>
    <row r="827" spans="1:59" s="297" customFormat="1" ht="12.95" customHeight="1">
      <c r="A827" s="352"/>
      <c r="B827" s="598" t="s">
        <v>391</v>
      </c>
      <c r="C827" s="909" t="s">
        <v>595</v>
      </c>
      <c r="D827" s="720"/>
      <c r="E827" s="720"/>
      <c r="F827" s="720"/>
      <c r="G827" s="720"/>
      <c r="H827" s="720"/>
      <c r="I827" s="720"/>
      <c r="J827" s="720"/>
      <c r="K827" s="720"/>
      <c r="L827" s="720"/>
      <c r="M827" s="720"/>
      <c r="N827" s="720"/>
      <c r="O827" s="720"/>
      <c r="P827" s="720"/>
      <c r="Q827" s="720"/>
      <c r="R827" s="720"/>
      <c r="S827" s="720"/>
      <c r="T827" s="720"/>
      <c r="U827" s="720"/>
      <c r="V827" s="720"/>
      <c r="W827" s="720"/>
      <c r="X827" s="721"/>
      <c r="Y827" s="636"/>
      <c r="Z827" s="637"/>
      <c r="AA827" s="638"/>
    </row>
    <row r="828" spans="1:59" s="297" customFormat="1" ht="12.6" customHeight="1">
      <c r="A828" s="352"/>
      <c r="B828" s="600"/>
      <c r="C828" s="722"/>
      <c r="D828" s="723"/>
      <c r="E828" s="723"/>
      <c r="F828" s="723"/>
      <c r="G828" s="723"/>
      <c r="H828" s="723"/>
      <c r="I828" s="723"/>
      <c r="J828" s="723"/>
      <c r="K828" s="723"/>
      <c r="L828" s="723"/>
      <c r="M828" s="723"/>
      <c r="N828" s="723"/>
      <c r="O828" s="723"/>
      <c r="P828" s="723"/>
      <c r="Q828" s="723"/>
      <c r="R828" s="723"/>
      <c r="S828" s="723"/>
      <c r="T828" s="723"/>
      <c r="U828" s="723"/>
      <c r="V828" s="723"/>
      <c r="W828" s="723"/>
      <c r="X828" s="724"/>
      <c r="Y828" s="642"/>
      <c r="Z828" s="643"/>
      <c r="AA828" s="644"/>
    </row>
    <row r="829" spans="1:59" s="297" customFormat="1" ht="4.7" customHeight="1">
      <c r="A829" s="352"/>
      <c r="B829" s="454"/>
      <c r="C829" s="363"/>
      <c r="D829" s="363"/>
      <c r="E829" s="363"/>
      <c r="F829" s="363"/>
      <c r="G829" s="363"/>
      <c r="H829" s="363"/>
      <c r="I829" s="363"/>
      <c r="J829" s="363"/>
      <c r="K829" s="363"/>
      <c r="L829" s="363"/>
      <c r="M829" s="363"/>
      <c r="N829" s="363"/>
      <c r="O829" s="363"/>
      <c r="P829" s="363"/>
      <c r="Q829" s="363"/>
      <c r="R829" s="363"/>
      <c r="S829" s="363"/>
      <c r="T829" s="363"/>
      <c r="U829" s="363"/>
      <c r="V829" s="363"/>
      <c r="W829" s="363"/>
      <c r="X829" s="363"/>
      <c r="Y829" s="431"/>
      <c r="Z829" s="431"/>
      <c r="AA829" s="431"/>
    </row>
    <row r="830" spans="1:59" s="297" customFormat="1" ht="18" customHeight="1">
      <c r="A830" s="422" t="s">
        <v>971</v>
      </c>
      <c r="B830" s="279"/>
      <c r="C830" s="280"/>
      <c r="D830" s="280"/>
      <c r="E830" s="280"/>
      <c r="F830" s="280"/>
      <c r="G830" s="280"/>
      <c r="H830" s="280"/>
      <c r="I830" s="280"/>
      <c r="J830" s="281"/>
      <c r="K830" s="281"/>
      <c r="L830" s="281"/>
      <c r="M830" s="281"/>
      <c r="N830" s="281"/>
      <c r="O830" s="281"/>
      <c r="P830" s="281"/>
      <c r="Q830" s="281"/>
      <c r="R830" s="281"/>
      <c r="S830" s="282"/>
      <c r="T830" s="282"/>
      <c r="U830" s="282"/>
      <c r="V830" s="282"/>
      <c r="W830" s="282"/>
      <c r="X830" s="282"/>
      <c r="Y830" s="265"/>
      <c r="Z830" s="265"/>
      <c r="AA830" s="265"/>
    </row>
    <row r="831" spans="1:59" s="297" customFormat="1" ht="6.6" customHeight="1">
      <c r="A831" s="348"/>
      <c r="B831" s="598" t="s">
        <v>354</v>
      </c>
      <c r="C831" s="635" t="s">
        <v>596</v>
      </c>
      <c r="D831" s="602"/>
      <c r="E831" s="602"/>
      <c r="F831" s="602"/>
      <c r="G831" s="602"/>
      <c r="H831" s="602"/>
      <c r="I831" s="602"/>
      <c r="J831" s="602"/>
      <c r="K831" s="602"/>
      <c r="L831" s="602"/>
      <c r="M831" s="602"/>
      <c r="N831" s="602"/>
      <c r="O831" s="602"/>
      <c r="P831" s="602"/>
      <c r="Q831" s="602"/>
      <c r="R831" s="602"/>
      <c r="S831" s="602"/>
      <c r="T831" s="602"/>
      <c r="U831" s="602"/>
      <c r="V831" s="602"/>
      <c r="W831" s="602"/>
      <c r="X831" s="603"/>
      <c r="Y831" s="636"/>
      <c r="Z831" s="637"/>
      <c r="AA831" s="638"/>
    </row>
    <row r="832" spans="1:59" s="347" customFormat="1" ht="11.45" customHeight="1">
      <c r="A832" s="352"/>
      <c r="B832" s="599"/>
      <c r="C832" s="604"/>
      <c r="D832" s="605"/>
      <c r="E832" s="605"/>
      <c r="F832" s="605"/>
      <c r="G832" s="605"/>
      <c r="H832" s="605"/>
      <c r="I832" s="605"/>
      <c r="J832" s="605"/>
      <c r="K832" s="605"/>
      <c r="L832" s="605"/>
      <c r="M832" s="605"/>
      <c r="N832" s="605"/>
      <c r="O832" s="605"/>
      <c r="P832" s="605"/>
      <c r="Q832" s="605"/>
      <c r="R832" s="605"/>
      <c r="S832" s="605"/>
      <c r="T832" s="605"/>
      <c r="U832" s="605"/>
      <c r="V832" s="605"/>
      <c r="W832" s="605"/>
      <c r="X832" s="606"/>
      <c r="Y832" s="639"/>
      <c r="Z832" s="640"/>
      <c r="AA832" s="641"/>
    </row>
    <row r="833" spans="1:28" s="297" customFormat="1" ht="11.45" customHeight="1">
      <c r="A833" s="352"/>
      <c r="B833" s="599"/>
      <c r="C833" s="604"/>
      <c r="D833" s="605"/>
      <c r="E833" s="605"/>
      <c r="F833" s="605"/>
      <c r="G833" s="605"/>
      <c r="H833" s="605"/>
      <c r="I833" s="605"/>
      <c r="J833" s="605"/>
      <c r="K833" s="605"/>
      <c r="L833" s="605"/>
      <c r="M833" s="605"/>
      <c r="N833" s="605"/>
      <c r="O833" s="605"/>
      <c r="P833" s="605"/>
      <c r="Q833" s="605"/>
      <c r="R833" s="605"/>
      <c r="S833" s="605"/>
      <c r="T833" s="605"/>
      <c r="U833" s="605"/>
      <c r="V833" s="605"/>
      <c r="W833" s="605"/>
      <c r="X833" s="606"/>
      <c r="Y833" s="639"/>
      <c r="Z833" s="640"/>
      <c r="AA833" s="641"/>
    </row>
    <row r="834" spans="1:28" s="297" customFormat="1" ht="11.45" customHeight="1">
      <c r="A834" s="352"/>
      <c r="B834" s="599"/>
      <c r="C834" s="604"/>
      <c r="D834" s="605"/>
      <c r="E834" s="605"/>
      <c r="F834" s="605"/>
      <c r="G834" s="605"/>
      <c r="H834" s="605"/>
      <c r="I834" s="605"/>
      <c r="J834" s="605"/>
      <c r="K834" s="605"/>
      <c r="L834" s="605"/>
      <c r="M834" s="605"/>
      <c r="N834" s="605"/>
      <c r="O834" s="605"/>
      <c r="P834" s="605"/>
      <c r="Q834" s="605"/>
      <c r="R834" s="605"/>
      <c r="S834" s="605"/>
      <c r="T834" s="605"/>
      <c r="U834" s="605"/>
      <c r="V834" s="605"/>
      <c r="W834" s="605"/>
      <c r="X834" s="606"/>
      <c r="Y834" s="639"/>
      <c r="Z834" s="640"/>
      <c r="AA834" s="641"/>
    </row>
    <row r="835" spans="1:28" s="297" customFormat="1" ht="11.45" customHeight="1">
      <c r="A835" s="352"/>
      <c r="B835" s="599"/>
      <c r="C835" s="604"/>
      <c r="D835" s="605"/>
      <c r="E835" s="605"/>
      <c r="F835" s="605"/>
      <c r="G835" s="605"/>
      <c r="H835" s="605"/>
      <c r="I835" s="605"/>
      <c r="J835" s="605"/>
      <c r="K835" s="605"/>
      <c r="L835" s="605"/>
      <c r="M835" s="605"/>
      <c r="N835" s="605"/>
      <c r="O835" s="605"/>
      <c r="P835" s="605"/>
      <c r="Q835" s="605"/>
      <c r="R835" s="605"/>
      <c r="S835" s="605"/>
      <c r="T835" s="605"/>
      <c r="U835" s="605"/>
      <c r="V835" s="605"/>
      <c r="W835" s="605"/>
      <c r="X835" s="606"/>
      <c r="Y835" s="639"/>
      <c r="Z835" s="640"/>
      <c r="AA835" s="641"/>
    </row>
    <row r="836" spans="1:28" s="297" customFormat="1" ht="11.45" customHeight="1">
      <c r="A836" s="352"/>
      <c r="B836" s="599"/>
      <c r="C836" s="604"/>
      <c r="D836" s="605"/>
      <c r="E836" s="605"/>
      <c r="F836" s="605"/>
      <c r="G836" s="605"/>
      <c r="H836" s="605"/>
      <c r="I836" s="605"/>
      <c r="J836" s="605"/>
      <c r="K836" s="605"/>
      <c r="L836" s="605"/>
      <c r="M836" s="605"/>
      <c r="N836" s="605"/>
      <c r="O836" s="605"/>
      <c r="P836" s="605"/>
      <c r="Q836" s="605"/>
      <c r="R836" s="605"/>
      <c r="S836" s="605"/>
      <c r="T836" s="605"/>
      <c r="U836" s="605"/>
      <c r="V836" s="605"/>
      <c r="W836" s="605"/>
      <c r="X836" s="606"/>
      <c r="Y836" s="639"/>
      <c r="Z836" s="640"/>
      <c r="AA836" s="641"/>
    </row>
    <row r="837" spans="1:28" s="297" customFormat="1" ht="11.45" customHeight="1">
      <c r="A837" s="352"/>
      <c r="B837" s="599"/>
      <c r="C837" s="604"/>
      <c r="D837" s="605"/>
      <c r="E837" s="605"/>
      <c r="F837" s="605"/>
      <c r="G837" s="605"/>
      <c r="H837" s="605"/>
      <c r="I837" s="605"/>
      <c r="J837" s="605"/>
      <c r="K837" s="605"/>
      <c r="L837" s="605"/>
      <c r="M837" s="605"/>
      <c r="N837" s="605"/>
      <c r="O837" s="605"/>
      <c r="P837" s="605"/>
      <c r="Q837" s="605"/>
      <c r="R837" s="605"/>
      <c r="S837" s="605"/>
      <c r="T837" s="605"/>
      <c r="U837" s="605"/>
      <c r="V837" s="605"/>
      <c r="W837" s="605"/>
      <c r="X837" s="606"/>
      <c r="Y837" s="639"/>
      <c r="Z837" s="640"/>
      <c r="AA837" s="641"/>
    </row>
    <row r="838" spans="1:28" s="297" customFormat="1" ht="11.45" customHeight="1">
      <c r="A838" s="346"/>
      <c r="B838" s="600"/>
      <c r="C838" s="607"/>
      <c r="D838" s="608"/>
      <c r="E838" s="608"/>
      <c r="F838" s="608"/>
      <c r="G838" s="608"/>
      <c r="H838" s="608"/>
      <c r="I838" s="608"/>
      <c r="J838" s="608"/>
      <c r="K838" s="608"/>
      <c r="L838" s="608"/>
      <c r="M838" s="608"/>
      <c r="N838" s="608"/>
      <c r="O838" s="608"/>
      <c r="P838" s="608"/>
      <c r="Q838" s="608"/>
      <c r="R838" s="608"/>
      <c r="S838" s="608"/>
      <c r="T838" s="608"/>
      <c r="U838" s="608"/>
      <c r="V838" s="608"/>
      <c r="W838" s="608"/>
      <c r="X838" s="609"/>
      <c r="Y838" s="642"/>
      <c r="Z838" s="643"/>
      <c r="AA838" s="644"/>
    </row>
    <row r="839" spans="1:28" s="297" customFormat="1" ht="13.7" customHeight="1">
      <c r="A839" s="346"/>
      <c r="B839" s="598" t="s">
        <v>356</v>
      </c>
      <c r="C839" s="635" t="s">
        <v>597</v>
      </c>
      <c r="D839" s="602"/>
      <c r="E839" s="602"/>
      <c r="F839" s="602"/>
      <c r="G839" s="602"/>
      <c r="H839" s="602"/>
      <c r="I839" s="602"/>
      <c r="J839" s="602"/>
      <c r="K839" s="602"/>
      <c r="L839" s="602"/>
      <c r="M839" s="602"/>
      <c r="N839" s="602"/>
      <c r="O839" s="602"/>
      <c r="P839" s="602"/>
      <c r="Q839" s="602"/>
      <c r="R839" s="602"/>
      <c r="S839" s="602"/>
      <c r="T839" s="602"/>
      <c r="U839" s="602"/>
      <c r="V839" s="602"/>
      <c r="W839" s="602"/>
      <c r="X839" s="603"/>
      <c r="Y839" s="636"/>
      <c r="Z839" s="685"/>
      <c r="AA839" s="686"/>
    </row>
    <row r="840" spans="1:28" s="297" customFormat="1" ht="51.6" customHeight="1">
      <c r="A840" s="346"/>
      <c r="B840" s="600"/>
      <c r="C840" s="607"/>
      <c r="D840" s="608"/>
      <c r="E840" s="608"/>
      <c r="F840" s="608"/>
      <c r="G840" s="608"/>
      <c r="H840" s="608"/>
      <c r="I840" s="608"/>
      <c r="J840" s="608"/>
      <c r="K840" s="608"/>
      <c r="L840" s="608"/>
      <c r="M840" s="608"/>
      <c r="N840" s="608"/>
      <c r="O840" s="608"/>
      <c r="P840" s="608"/>
      <c r="Q840" s="608"/>
      <c r="R840" s="608"/>
      <c r="S840" s="608"/>
      <c r="T840" s="608"/>
      <c r="U840" s="608"/>
      <c r="V840" s="608"/>
      <c r="W840" s="608"/>
      <c r="X840" s="609"/>
      <c r="Y840" s="690"/>
      <c r="Z840" s="691"/>
      <c r="AA840" s="692"/>
    </row>
    <row r="841" spans="1:28" s="297" customFormat="1" ht="9.75" customHeight="1">
      <c r="A841" s="346"/>
      <c r="B841" s="586"/>
      <c r="C841" s="570"/>
      <c r="D841" s="570"/>
      <c r="E841" s="570"/>
      <c r="F841" s="570"/>
      <c r="G841" s="570"/>
      <c r="H841" s="570"/>
      <c r="I841" s="570"/>
      <c r="J841" s="570"/>
      <c r="K841" s="570"/>
      <c r="L841" s="570"/>
      <c r="M841" s="570"/>
      <c r="N841" s="570"/>
      <c r="O841" s="570"/>
      <c r="P841" s="570"/>
      <c r="Q841" s="570"/>
      <c r="R841" s="570"/>
      <c r="S841" s="570"/>
      <c r="T841" s="570"/>
      <c r="U841" s="570"/>
      <c r="V841" s="570"/>
      <c r="W841" s="570"/>
      <c r="X841" s="570"/>
      <c r="Y841" s="586"/>
      <c r="Z841" s="586"/>
      <c r="AA841" s="586"/>
    </row>
    <row r="842" spans="1:28" s="297" customFormat="1" ht="24">
      <c r="A842" s="422" t="s">
        <v>1066</v>
      </c>
      <c r="B842" s="422"/>
      <c r="C842" s="279"/>
      <c r="D842" s="280"/>
      <c r="E842" s="280"/>
      <c r="F842" s="280"/>
      <c r="G842" s="280"/>
      <c r="H842" s="280"/>
      <c r="I842" s="280"/>
      <c r="J842" s="280"/>
      <c r="K842" s="281"/>
      <c r="L842" s="281"/>
      <c r="M842" s="281"/>
      <c r="N842" s="281"/>
      <c r="O842" s="281"/>
      <c r="P842" s="281"/>
      <c r="Q842" s="281"/>
      <c r="R842" s="281"/>
      <c r="S842" s="281"/>
      <c r="T842" s="282"/>
      <c r="U842" s="282"/>
      <c r="V842" s="282"/>
      <c r="W842" s="282"/>
      <c r="X842" s="282"/>
      <c r="Y842" s="282"/>
      <c r="Z842" s="265"/>
      <c r="AA842" s="265"/>
      <c r="AB842" s="265"/>
    </row>
    <row r="843" spans="1:28" s="297" customFormat="1" ht="16.5" customHeight="1">
      <c r="A843" s="348"/>
      <c r="B843" s="598" t="s">
        <v>992</v>
      </c>
      <c r="C843" s="601" t="s">
        <v>1062</v>
      </c>
      <c r="D843" s="602"/>
      <c r="E843" s="602"/>
      <c r="F843" s="602"/>
      <c r="G843" s="602"/>
      <c r="H843" s="602"/>
      <c r="I843" s="602"/>
      <c r="J843" s="602"/>
      <c r="K843" s="602"/>
      <c r="L843" s="602"/>
      <c r="M843" s="602"/>
      <c r="N843" s="602"/>
      <c r="O843" s="602"/>
      <c r="P843" s="602"/>
      <c r="Q843" s="602"/>
      <c r="R843" s="602"/>
      <c r="S843" s="602"/>
      <c r="T843" s="602"/>
      <c r="U843" s="602"/>
      <c r="V843" s="602"/>
      <c r="W843" s="602"/>
      <c r="X843" s="603"/>
      <c r="Y843" s="636"/>
      <c r="Z843" s="637"/>
      <c r="AA843" s="638"/>
    </row>
    <row r="844" spans="1:28" s="297" customFormat="1" ht="16.5" customHeight="1">
      <c r="A844" s="348"/>
      <c r="B844" s="600"/>
      <c r="C844" s="607"/>
      <c r="D844" s="608"/>
      <c r="E844" s="608"/>
      <c r="F844" s="608"/>
      <c r="G844" s="608"/>
      <c r="H844" s="608"/>
      <c r="I844" s="608"/>
      <c r="J844" s="608"/>
      <c r="K844" s="608"/>
      <c r="L844" s="608"/>
      <c r="M844" s="608"/>
      <c r="N844" s="608"/>
      <c r="O844" s="608"/>
      <c r="P844" s="608"/>
      <c r="Q844" s="608"/>
      <c r="R844" s="608"/>
      <c r="S844" s="608"/>
      <c r="T844" s="608"/>
      <c r="U844" s="608"/>
      <c r="V844" s="608"/>
      <c r="W844" s="608"/>
      <c r="X844" s="609"/>
      <c r="Y844" s="642"/>
      <c r="Z844" s="643"/>
      <c r="AA844" s="644"/>
    </row>
    <row r="845" spans="1:28" s="297" customFormat="1" ht="15" customHeight="1">
      <c r="A845" s="348"/>
      <c r="B845" s="598" t="s">
        <v>994</v>
      </c>
      <c r="C845" s="601" t="s">
        <v>1063</v>
      </c>
      <c r="D845" s="602"/>
      <c r="E845" s="602"/>
      <c r="F845" s="602"/>
      <c r="G845" s="602"/>
      <c r="H845" s="602"/>
      <c r="I845" s="602"/>
      <c r="J845" s="602"/>
      <c r="K845" s="602"/>
      <c r="L845" s="602"/>
      <c r="M845" s="602"/>
      <c r="N845" s="602"/>
      <c r="O845" s="602"/>
      <c r="P845" s="602"/>
      <c r="Q845" s="602"/>
      <c r="R845" s="602"/>
      <c r="S845" s="602"/>
      <c r="T845" s="602"/>
      <c r="U845" s="602"/>
      <c r="V845" s="602"/>
      <c r="W845" s="602"/>
      <c r="X845" s="603"/>
      <c r="Y845" s="636"/>
      <c r="Z845" s="637"/>
      <c r="AA845" s="638"/>
    </row>
    <row r="846" spans="1:28" s="297" customFormat="1" ht="12.75" customHeight="1">
      <c r="A846" s="348"/>
      <c r="B846" s="600"/>
      <c r="C846" s="607"/>
      <c r="D846" s="608"/>
      <c r="E846" s="608"/>
      <c r="F846" s="608"/>
      <c r="G846" s="608"/>
      <c r="H846" s="608"/>
      <c r="I846" s="608"/>
      <c r="J846" s="608"/>
      <c r="K846" s="608"/>
      <c r="L846" s="608"/>
      <c r="M846" s="608"/>
      <c r="N846" s="608"/>
      <c r="O846" s="608"/>
      <c r="P846" s="608"/>
      <c r="Q846" s="608"/>
      <c r="R846" s="608"/>
      <c r="S846" s="608"/>
      <c r="T846" s="608"/>
      <c r="U846" s="608"/>
      <c r="V846" s="608"/>
      <c r="W846" s="608"/>
      <c r="X846" s="609"/>
      <c r="Y846" s="642"/>
      <c r="Z846" s="643"/>
      <c r="AA846" s="644"/>
    </row>
    <row r="847" spans="1:28" s="297" customFormat="1" ht="15" customHeight="1">
      <c r="A847" s="348"/>
      <c r="B847" s="598" t="s">
        <v>996</v>
      </c>
      <c r="C847" s="601" t="s">
        <v>1064</v>
      </c>
      <c r="D847" s="602"/>
      <c r="E847" s="602"/>
      <c r="F847" s="602"/>
      <c r="G847" s="602"/>
      <c r="H847" s="602"/>
      <c r="I847" s="602"/>
      <c r="J847" s="602"/>
      <c r="K847" s="602"/>
      <c r="L847" s="602"/>
      <c r="M847" s="602"/>
      <c r="N847" s="602"/>
      <c r="O847" s="602"/>
      <c r="P847" s="602"/>
      <c r="Q847" s="602"/>
      <c r="R847" s="602"/>
      <c r="S847" s="602"/>
      <c r="T847" s="602"/>
      <c r="U847" s="602"/>
      <c r="V847" s="602"/>
      <c r="W847" s="602"/>
      <c r="X847" s="603"/>
      <c r="Y847" s="636"/>
      <c r="Z847" s="637"/>
      <c r="AA847" s="638"/>
    </row>
    <row r="848" spans="1:28" s="297" customFormat="1" ht="12.75" customHeight="1">
      <c r="A848" s="348"/>
      <c r="B848" s="600"/>
      <c r="C848" s="607"/>
      <c r="D848" s="608"/>
      <c r="E848" s="608"/>
      <c r="F848" s="608"/>
      <c r="G848" s="608"/>
      <c r="H848" s="608"/>
      <c r="I848" s="608"/>
      <c r="J848" s="608"/>
      <c r="K848" s="608"/>
      <c r="L848" s="608"/>
      <c r="M848" s="608"/>
      <c r="N848" s="608"/>
      <c r="O848" s="608"/>
      <c r="P848" s="608"/>
      <c r="Q848" s="608"/>
      <c r="R848" s="608"/>
      <c r="S848" s="608"/>
      <c r="T848" s="608"/>
      <c r="U848" s="608"/>
      <c r="V848" s="608"/>
      <c r="W848" s="608"/>
      <c r="X848" s="609"/>
      <c r="Y848" s="642"/>
      <c r="Z848" s="643"/>
      <c r="AA848" s="644"/>
    </row>
    <row r="849" spans="1:59" s="297" customFormat="1" ht="12.75" customHeight="1">
      <c r="A849" s="348"/>
      <c r="B849" s="348"/>
      <c r="C849" s="586"/>
      <c r="D849" s="570"/>
      <c r="E849" s="570"/>
      <c r="F849" s="570"/>
      <c r="G849" s="570"/>
      <c r="H849" s="570"/>
      <c r="I849" s="570"/>
      <c r="J849" s="570"/>
      <c r="K849" s="570"/>
      <c r="L849" s="570"/>
      <c r="M849" s="570"/>
      <c r="N849" s="570"/>
      <c r="O849" s="570"/>
      <c r="P849" s="570"/>
      <c r="Q849" s="570"/>
      <c r="R849" s="570"/>
      <c r="S849" s="570"/>
      <c r="T849" s="570"/>
      <c r="U849" s="570"/>
      <c r="V849" s="570"/>
      <c r="W849" s="570"/>
      <c r="X849" s="570"/>
      <c r="Y849" s="570"/>
      <c r="Z849" s="572"/>
      <c r="AA849" s="572"/>
      <c r="AB849" s="572"/>
    </row>
    <row r="850" spans="1:59" s="297" customFormat="1" ht="24">
      <c r="A850" s="422" t="s">
        <v>1067</v>
      </c>
      <c r="B850" s="422"/>
      <c r="C850" s="279"/>
      <c r="D850" s="280"/>
      <c r="E850" s="280"/>
      <c r="F850" s="280"/>
      <c r="G850" s="280"/>
      <c r="H850" s="280"/>
      <c r="I850" s="280"/>
      <c r="J850" s="280"/>
      <c r="K850" s="281"/>
      <c r="L850" s="281"/>
      <c r="M850" s="281"/>
      <c r="N850" s="281"/>
      <c r="O850" s="281"/>
      <c r="P850" s="281"/>
      <c r="Q850" s="281"/>
      <c r="R850" s="281"/>
      <c r="S850" s="281"/>
      <c r="T850" s="282"/>
      <c r="U850" s="282"/>
      <c r="V850" s="282"/>
      <c r="W850" s="282"/>
      <c r="X850" s="282"/>
      <c r="Y850" s="282"/>
      <c r="Z850" s="265"/>
      <c r="AA850" s="265"/>
      <c r="AB850" s="265"/>
    </row>
    <row r="851" spans="1:59" s="297" customFormat="1" ht="16.5" customHeight="1">
      <c r="A851" s="348"/>
      <c r="B851" s="598" t="s">
        <v>992</v>
      </c>
      <c r="C851" s="601" t="s">
        <v>1068</v>
      </c>
      <c r="D851" s="602"/>
      <c r="E851" s="602"/>
      <c r="F851" s="602"/>
      <c r="G851" s="602"/>
      <c r="H851" s="602"/>
      <c r="I851" s="602"/>
      <c r="J851" s="602"/>
      <c r="K851" s="602"/>
      <c r="L851" s="602"/>
      <c r="M851" s="602"/>
      <c r="N851" s="602"/>
      <c r="O851" s="602"/>
      <c r="P851" s="602"/>
      <c r="Q851" s="602"/>
      <c r="R851" s="602"/>
      <c r="S851" s="602"/>
      <c r="T851" s="602"/>
      <c r="U851" s="602"/>
      <c r="V851" s="602"/>
      <c r="W851" s="602"/>
      <c r="X851" s="603"/>
      <c r="Y851" s="636"/>
      <c r="Z851" s="637"/>
      <c r="AA851" s="638"/>
    </row>
    <row r="852" spans="1:59" s="297" customFormat="1" ht="16.5" customHeight="1">
      <c r="A852" s="348"/>
      <c r="B852" s="600"/>
      <c r="C852" s="607"/>
      <c r="D852" s="608"/>
      <c r="E852" s="608"/>
      <c r="F852" s="608"/>
      <c r="G852" s="608"/>
      <c r="H852" s="608"/>
      <c r="I852" s="608"/>
      <c r="J852" s="608"/>
      <c r="K852" s="608"/>
      <c r="L852" s="608"/>
      <c r="M852" s="608"/>
      <c r="N852" s="608"/>
      <c r="O852" s="608"/>
      <c r="P852" s="608"/>
      <c r="Q852" s="608"/>
      <c r="R852" s="608"/>
      <c r="S852" s="608"/>
      <c r="T852" s="608"/>
      <c r="U852" s="608"/>
      <c r="V852" s="608"/>
      <c r="W852" s="608"/>
      <c r="X852" s="609"/>
      <c r="Y852" s="642"/>
      <c r="Z852" s="643"/>
      <c r="AA852" s="644"/>
    </row>
    <row r="853" spans="1:59" s="297" customFormat="1" ht="15" customHeight="1">
      <c r="A853" s="348"/>
      <c r="B853" s="598" t="s">
        <v>994</v>
      </c>
      <c r="C853" s="601" t="s">
        <v>1064</v>
      </c>
      <c r="D853" s="602"/>
      <c r="E853" s="602"/>
      <c r="F853" s="602"/>
      <c r="G853" s="602"/>
      <c r="H853" s="602"/>
      <c r="I853" s="602"/>
      <c r="J853" s="602"/>
      <c r="K853" s="602"/>
      <c r="L853" s="602"/>
      <c r="M853" s="602"/>
      <c r="N853" s="602"/>
      <c r="O853" s="602"/>
      <c r="P853" s="602"/>
      <c r="Q853" s="602"/>
      <c r="R853" s="602"/>
      <c r="S853" s="602"/>
      <c r="T853" s="602"/>
      <c r="U853" s="602"/>
      <c r="V853" s="602"/>
      <c r="W853" s="602"/>
      <c r="X853" s="603"/>
      <c r="Y853" s="636"/>
      <c r="Z853" s="637"/>
      <c r="AA853" s="638"/>
    </row>
    <row r="854" spans="1:59" s="297" customFormat="1" ht="12.75" customHeight="1">
      <c r="A854" s="348"/>
      <c r="B854" s="600"/>
      <c r="C854" s="607"/>
      <c r="D854" s="608"/>
      <c r="E854" s="608"/>
      <c r="F854" s="608"/>
      <c r="G854" s="608"/>
      <c r="H854" s="608"/>
      <c r="I854" s="608"/>
      <c r="J854" s="608"/>
      <c r="K854" s="608"/>
      <c r="L854" s="608"/>
      <c r="M854" s="608"/>
      <c r="N854" s="608"/>
      <c r="O854" s="608"/>
      <c r="P854" s="608"/>
      <c r="Q854" s="608"/>
      <c r="R854" s="608"/>
      <c r="S854" s="608"/>
      <c r="T854" s="608"/>
      <c r="U854" s="608"/>
      <c r="V854" s="608"/>
      <c r="W854" s="608"/>
      <c r="X854" s="609"/>
      <c r="Y854" s="642"/>
      <c r="Z854" s="643"/>
      <c r="AA854" s="644"/>
    </row>
    <row r="855" spans="1:59" s="297" customFormat="1" ht="15" customHeight="1">
      <c r="A855" s="348"/>
      <c r="B855" s="598" t="s">
        <v>996</v>
      </c>
      <c r="C855" s="601" t="s">
        <v>1065</v>
      </c>
      <c r="D855" s="602"/>
      <c r="E855" s="602"/>
      <c r="F855" s="602"/>
      <c r="G855" s="602"/>
      <c r="H855" s="602"/>
      <c r="I855" s="602"/>
      <c r="J855" s="602"/>
      <c r="K855" s="602"/>
      <c r="L855" s="602"/>
      <c r="M855" s="602"/>
      <c r="N855" s="602"/>
      <c r="O855" s="602"/>
      <c r="P855" s="602"/>
      <c r="Q855" s="602"/>
      <c r="R855" s="602"/>
      <c r="S855" s="602"/>
      <c r="T855" s="602"/>
      <c r="U855" s="602"/>
      <c r="V855" s="602"/>
      <c r="W855" s="602"/>
      <c r="X855" s="603"/>
      <c r="Y855" s="636"/>
      <c r="Z855" s="637"/>
      <c r="AA855" s="638"/>
    </row>
    <row r="856" spans="1:59" s="297" customFormat="1" ht="12.75" customHeight="1">
      <c r="A856" s="348"/>
      <c r="B856" s="600"/>
      <c r="C856" s="607"/>
      <c r="D856" s="608"/>
      <c r="E856" s="608"/>
      <c r="F856" s="608"/>
      <c r="G856" s="608"/>
      <c r="H856" s="608"/>
      <c r="I856" s="608"/>
      <c r="J856" s="608"/>
      <c r="K856" s="608"/>
      <c r="L856" s="608"/>
      <c r="M856" s="608"/>
      <c r="N856" s="608"/>
      <c r="O856" s="608"/>
      <c r="P856" s="608"/>
      <c r="Q856" s="608"/>
      <c r="R856" s="608"/>
      <c r="S856" s="608"/>
      <c r="T856" s="608"/>
      <c r="U856" s="608"/>
      <c r="V856" s="608"/>
      <c r="W856" s="608"/>
      <c r="X856" s="609"/>
      <c r="Y856" s="642"/>
      <c r="Z856" s="643"/>
      <c r="AA856" s="644"/>
    </row>
    <row r="857" spans="1:59" s="297" customFormat="1" ht="13.15" customHeight="1">
      <c r="A857" s="346"/>
      <c r="B857" s="346"/>
      <c r="C857" s="586"/>
      <c r="D857" s="570"/>
      <c r="E857" s="570"/>
      <c r="F857" s="570"/>
      <c r="G857" s="570"/>
      <c r="H857" s="570"/>
      <c r="I857" s="570"/>
      <c r="J857" s="570"/>
      <c r="K857" s="570"/>
      <c r="L857" s="570"/>
      <c r="M857" s="570"/>
      <c r="N857" s="570"/>
      <c r="O857" s="570"/>
      <c r="P857" s="570"/>
      <c r="Q857" s="570"/>
      <c r="R857" s="570"/>
      <c r="S857" s="570"/>
      <c r="T857" s="570"/>
      <c r="U857" s="570"/>
      <c r="V857" s="570"/>
      <c r="W857" s="570"/>
      <c r="X857" s="570"/>
      <c r="Z857" s="586"/>
      <c r="AA857" s="586"/>
      <c r="AB857" s="586"/>
    </row>
    <row r="858" spans="1:59" s="297" customFormat="1" ht="18" customHeight="1">
      <c r="A858" s="422" t="s">
        <v>1070</v>
      </c>
      <c r="B858" s="279"/>
      <c r="C858" s="280"/>
      <c r="D858" s="280"/>
      <c r="E858" s="280"/>
      <c r="F858" s="280"/>
      <c r="G858" s="280"/>
      <c r="H858" s="280"/>
      <c r="I858" s="280"/>
      <c r="J858" s="281"/>
      <c r="K858" s="281"/>
      <c r="L858" s="281"/>
      <c r="M858" s="281"/>
      <c r="N858" s="281"/>
      <c r="O858" s="281"/>
      <c r="P858" s="281"/>
      <c r="Q858" s="281"/>
      <c r="R858" s="281"/>
      <c r="S858" s="282"/>
      <c r="T858" s="282"/>
      <c r="U858" s="282"/>
      <c r="V858" s="282"/>
      <c r="W858" s="282"/>
      <c r="X858" s="282"/>
      <c r="Y858" s="265"/>
      <c r="Z858" s="265"/>
      <c r="AA858" s="265"/>
    </row>
    <row r="859" spans="1:59" s="297" customFormat="1" ht="12" customHeight="1">
      <c r="A859" s="348"/>
      <c r="B859" s="598" t="s">
        <v>354</v>
      </c>
      <c r="C859" s="909" t="s">
        <v>598</v>
      </c>
      <c r="D859" s="720"/>
      <c r="E859" s="720"/>
      <c r="F859" s="720"/>
      <c r="G859" s="720"/>
      <c r="H859" s="720"/>
      <c r="I859" s="720"/>
      <c r="J859" s="720"/>
      <c r="K859" s="720"/>
      <c r="L859" s="720"/>
      <c r="M859" s="720"/>
      <c r="N859" s="720"/>
      <c r="O859" s="720"/>
      <c r="P859" s="720"/>
      <c r="Q859" s="720"/>
      <c r="R859" s="720"/>
      <c r="S859" s="720"/>
      <c r="T859" s="720"/>
      <c r="U859" s="720"/>
      <c r="V859" s="720"/>
      <c r="W859" s="720"/>
      <c r="X859" s="721"/>
      <c r="Y859" s="636"/>
      <c r="Z859" s="637"/>
      <c r="AA859" s="638"/>
    </row>
    <row r="860" spans="1:59" s="297" customFormat="1" ht="12" customHeight="1">
      <c r="A860" s="348"/>
      <c r="B860" s="600"/>
      <c r="C860" s="722"/>
      <c r="D860" s="723"/>
      <c r="E860" s="723"/>
      <c r="F860" s="723"/>
      <c r="G860" s="723"/>
      <c r="H860" s="723"/>
      <c r="I860" s="723"/>
      <c r="J860" s="723"/>
      <c r="K860" s="723"/>
      <c r="L860" s="723"/>
      <c r="M860" s="723"/>
      <c r="N860" s="723"/>
      <c r="O860" s="723"/>
      <c r="P860" s="723"/>
      <c r="Q860" s="723"/>
      <c r="R860" s="723"/>
      <c r="S860" s="723"/>
      <c r="T860" s="723"/>
      <c r="U860" s="723"/>
      <c r="V860" s="723"/>
      <c r="W860" s="723"/>
      <c r="X860" s="724"/>
      <c r="Y860" s="642"/>
      <c r="Z860" s="643"/>
      <c r="AA860" s="644"/>
    </row>
    <row r="861" spans="1:59" s="297" customFormat="1" ht="12" customHeight="1">
      <c r="A861" s="348"/>
      <c r="B861" s="598" t="s">
        <v>994</v>
      </c>
      <c r="C861" s="601" t="s">
        <v>1069</v>
      </c>
      <c r="D861" s="602"/>
      <c r="E861" s="602"/>
      <c r="F861" s="602"/>
      <c r="G861" s="602"/>
      <c r="H861" s="602"/>
      <c r="I861" s="602"/>
      <c r="J861" s="602"/>
      <c r="K861" s="602"/>
      <c r="L861" s="602"/>
      <c r="M861" s="602"/>
      <c r="N861" s="602"/>
      <c r="O861" s="602"/>
      <c r="P861" s="602"/>
      <c r="Q861" s="602"/>
      <c r="R861" s="602"/>
      <c r="S861" s="602"/>
      <c r="T861" s="602"/>
      <c r="U861" s="602"/>
      <c r="V861" s="602"/>
      <c r="W861" s="602"/>
      <c r="X861" s="603"/>
      <c r="Y861" s="636"/>
      <c r="Z861" s="637"/>
      <c r="AA861" s="638"/>
    </row>
    <row r="862" spans="1:59" s="297" customFormat="1" ht="12" customHeight="1">
      <c r="A862" s="348"/>
      <c r="B862" s="600"/>
      <c r="C862" s="607"/>
      <c r="D862" s="608"/>
      <c r="E862" s="608"/>
      <c r="F862" s="608"/>
      <c r="G862" s="608"/>
      <c r="H862" s="608"/>
      <c r="I862" s="608"/>
      <c r="J862" s="608"/>
      <c r="K862" s="608"/>
      <c r="L862" s="608"/>
      <c r="M862" s="608"/>
      <c r="N862" s="608"/>
      <c r="O862" s="608"/>
      <c r="P862" s="608"/>
      <c r="Q862" s="608"/>
      <c r="R862" s="608"/>
      <c r="S862" s="608"/>
      <c r="T862" s="608"/>
      <c r="U862" s="608"/>
      <c r="V862" s="608"/>
      <c r="W862" s="608"/>
      <c r="X862" s="609"/>
      <c r="Y862" s="642"/>
      <c r="Z862" s="643"/>
      <c r="AA862" s="644"/>
    </row>
    <row r="863" spans="1:59" s="297" customFormat="1" ht="9.6" customHeight="1">
      <c r="A863" s="348"/>
      <c r="B863" s="598" t="s">
        <v>387</v>
      </c>
      <c r="C863" s="601" t="s">
        <v>599</v>
      </c>
      <c r="D863" s="602"/>
      <c r="E863" s="602"/>
      <c r="F863" s="602"/>
      <c r="G863" s="602"/>
      <c r="H863" s="602"/>
      <c r="I863" s="602"/>
      <c r="J863" s="602"/>
      <c r="K863" s="602"/>
      <c r="L863" s="602"/>
      <c r="M863" s="602"/>
      <c r="N863" s="602"/>
      <c r="O863" s="602"/>
      <c r="P863" s="602"/>
      <c r="Q863" s="602"/>
      <c r="R863" s="602"/>
      <c r="S863" s="602"/>
      <c r="T863" s="602"/>
      <c r="U863" s="602"/>
      <c r="V863" s="602"/>
      <c r="W863" s="602"/>
      <c r="X863" s="603"/>
      <c r="Y863" s="636"/>
      <c r="Z863" s="637"/>
      <c r="AA863" s="638"/>
    </row>
    <row r="864" spans="1:59" s="297" customFormat="1" ht="12" customHeight="1">
      <c r="A864" s="348"/>
      <c r="B864" s="599"/>
      <c r="C864" s="604"/>
      <c r="D864" s="605"/>
      <c r="E864" s="605"/>
      <c r="F864" s="605"/>
      <c r="G864" s="605"/>
      <c r="H864" s="605"/>
      <c r="I864" s="605"/>
      <c r="J864" s="605"/>
      <c r="K864" s="605"/>
      <c r="L864" s="605"/>
      <c r="M864" s="605"/>
      <c r="N864" s="605"/>
      <c r="O864" s="605"/>
      <c r="P864" s="605"/>
      <c r="Q864" s="605"/>
      <c r="R864" s="605"/>
      <c r="S864" s="605"/>
      <c r="T864" s="605"/>
      <c r="U864" s="605"/>
      <c r="V864" s="605"/>
      <c r="W864" s="605"/>
      <c r="X864" s="606"/>
      <c r="Y864" s="639"/>
      <c r="Z864" s="640"/>
      <c r="AA864" s="641"/>
      <c r="AG864" s="346"/>
      <c r="AH864" s="346"/>
      <c r="AI864" s="346"/>
      <c r="AJ864" s="346"/>
      <c r="AK864" s="346"/>
      <c r="AL864" s="346"/>
      <c r="AM864" s="346"/>
      <c r="AN864" s="346"/>
      <c r="AO864" s="344"/>
      <c r="AP864" s="344"/>
      <c r="AQ864" s="344"/>
      <c r="AR864" s="344"/>
      <c r="AS864" s="344"/>
      <c r="AT864" s="344"/>
      <c r="AU864" s="344"/>
      <c r="AV864" s="344"/>
      <c r="AW864" s="344"/>
      <c r="AX864" s="344"/>
      <c r="AY864" s="344"/>
      <c r="AZ864" s="344"/>
      <c r="BA864" s="344"/>
      <c r="BB864" s="344"/>
      <c r="BC864" s="344"/>
      <c r="BD864" s="344"/>
      <c r="BE864" s="261"/>
      <c r="BF864" s="261"/>
      <c r="BG864" s="261"/>
    </row>
    <row r="865" spans="1:59" s="297" customFormat="1" ht="9.6" customHeight="1">
      <c r="A865" s="348"/>
      <c r="B865" s="600"/>
      <c r="C865" s="607"/>
      <c r="D865" s="608"/>
      <c r="E865" s="608"/>
      <c r="F865" s="608"/>
      <c r="G865" s="608"/>
      <c r="H865" s="608"/>
      <c r="I865" s="608"/>
      <c r="J865" s="608"/>
      <c r="K865" s="608"/>
      <c r="L865" s="608"/>
      <c r="M865" s="608"/>
      <c r="N865" s="608"/>
      <c r="O865" s="608"/>
      <c r="P865" s="608"/>
      <c r="Q865" s="608"/>
      <c r="R865" s="608"/>
      <c r="S865" s="608"/>
      <c r="T865" s="608"/>
      <c r="U865" s="608"/>
      <c r="V865" s="608"/>
      <c r="W865" s="608"/>
      <c r="X865" s="609"/>
      <c r="Y865" s="642"/>
      <c r="Z865" s="643"/>
      <c r="AA865" s="644"/>
    </row>
    <row r="866" spans="1:59" s="297" customFormat="1" ht="10.7" customHeight="1">
      <c r="A866" s="352"/>
      <c r="B866" s="598" t="s">
        <v>389</v>
      </c>
      <c r="C866" s="601" t="s">
        <v>600</v>
      </c>
      <c r="D866" s="602"/>
      <c r="E866" s="602"/>
      <c r="F866" s="602"/>
      <c r="G866" s="602"/>
      <c r="H866" s="602"/>
      <c r="I866" s="602"/>
      <c r="J866" s="602"/>
      <c r="K866" s="602"/>
      <c r="L866" s="602"/>
      <c r="M866" s="602"/>
      <c r="N866" s="602"/>
      <c r="O866" s="602"/>
      <c r="P866" s="602"/>
      <c r="Q866" s="602"/>
      <c r="R866" s="602"/>
      <c r="S866" s="602"/>
      <c r="T866" s="602"/>
      <c r="U866" s="602"/>
      <c r="V866" s="602"/>
      <c r="W866" s="602"/>
      <c r="X866" s="603"/>
      <c r="Y866" s="636"/>
      <c r="Z866" s="637"/>
      <c r="AA866" s="638"/>
    </row>
    <row r="867" spans="1:59" s="297" customFormat="1" ht="10.7" customHeight="1">
      <c r="A867" s="352"/>
      <c r="B867" s="599"/>
      <c r="C867" s="604"/>
      <c r="D867" s="605"/>
      <c r="E867" s="605"/>
      <c r="F867" s="605"/>
      <c r="G867" s="605"/>
      <c r="H867" s="605"/>
      <c r="I867" s="605"/>
      <c r="J867" s="605"/>
      <c r="K867" s="605"/>
      <c r="L867" s="605"/>
      <c r="M867" s="605"/>
      <c r="N867" s="605"/>
      <c r="O867" s="605"/>
      <c r="P867" s="605"/>
      <c r="Q867" s="605"/>
      <c r="R867" s="605"/>
      <c r="S867" s="605"/>
      <c r="T867" s="605"/>
      <c r="U867" s="605"/>
      <c r="V867" s="605"/>
      <c r="W867" s="605"/>
      <c r="X867" s="606"/>
      <c r="Y867" s="639"/>
      <c r="Z867" s="640"/>
      <c r="AA867" s="641"/>
    </row>
    <row r="868" spans="1:59" s="297" customFormat="1" ht="10.7" customHeight="1">
      <c r="A868" s="352"/>
      <c r="B868" s="600"/>
      <c r="C868" s="607"/>
      <c r="D868" s="608"/>
      <c r="E868" s="608"/>
      <c r="F868" s="608"/>
      <c r="G868" s="608"/>
      <c r="H868" s="608"/>
      <c r="I868" s="608"/>
      <c r="J868" s="608"/>
      <c r="K868" s="608"/>
      <c r="L868" s="608"/>
      <c r="M868" s="608"/>
      <c r="N868" s="608"/>
      <c r="O868" s="608"/>
      <c r="P868" s="608"/>
      <c r="Q868" s="608"/>
      <c r="R868" s="608"/>
      <c r="S868" s="608"/>
      <c r="T868" s="608"/>
      <c r="U868" s="608"/>
      <c r="V868" s="608"/>
      <c r="W868" s="608"/>
      <c r="X868" s="609"/>
      <c r="Y868" s="642"/>
      <c r="Z868" s="643"/>
      <c r="AA868" s="644"/>
    </row>
    <row r="869" spans="1:59" s="297" customFormat="1" ht="6" customHeight="1">
      <c r="A869" s="352"/>
      <c r="B869" s="454"/>
      <c r="C869" s="451"/>
      <c r="D869" s="451"/>
      <c r="E869" s="451"/>
      <c r="F869" s="451"/>
      <c r="G869" s="451"/>
      <c r="H869" s="451"/>
      <c r="I869" s="451"/>
      <c r="J869" s="451"/>
      <c r="K869" s="451"/>
      <c r="L869" s="451"/>
      <c r="M869" s="451"/>
      <c r="N869" s="451"/>
      <c r="O869" s="451"/>
      <c r="P869" s="451"/>
      <c r="Q869" s="451"/>
      <c r="R869" s="451"/>
      <c r="S869" s="451"/>
      <c r="T869" s="451"/>
      <c r="U869" s="451"/>
      <c r="V869" s="451"/>
      <c r="W869" s="451"/>
      <c r="X869" s="451"/>
      <c r="Y869" s="431"/>
      <c r="Z869" s="431"/>
      <c r="AA869" s="431"/>
    </row>
    <row r="870" spans="1:59" s="297" customFormat="1" ht="18" customHeight="1">
      <c r="A870" s="422" t="s">
        <v>1071</v>
      </c>
      <c r="B870" s="279"/>
      <c r="C870" s="280"/>
      <c r="D870" s="280"/>
      <c r="E870" s="280"/>
      <c r="F870" s="280"/>
      <c r="G870" s="280"/>
      <c r="H870" s="280"/>
      <c r="I870" s="280"/>
      <c r="J870" s="281"/>
      <c r="K870" s="281"/>
      <c r="L870" s="281"/>
      <c r="M870" s="281"/>
      <c r="N870" s="281"/>
      <c r="O870" s="281"/>
      <c r="P870" s="281"/>
      <c r="Q870" s="281"/>
      <c r="R870" s="281"/>
      <c r="S870" s="282"/>
      <c r="T870" s="282"/>
      <c r="U870" s="282"/>
      <c r="V870" s="282"/>
      <c r="W870" s="282"/>
      <c r="X870" s="282"/>
      <c r="Y870" s="265"/>
      <c r="Z870" s="265"/>
      <c r="AA870" s="265"/>
    </row>
    <row r="871" spans="1:59" s="297" customFormat="1" ht="24.75" customHeight="1">
      <c r="A871" s="348"/>
      <c r="B871" s="598" t="s">
        <v>992</v>
      </c>
      <c r="C871" s="1138" t="s">
        <v>1072</v>
      </c>
      <c r="D871" s="1283"/>
      <c r="E871" s="1283"/>
      <c r="F871" s="1283"/>
      <c r="G871" s="1283"/>
      <c r="H871" s="1283"/>
      <c r="I871" s="1283"/>
      <c r="J871" s="1283"/>
      <c r="K871" s="1283"/>
      <c r="L871" s="1283"/>
      <c r="M871" s="1283"/>
      <c r="N871" s="1283"/>
      <c r="O871" s="1283"/>
      <c r="P871" s="1283"/>
      <c r="Q871" s="1283"/>
      <c r="R871" s="1283"/>
      <c r="S871" s="1283"/>
      <c r="T871" s="1283"/>
      <c r="U871" s="1283"/>
      <c r="V871" s="1283"/>
      <c r="W871" s="1283"/>
      <c r="X871" s="1284"/>
      <c r="Y871" s="636"/>
      <c r="Z871" s="637"/>
      <c r="AA871" s="638"/>
    </row>
    <row r="872" spans="1:59" s="297" customFormat="1" ht="24.75" customHeight="1">
      <c r="A872" s="348"/>
      <c r="B872" s="613"/>
      <c r="C872" s="1285"/>
      <c r="D872" s="1286"/>
      <c r="E872" s="1286"/>
      <c r="F872" s="1286"/>
      <c r="G872" s="1286"/>
      <c r="H872" s="1286"/>
      <c r="I872" s="1286"/>
      <c r="J872" s="1286"/>
      <c r="K872" s="1286"/>
      <c r="L872" s="1286"/>
      <c r="M872" s="1286"/>
      <c r="N872" s="1286"/>
      <c r="O872" s="1286"/>
      <c r="P872" s="1286"/>
      <c r="Q872" s="1286"/>
      <c r="R872" s="1286"/>
      <c r="S872" s="1286"/>
      <c r="T872" s="1286"/>
      <c r="U872" s="1286"/>
      <c r="V872" s="1286"/>
      <c r="W872" s="1286"/>
      <c r="X872" s="1287"/>
      <c r="Y872" s="639"/>
      <c r="Z872" s="640"/>
      <c r="AA872" s="641"/>
    </row>
    <row r="873" spans="1:59" s="297" customFormat="1" ht="24.75" customHeight="1">
      <c r="A873" s="348"/>
      <c r="B873" s="613"/>
      <c r="C873" s="1285"/>
      <c r="D873" s="1286"/>
      <c r="E873" s="1286"/>
      <c r="F873" s="1286"/>
      <c r="G873" s="1286"/>
      <c r="H873" s="1286"/>
      <c r="I873" s="1286"/>
      <c r="J873" s="1286"/>
      <c r="K873" s="1286"/>
      <c r="L873" s="1286"/>
      <c r="M873" s="1286"/>
      <c r="N873" s="1286"/>
      <c r="O873" s="1286"/>
      <c r="P873" s="1286"/>
      <c r="Q873" s="1286"/>
      <c r="R873" s="1286"/>
      <c r="S873" s="1286"/>
      <c r="T873" s="1286"/>
      <c r="U873" s="1286"/>
      <c r="V873" s="1286"/>
      <c r="W873" s="1286"/>
      <c r="X873" s="1287"/>
      <c r="Y873" s="639"/>
      <c r="Z873" s="640"/>
      <c r="AA873" s="641"/>
    </row>
    <row r="874" spans="1:59" s="297" customFormat="1" ht="24.75" customHeight="1">
      <c r="A874" s="348"/>
      <c r="B874" s="613"/>
      <c r="C874" s="1285"/>
      <c r="D874" s="1286"/>
      <c r="E874" s="1286"/>
      <c r="F874" s="1286"/>
      <c r="G874" s="1286"/>
      <c r="H874" s="1286"/>
      <c r="I874" s="1286"/>
      <c r="J874" s="1286"/>
      <c r="K874" s="1286"/>
      <c r="L874" s="1286"/>
      <c r="M874" s="1286"/>
      <c r="N874" s="1286"/>
      <c r="O874" s="1286"/>
      <c r="P874" s="1286"/>
      <c r="Q874" s="1286"/>
      <c r="R874" s="1286"/>
      <c r="S874" s="1286"/>
      <c r="T874" s="1286"/>
      <c r="U874" s="1286"/>
      <c r="V874" s="1286"/>
      <c r="W874" s="1286"/>
      <c r="X874" s="1287"/>
      <c r="Y874" s="639"/>
      <c r="Z874" s="640"/>
      <c r="AA874" s="641"/>
    </row>
    <row r="875" spans="1:59" s="297" customFormat="1" ht="24.75" customHeight="1">
      <c r="A875" s="348"/>
      <c r="B875" s="613"/>
      <c r="C875" s="1285"/>
      <c r="D875" s="1286"/>
      <c r="E875" s="1286"/>
      <c r="F875" s="1286"/>
      <c r="G875" s="1286"/>
      <c r="H875" s="1286"/>
      <c r="I875" s="1286"/>
      <c r="J875" s="1286"/>
      <c r="K875" s="1286"/>
      <c r="L875" s="1286"/>
      <c r="M875" s="1286"/>
      <c r="N875" s="1286"/>
      <c r="O875" s="1286"/>
      <c r="P875" s="1286"/>
      <c r="Q875" s="1286"/>
      <c r="R875" s="1286"/>
      <c r="S875" s="1286"/>
      <c r="T875" s="1286"/>
      <c r="U875" s="1286"/>
      <c r="V875" s="1286"/>
      <c r="W875" s="1286"/>
      <c r="X875" s="1287"/>
      <c r="Y875" s="639"/>
      <c r="Z875" s="640"/>
      <c r="AA875" s="641"/>
    </row>
    <row r="876" spans="1:59" s="297" customFormat="1" ht="19.5" customHeight="1">
      <c r="A876" s="348"/>
      <c r="B876" s="613"/>
      <c r="C876" s="1285"/>
      <c r="D876" s="1286"/>
      <c r="E876" s="1286"/>
      <c r="F876" s="1286"/>
      <c r="G876" s="1286"/>
      <c r="H876" s="1286"/>
      <c r="I876" s="1286"/>
      <c r="J876" s="1286"/>
      <c r="K876" s="1286"/>
      <c r="L876" s="1286"/>
      <c r="M876" s="1286"/>
      <c r="N876" s="1286"/>
      <c r="O876" s="1286"/>
      <c r="P876" s="1286"/>
      <c r="Q876" s="1286"/>
      <c r="R876" s="1286"/>
      <c r="S876" s="1286"/>
      <c r="T876" s="1286"/>
      <c r="U876" s="1286"/>
      <c r="V876" s="1286"/>
      <c r="W876" s="1286"/>
      <c r="X876" s="1287"/>
      <c r="Y876" s="639"/>
      <c r="Z876" s="640"/>
      <c r="AA876" s="641"/>
      <c r="AG876" s="346"/>
      <c r="AH876" s="346"/>
      <c r="AI876" s="346"/>
      <c r="AJ876" s="346"/>
      <c r="AK876" s="346"/>
      <c r="AL876" s="346"/>
      <c r="AM876" s="346"/>
      <c r="AN876" s="346"/>
      <c r="AO876" s="344"/>
      <c r="AP876" s="344"/>
      <c r="AQ876" s="344"/>
      <c r="AR876" s="344"/>
      <c r="AS876" s="344"/>
      <c r="AT876" s="344"/>
      <c r="AU876" s="344"/>
      <c r="AV876" s="344"/>
      <c r="AW876" s="344"/>
      <c r="AX876" s="344"/>
      <c r="AY876" s="344"/>
      <c r="AZ876" s="344"/>
      <c r="BA876" s="344"/>
      <c r="BB876" s="344"/>
      <c r="BC876" s="344"/>
      <c r="BD876" s="344"/>
      <c r="BE876" s="261"/>
      <c r="BF876" s="261"/>
      <c r="BG876" s="261"/>
    </row>
    <row r="877" spans="1:59" s="297" customFormat="1" ht="24.75" customHeight="1">
      <c r="A877" s="348"/>
      <c r="B877" s="600"/>
      <c r="C877" s="1288"/>
      <c r="D877" s="1289"/>
      <c r="E877" s="1289"/>
      <c r="F877" s="1289"/>
      <c r="G877" s="1289"/>
      <c r="H877" s="1289"/>
      <c r="I877" s="1289"/>
      <c r="J877" s="1289"/>
      <c r="K877" s="1289"/>
      <c r="L877" s="1289"/>
      <c r="M877" s="1289"/>
      <c r="N877" s="1289"/>
      <c r="O877" s="1289"/>
      <c r="P877" s="1289"/>
      <c r="Q877" s="1289"/>
      <c r="R877" s="1289"/>
      <c r="S877" s="1289"/>
      <c r="T877" s="1289"/>
      <c r="U877" s="1289"/>
      <c r="V877" s="1289"/>
      <c r="W877" s="1289"/>
      <c r="X877" s="1290"/>
      <c r="Y877" s="642"/>
      <c r="Z877" s="643"/>
      <c r="AA877" s="644"/>
    </row>
    <row r="878" spans="1:59" s="297" customFormat="1" ht="51.75" customHeight="1">
      <c r="A878" s="352"/>
      <c r="B878" s="598" t="s">
        <v>994</v>
      </c>
      <c r="C878" s="601" t="s">
        <v>1073</v>
      </c>
      <c r="D878" s="602"/>
      <c r="E878" s="602"/>
      <c r="F878" s="602"/>
      <c r="G878" s="602"/>
      <c r="H878" s="602"/>
      <c r="I878" s="602"/>
      <c r="J878" s="602"/>
      <c r="K878" s="602"/>
      <c r="L878" s="602"/>
      <c r="M878" s="602"/>
      <c r="N878" s="602"/>
      <c r="O878" s="602"/>
      <c r="P878" s="602"/>
      <c r="Q878" s="602"/>
      <c r="R878" s="602"/>
      <c r="S878" s="602"/>
      <c r="T878" s="602"/>
      <c r="U878" s="602"/>
      <c r="V878" s="602"/>
      <c r="W878" s="602"/>
      <c r="X878" s="603"/>
      <c r="Y878" s="636"/>
      <c r="Z878" s="637"/>
      <c r="AA878" s="638"/>
    </row>
    <row r="879" spans="1:59" s="297" customFormat="1" ht="51.75" customHeight="1">
      <c r="A879" s="352"/>
      <c r="B879" s="600"/>
      <c r="C879" s="607"/>
      <c r="D879" s="608"/>
      <c r="E879" s="608"/>
      <c r="F879" s="608"/>
      <c r="G879" s="608"/>
      <c r="H879" s="608"/>
      <c r="I879" s="608"/>
      <c r="J879" s="608"/>
      <c r="K879" s="608"/>
      <c r="L879" s="608"/>
      <c r="M879" s="608"/>
      <c r="N879" s="608"/>
      <c r="O879" s="608"/>
      <c r="P879" s="608"/>
      <c r="Q879" s="608"/>
      <c r="R879" s="608"/>
      <c r="S879" s="608"/>
      <c r="T879" s="608"/>
      <c r="U879" s="608"/>
      <c r="V879" s="608"/>
      <c r="W879" s="608"/>
      <c r="X879" s="609"/>
      <c r="Y879" s="642"/>
      <c r="Z879" s="643"/>
      <c r="AA879" s="644"/>
    </row>
    <row r="880" spans="1:59" s="297" customFormat="1" ht="10.7" customHeight="1">
      <c r="A880" s="352"/>
      <c r="B880" s="598" t="s">
        <v>996</v>
      </c>
      <c r="C880" s="601" t="s">
        <v>1074</v>
      </c>
      <c r="D880" s="602"/>
      <c r="E880" s="602"/>
      <c r="F880" s="602"/>
      <c r="G880" s="602"/>
      <c r="H880" s="602"/>
      <c r="I880" s="602"/>
      <c r="J880" s="602"/>
      <c r="K880" s="602"/>
      <c r="L880" s="602"/>
      <c r="M880" s="602"/>
      <c r="N880" s="602"/>
      <c r="O880" s="602"/>
      <c r="P880" s="602"/>
      <c r="Q880" s="602"/>
      <c r="R880" s="602"/>
      <c r="S880" s="602"/>
      <c r="T880" s="602"/>
      <c r="U880" s="602"/>
      <c r="V880" s="602"/>
      <c r="W880" s="602"/>
      <c r="X880" s="603"/>
      <c r="Y880" s="636"/>
      <c r="Z880" s="637"/>
      <c r="AA880" s="638"/>
    </row>
    <row r="881" spans="1:63" s="297" customFormat="1" ht="10.7" customHeight="1">
      <c r="A881" s="352"/>
      <c r="B881" s="600"/>
      <c r="C881" s="607"/>
      <c r="D881" s="608"/>
      <c r="E881" s="608"/>
      <c r="F881" s="608"/>
      <c r="G881" s="608"/>
      <c r="H881" s="608"/>
      <c r="I881" s="608"/>
      <c r="J881" s="608"/>
      <c r="K881" s="608"/>
      <c r="L881" s="608"/>
      <c r="M881" s="608"/>
      <c r="N881" s="608"/>
      <c r="O881" s="608"/>
      <c r="P881" s="608"/>
      <c r="Q881" s="608"/>
      <c r="R881" s="608"/>
      <c r="S881" s="608"/>
      <c r="T881" s="608"/>
      <c r="U881" s="608"/>
      <c r="V881" s="608"/>
      <c r="W881" s="608"/>
      <c r="X881" s="609"/>
      <c r="Y881" s="642"/>
      <c r="Z881" s="643"/>
      <c r="AA881" s="644"/>
    </row>
    <row r="882" spans="1:63" s="297" customFormat="1" ht="10.7" customHeight="1">
      <c r="A882" s="352"/>
      <c r="B882" s="598" t="s">
        <v>998</v>
      </c>
      <c r="C882" s="601" t="s">
        <v>1075</v>
      </c>
      <c r="D882" s="602"/>
      <c r="E882" s="602"/>
      <c r="F882" s="602"/>
      <c r="G882" s="602"/>
      <c r="H882" s="602"/>
      <c r="I882" s="602"/>
      <c r="J882" s="602"/>
      <c r="K882" s="602"/>
      <c r="L882" s="602"/>
      <c r="M882" s="602"/>
      <c r="N882" s="602"/>
      <c r="O882" s="602"/>
      <c r="P882" s="602"/>
      <c r="Q882" s="602"/>
      <c r="R882" s="602"/>
      <c r="S882" s="602"/>
      <c r="T882" s="602"/>
      <c r="U882" s="602"/>
      <c r="V882" s="602"/>
      <c r="W882" s="602"/>
      <c r="X882" s="603"/>
      <c r="Y882" s="636"/>
      <c r="Z882" s="637"/>
      <c r="AA882" s="638"/>
    </row>
    <row r="883" spans="1:63" s="297" customFormat="1" ht="10.7" customHeight="1">
      <c r="A883" s="352"/>
      <c r="B883" s="600"/>
      <c r="C883" s="607"/>
      <c r="D883" s="608"/>
      <c r="E883" s="608"/>
      <c r="F883" s="608"/>
      <c r="G883" s="608"/>
      <c r="H883" s="608"/>
      <c r="I883" s="608"/>
      <c r="J883" s="608"/>
      <c r="K883" s="608"/>
      <c r="L883" s="608"/>
      <c r="M883" s="608"/>
      <c r="N883" s="608"/>
      <c r="O883" s="608"/>
      <c r="P883" s="608"/>
      <c r="Q883" s="608"/>
      <c r="R883" s="608"/>
      <c r="S883" s="608"/>
      <c r="T883" s="608"/>
      <c r="U883" s="608"/>
      <c r="V883" s="608"/>
      <c r="W883" s="608"/>
      <c r="X883" s="609"/>
      <c r="Y883" s="642"/>
      <c r="Z883" s="643"/>
      <c r="AA883" s="644"/>
    </row>
    <row r="884" spans="1:63" s="297" customFormat="1" ht="10.7" customHeight="1">
      <c r="A884" s="352"/>
      <c r="B884" s="598" t="s">
        <v>1000</v>
      </c>
      <c r="C884" s="601" t="s">
        <v>1076</v>
      </c>
      <c r="D884" s="602"/>
      <c r="E884" s="602"/>
      <c r="F884" s="602"/>
      <c r="G884" s="602"/>
      <c r="H884" s="602"/>
      <c r="I884" s="602"/>
      <c r="J884" s="602"/>
      <c r="K884" s="602"/>
      <c r="L884" s="602"/>
      <c r="M884" s="602"/>
      <c r="N884" s="602"/>
      <c r="O884" s="602"/>
      <c r="P884" s="602"/>
      <c r="Q884" s="602"/>
      <c r="R884" s="602"/>
      <c r="S884" s="602"/>
      <c r="T884" s="602"/>
      <c r="U884" s="602"/>
      <c r="V884" s="602"/>
      <c r="W884" s="602"/>
      <c r="X884" s="603"/>
      <c r="Y884" s="636"/>
      <c r="Z884" s="637"/>
      <c r="AA884" s="638"/>
    </row>
    <row r="885" spans="1:63" s="297" customFormat="1" ht="10.7" customHeight="1">
      <c r="A885" s="352"/>
      <c r="B885" s="600"/>
      <c r="C885" s="607"/>
      <c r="D885" s="608"/>
      <c r="E885" s="608"/>
      <c r="F885" s="608"/>
      <c r="G885" s="608"/>
      <c r="H885" s="608"/>
      <c r="I885" s="608"/>
      <c r="J885" s="608"/>
      <c r="K885" s="608"/>
      <c r="L885" s="608"/>
      <c r="M885" s="608"/>
      <c r="N885" s="608"/>
      <c r="O885" s="608"/>
      <c r="P885" s="608"/>
      <c r="Q885" s="608"/>
      <c r="R885" s="608"/>
      <c r="S885" s="608"/>
      <c r="T885" s="608"/>
      <c r="U885" s="608"/>
      <c r="V885" s="608"/>
      <c r="W885" s="608"/>
      <c r="X885" s="609"/>
      <c r="Y885" s="642"/>
      <c r="Z885" s="643"/>
      <c r="AA885" s="644"/>
    </row>
    <row r="886" spans="1:63" s="297" customFormat="1" ht="10.7" customHeight="1">
      <c r="A886" s="352"/>
      <c r="B886" s="454"/>
      <c r="C886" s="451"/>
      <c r="D886" s="451"/>
      <c r="E886" s="451"/>
      <c r="F886" s="451"/>
      <c r="G886" s="451"/>
      <c r="H886" s="451"/>
      <c r="I886" s="451"/>
      <c r="J886" s="451"/>
      <c r="K886" s="451"/>
      <c r="L886" s="451"/>
      <c r="M886" s="451"/>
      <c r="N886" s="451"/>
      <c r="O886" s="451"/>
      <c r="P886" s="451"/>
      <c r="Q886" s="451"/>
      <c r="R886" s="451"/>
      <c r="S886" s="451"/>
      <c r="T886" s="451"/>
      <c r="U886" s="451"/>
      <c r="V886" s="451"/>
      <c r="W886" s="451"/>
      <c r="X886" s="451"/>
      <c r="Y886" s="431"/>
      <c r="Z886" s="431"/>
      <c r="AA886" s="431"/>
    </row>
    <row r="887" spans="1:63" s="473" customFormat="1" ht="16.350000000000001" customHeight="1">
      <c r="A887" s="422" t="s">
        <v>1077</v>
      </c>
      <c r="B887" s="279"/>
      <c r="C887" s="280"/>
      <c r="D887" s="280"/>
      <c r="E887" s="280"/>
      <c r="F887" s="280"/>
      <c r="G887" s="280"/>
      <c r="H887" s="280"/>
      <c r="I887" s="280"/>
      <c r="J887" s="281"/>
      <c r="K887" s="281"/>
      <c r="L887" s="281"/>
      <c r="M887" s="281"/>
      <c r="N887" s="281"/>
      <c r="O887" s="281"/>
      <c r="P887" s="281"/>
      <c r="Q887" s="281"/>
      <c r="R887" s="281"/>
      <c r="S887" s="282"/>
      <c r="T887" s="282"/>
      <c r="U887" s="282"/>
      <c r="V887" s="282"/>
      <c r="W887" s="282"/>
      <c r="X887" s="282"/>
      <c r="Y887" s="265"/>
      <c r="Z887" s="265"/>
      <c r="AA887" s="265"/>
    </row>
    <row r="888" spans="1:63" s="473" customFormat="1" ht="49.5" customHeight="1">
      <c r="A888" s="322"/>
      <c r="B888" s="598" t="s">
        <v>992</v>
      </c>
      <c r="C888" s="601" t="s">
        <v>1079</v>
      </c>
      <c r="D888" s="602"/>
      <c r="E888" s="602"/>
      <c r="F888" s="602"/>
      <c r="G888" s="602"/>
      <c r="H888" s="602"/>
      <c r="I888" s="602"/>
      <c r="J888" s="602"/>
      <c r="K888" s="602"/>
      <c r="L888" s="602"/>
      <c r="M888" s="602"/>
      <c r="N888" s="602"/>
      <c r="O888" s="602"/>
      <c r="P888" s="602"/>
      <c r="Q888" s="602"/>
      <c r="R888" s="602"/>
      <c r="S888" s="602"/>
      <c r="T888" s="602"/>
      <c r="U888" s="602"/>
      <c r="V888" s="602"/>
      <c r="W888" s="602"/>
      <c r="X888" s="603"/>
      <c r="Y888" s="636"/>
      <c r="Z888" s="637"/>
      <c r="AA888" s="638"/>
    </row>
    <row r="889" spans="1:63" s="473" customFormat="1" ht="49.5" customHeight="1">
      <c r="A889" s="322"/>
      <c r="B889" s="599"/>
      <c r="C889" s="604"/>
      <c r="D889" s="605"/>
      <c r="E889" s="605"/>
      <c r="F889" s="605"/>
      <c r="G889" s="605"/>
      <c r="H889" s="605"/>
      <c r="I889" s="605"/>
      <c r="J889" s="605"/>
      <c r="K889" s="605"/>
      <c r="L889" s="605"/>
      <c r="M889" s="605"/>
      <c r="N889" s="605"/>
      <c r="O889" s="605"/>
      <c r="P889" s="605"/>
      <c r="Q889" s="605"/>
      <c r="R889" s="605"/>
      <c r="S889" s="605"/>
      <c r="T889" s="605"/>
      <c r="U889" s="605"/>
      <c r="V889" s="605"/>
      <c r="W889" s="605"/>
      <c r="X889" s="606"/>
      <c r="Y889" s="639"/>
      <c r="Z889" s="640"/>
      <c r="AA889" s="641"/>
    </row>
    <row r="890" spans="1:63" s="473" customFormat="1" ht="49.5" customHeight="1">
      <c r="A890" s="322"/>
      <c r="B890" s="599"/>
      <c r="C890" s="604"/>
      <c r="D890" s="605"/>
      <c r="E890" s="605"/>
      <c r="F890" s="605"/>
      <c r="G890" s="605"/>
      <c r="H890" s="605"/>
      <c r="I890" s="605"/>
      <c r="J890" s="605"/>
      <c r="K890" s="605"/>
      <c r="L890" s="605"/>
      <c r="M890" s="605"/>
      <c r="N890" s="605"/>
      <c r="O890" s="605"/>
      <c r="P890" s="605"/>
      <c r="Q890" s="605"/>
      <c r="R890" s="605"/>
      <c r="S890" s="605"/>
      <c r="T890" s="605"/>
      <c r="U890" s="605"/>
      <c r="V890" s="605"/>
      <c r="W890" s="605"/>
      <c r="X890" s="606"/>
      <c r="Y890" s="639"/>
      <c r="Z890" s="640"/>
      <c r="AA890" s="641"/>
    </row>
    <row r="891" spans="1:63" s="473" customFormat="1" ht="49.5" customHeight="1">
      <c r="A891" s="322"/>
      <c r="B891" s="600"/>
      <c r="C891" s="607"/>
      <c r="D891" s="608"/>
      <c r="E891" s="608"/>
      <c r="F891" s="608"/>
      <c r="G891" s="608"/>
      <c r="H891" s="608"/>
      <c r="I891" s="608"/>
      <c r="J891" s="608"/>
      <c r="K891" s="608"/>
      <c r="L891" s="608"/>
      <c r="M891" s="608"/>
      <c r="N891" s="608"/>
      <c r="O891" s="608"/>
      <c r="P891" s="608"/>
      <c r="Q891" s="608"/>
      <c r="R891" s="608"/>
      <c r="S891" s="608"/>
      <c r="T891" s="608"/>
      <c r="U891" s="608"/>
      <c r="V891" s="608"/>
      <c r="W891" s="608"/>
      <c r="X891" s="609"/>
      <c r="Y891" s="642"/>
      <c r="Z891" s="643"/>
      <c r="AA891" s="644"/>
    </row>
    <row r="892" spans="1:63" s="473" customFormat="1" ht="11.25" customHeight="1">
      <c r="A892" s="322"/>
      <c r="B892" s="598" t="s">
        <v>994</v>
      </c>
      <c r="C892" s="601" t="s">
        <v>601</v>
      </c>
      <c r="D892" s="602"/>
      <c r="E892" s="602"/>
      <c r="F892" s="602"/>
      <c r="G892" s="602"/>
      <c r="H892" s="602"/>
      <c r="I892" s="602"/>
      <c r="J892" s="602"/>
      <c r="K892" s="602"/>
      <c r="L892" s="602"/>
      <c r="M892" s="602"/>
      <c r="N892" s="602"/>
      <c r="O892" s="602"/>
      <c r="P892" s="602"/>
      <c r="Q892" s="602"/>
      <c r="R892" s="602"/>
      <c r="S892" s="602"/>
      <c r="T892" s="602"/>
      <c r="U892" s="602"/>
      <c r="V892" s="602"/>
      <c r="W892" s="602"/>
      <c r="X892" s="603"/>
      <c r="Y892" s="636"/>
      <c r="Z892" s="637"/>
      <c r="AA892" s="638"/>
    </row>
    <row r="893" spans="1:63" s="473" customFormat="1" ht="11.25" customHeight="1">
      <c r="A893" s="322"/>
      <c r="B893" s="600"/>
      <c r="C893" s="607"/>
      <c r="D893" s="608"/>
      <c r="E893" s="608"/>
      <c r="F893" s="608"/>
      <c r="G893" s="608"/>
      <c r="H893" s="608"/>
      <c r="I893" s="608"/>
      <c r="J893" s="608"/>
      <c r="K893" s="608"/>
      <c r="L893" s="608"/>
      <c r="M893" s="608"/>
      <c r="N893" s="608"/>
      <c r="O893" s="608"/>
      <c r="P893" s="608"/>
      <c r="Q893" s="608"/>
      <c r="R893" s="608"/>
      <c r="S893" s="608"/>
      <c r="T893" s="608"/>
      <c r="U893" s="608"/>
      <c r="V893" s="608"/>
      <c r="W893" s="608"/>
      <c r="X893" s="609"/>
      <c r="Y893" s="642"/>
      <c r="Z893" s="643"/>
      <c r="AA893" s="644"/>
    </row>
    <row r="894" spans="1:63" s="473" customFormat="1" ht="32.25" customHeight="1">
      <c r="A894" s="322"/>
      <c r="B894" s="364" t="s">
        <v>1078</v>
      </c>
      <c r="C894" s="1279" t="s">
        <v>602</v>
      </c>
      <c r="D894" s="914"/>
      <c r="E894" s="914"/>
      <c r="F894" s="914"/>
      <c r="G894" s="914"/>
      <c r="H894" s="914"/>
      <c r="I894" s="914"/>
      <c r="J894" s="914"/>
      <c r="K894" s="914"/>
      <c r="L894" s="914"/>
      <c r="M894" s="914"/>
      <c r="N894" s="914"/>
      <c r="O894" s="914"/>
      <c r="P894" s="914"/>
      <c r="Q894" s="914"/>
      <c r="R894" s="914"/>
      <c r="S894" s="914"/>
      <c r="T894" s="914"/>
      <c r="U894" s="914"/>
      <c r="V894" s="914"/>
      <c r="W894" s="914"/>
      <c r="X894" s="915"/>
      <c r="Y894" s="1280"/>
      <c r="Z894" s="1281"/>
      <c r="AA894" s="1282"/>
    </row>
    <row r="895" spans="1:63" s="471" customFormat="1" ht="16.5" customHeight="1">
      <c r="A895" s="322"/>
      <c r="B895" s="365"/>
      <c r="C895" s="366"/>
      <c r="D895" s="452"/>
      <c r="E895" s="452"/>
      <c r="F895" s="452"/>
      <c r="G895" s="452"/>
      <c r="H895" s="452"/>
      <c r="I895" s="452"/>
      <c r="J895" s="452"/>
      <c r="K895" s="452"/>
      <c r="L895" s="452"/>
      <c r="M895" s="452"/>
      <c r="N895" s="452"/>
      <c r="O895" s="452"/>
      <c r="P895" s="452"/>
      <c r="Q895" s="452"/>
      <c r="R895" s="452"/>
      <c r="S895" s="452"/>
      <c r="T895" s="452"/>
      <c r="U895" s="452"/>
      <c r="V895" s="452"/>
      <c r="W895" s="452"/>
      <c r="X895" s="452"/>
      <c r="Y895" s="367"/>
      <c r="Z895" s="368"/>
      <c r="AA895" s="368"/>
      <c r="AC895" s="473"/>
      <c r="AD895" s="473"/>
      <c r="AE895" s="473"/>
      <c r="AF895" s="473"/>
      <c r="AG895" s="473"/>
      <c r="AH895" s="473"/>
      <c r="AI895" s="473"/>
      <c r="AJ895" s="473"/>
      <c r="AK895" s="473"/>
      <c r="AL895" s="473"/>
      <c r="AM895" s="473"/>
      <c r="AN895" s="473"/>
      <c r="AO895" s="473"/>
      <c r="AP895" s="473"/>
      <c r="AQ895" s="473"/>
      <c r="AR895" s="473"/>
      <c r="AS895" s="473"/>
      <c r="AT895" s="473"/>
      <c r="AU895" s="473"/>
      <c r="AV895" s="473"/>
      <c r="AW895" s="473"/>
      <c r="AX895" s="473"/>
      <c r="AY895" s="473"/>
      <c r="AZ895" s="473"/>
      <c r="BA895" s="473"/>
      <c r="BB895" s="473"/>
      <c r="BC895" s="473"/>
      <c r="BD895" s="473"/>
      <c r="BE895" s="473"/>
      <c r="BF895" s="473"/>
      <c r="BG895" s="473"/>
      <c r="BH895" s="473"/>
      <c r="BI895" s="473"/>
      <c r="BJ895" s="473"/>
      <c r="BK895" s="473"/>
    </row>
    <row r="896" spans="1:63" s="297" customFormat="1" ht="21" customHeight="1">
      <c r="A896" s="422" t="s">
        <v>1080</v>
      </c>
      <c r="B896" s="279"/>
      <c r="C896" s="280"/>
      <c r="D896" s="280"/>
      <c r="E896" s="280"/>
      <c r="F896" s="280"/>
      <c r="G896" s="280"/>
      <c r="H896" s="280"/>
      <c r="I896" s="280"/>
      <c r="J896" s="281"/>
      <c r="K896" s="281"/>
      <c r="L896" s="281"/>
      <c r="M896" s="281"/>
      <c r="N896" s="281"/>
      <c r="O896" s="281"/>
      <c r="P896" s="281"/>
      <c r="Q896" s="281"/>
      <c r="R896" s="281"/>
      <c r="S896" s="282"/>
      <c r="T896" s="282"/>
      <c r="U896" s="282"/>
      <c r="V896" s="282"/>
      <c r="W896" s="282"/>
      <c r="X896" s="282"/>
      <c r="Y896" s="265"/>
      <c r="Z896" s="265"/>
      <c r="AA896" s="265"/>
    </row>
    <row r="897" spans="1:27" s="297" customFormat="1" ht="12.75" customHeight="1">
      <c r="A897" s="352"/>
      <c r="B897" s="598" t="s">
        <v>354</v>
      </c>
      <c r="C897" s="635" t="s">
        <v>603</v>
      </c>
      <c r="D897" s="602"/>
      <c r="E897" s="602"/>
      <c r="F897" s="602"/>
      <c r="G897" s="602"/>
      <c r="H897" s="602"/>
      <c r="I897" s="602"/>
      <c r="J897" s="602"/>
      <c r="K897" s="602"/>
      <c r="L897" s="602"/>
      <c r="M897" s="602"/>
      <c r="N897" s="602"/>
      <c r="O897" s="602"/>
      <c r="P897" s="602"/>
      <c r="Q897" s="602"/>
      <c r="R897" s="602"/>
      <c r="S897" s="602"/>
      <c r="T897" s="602"/>
      <c r="U897" s="602"/>
      <c r="V897" s="602"/>
      <c r="W897" s="602"/>
      <c r="X897" s="603"/>
      <c r="Y897" s="636"/>
      <c r="Z897" s="637"/>
      <c r="AA897" s="638"/>
    </row>
    <row r="898" spans="1:27" s="297" customFormat="1" ht="12.75" customHeight="1">
      <c r="A898" s="322"/>
      <c r="B898" s="599"/>
      <c r="C898" s="604"/>
      <c r="D898" s="605"/>
      <c r="E898" s="605"/>
      <c r="F898" s="605"/>
      <c r="G898" s="605"/>
      <c r="H898" s="605"/>
      <c r="I898" s="605"/>
      <c r="J898" s="605"/>
      <c r="K898" s="605"/>
      <c r="L898" s="605"/>
      <c r="M898" s="605"/>
      <c r="N898" s="605"/>
      <c r="O898" s="605"/>
      <c r="P898" s="605"/>
      <c r="Q898" s="605"/>
      <c r="R898" s="605"/>
      <c r="S898" s="605"/>
      <c r="T898" s="605"/>
      <c r="U898" s="605"/>
      <c r="V898" s="605"/>
      <c r="W898" s="605"/>
      <c r="X898" s="606"/>
      <c r="Y898" s="639"/>
      <c r="Z898" s="640"/>
      <c r="AA898" s="641"/>
    </row>
    <row r="899" spans="1:27" s="297" customFormat="1" ht="7.7" customHeight="1">
      <c r="A899" s="322"/>
      <c r="B899" s="599"/>
      <c r="C899" s="604"/>
      <c r="D899" s="605"/>
      <c r="E899" s="605"/>
      <c r="F899" s="605"/>
      <c r="G899" s="605"/>
      <c r="H899" s="605"/>
      <c r="I899" s="605"/>
      <c r="J899" s="605"/>
      <c r="K899" s="605"/>
      <c r="L899" s="605"/>
      <c r="M899" s="605"/>
      <c r="N899" s="605"/>
      <c r="O899" s="605"/>
      <c r="P899" s="605"/>
      <c r="Q899" s="605"/>
      <c r="R899" s="605"/>
      <c r="S899" s="605"/>
      <c r="T899" s="605"/>
      <c r="U899" s="605"/>
      <c r="V899" s="605"/>
      <c r="W899" s="605"/>
      <c r="X899" s="606"/>
      <c r="Y899" s="639"/>
      <c r="Z899" s="640"/>
      <c r="AA899" s="641"/>
    </row>
    <row r="900" spans="1:27" s="297" customFormat="1" ht="12.75" customHeight="1">
      <c r="A900" s="322"/>
      <c r="B900" s="600"/>
      <c r="C900" s="607"/>
      <c r="D900" s="608"/>
      <c r="E900" s="608"/>
      <c r="F900" s="608"/>
      <c r="G900" s="608"/>
      <c r="H900" s="608"/>
      <c r="I900" s="608"/>
      <c r="J900" s="608"/>
      <c r="K900" s="608"/>
      <c r="L900" s="608"/>
      <c r="M900" s="608"/>
      <c r="N900" s="608"/>
      <c r="O900" s="608"/>
      <c r="P900" s="608"/>
      <c r="Q900" s="608"/>
      <c r="R900" s="608"/>
      <c r="S900" s="608"/>
      <c r="T900" s="608"/>
      <c r="U900" s="608"/>
      <c r="V900" s="608"/>
      <c r="W900" s="608"/>
      <c r="X900" s="609"/>
      <c r="Y900" s="642"/>
      <c r="Z900" s="643"/>
      <c r="AA900" s="644"/>
    </row>
    <row r="901" spans="1:27" s="297" customFormat="1" ht="5.45" customHeight="1">
      <c r="A901" s="322"/>
      <c r="B901" s="598" t="s">
        <v>356</v>
      </c>
      <c r="C901" s="635" t="s">
        <v>604</v>
      </c>
      <c r="D901" s="602"/>
      <c r="E901" s="602"/>
      <c r="F901" s="602"/>
      <c r="G901" s="602"/>
      <c r="H901" s="602"/>
      <c r="I901" s="602"/>
      <c r="J901" s="602"/>
      <c r="K901" s="602"/>
      <c r="L901" s="602"/>
      <c r="M901" s="602"/>
      <c r="N901" s="602"/>
      <c r="O901" s="602"/>
      <c r="P901" s="602"/>
      <c r="Q901" s="602"/>
      <c r="R901" s="602"/>
      <c r="S901" s="602"/>
      <c r="T901" s="602"/>
      <c r="U901" s="602"/>
      <c r="V901" s="602"/>
      <c r="W901" s="602"/>
      <c r="X901" s="603"/>
      <c r="Y901" s="636"/>
      <c r="Z901" s="637"/>
      <c r="AA901" s="638"/>
    </row>
    <row r="902" spans="1:27" s="297" customFormat="1" ht="12.75" customHeight="1">
      <c r="A902" s="322"/>
      <c r="B902" s="599"/>
      <c r="C902" s="604"/>
      <c r="D902" s="605"/>
      <c r="E902" s="605"/>
      <c r="F902" s="605"/>
      <c r="G902" s="605"/>
      <c r="H902" s="605"/>
      <c r="I902" s="605"/>
      <c r="J902" s="605"/>
      <c r="K902" s="605"/>
      <c r="L902" s="605"/>
      <c r="M902" s="605"/>
      <c r="N902" s="605"/>
      <c r="O902" s="605"/>
      <c r="P902" s="605"/>
      <c r="Q902" s="605"/>
      <c r="R902" s="605"/>
      <c r="S902" s="605"/>
      <c r="T902" s="605"/>
      <c r="U902" s="605"/>
      <c r="V902" s="605"/>
      <c r="W902" s="605"/>
      <c r="X902" s="606"/>
      <c r="Y902" s="639"/>
      <c r="Z902" s="640"/>
      <c r="AA902" s="641"/>
    </row>
    <row r="903" spans="1:27" s="297" customFormat="1" ht="11.45" customHeight="1">
      <c r="A903" s="322"/>
      <c r="B903" s="600"/>
      <c r="C903" s="607"/>
      <c r="D903" s="608"/>
      <c r="E903" s="608"/>
      <c r="F903" s="608"/>
      <c r="G903" s="608"/>
      <c r="H903" s="608"/>
      <c r="I903" s="608"/>
      <c r="J903" s="608"/>
      <c r="K903" s="608"/>
      <c r="L903" s="608"/>
      <c r="M903" s="608"/>
      <c r="N903" s="608"/>
      <c r="O903" s="608"/>
      <c r="P903" s="608"/>
      <c r="Q903" s="608"/>
      <c r="R903" s="608"/>
      <c r="S903" s="608"/>
      <c r="T903" s="608"/>
      <c r="U903" s="608"/>
      <c r="V903" s="608"/>
      <c r="W903" s="608"/>
      <c r="X903" s="609"/>
      <c r="Y903" s="642"/>
      <c r="Z903" s="643"/>
      <c r="AA903" s="644"/>
    </row>
    <row r="904" spans="1:27" s="297" customFormat="1" ht="12.75" customHeight="1">
      <c r="A904" s="352"/>
      <c r="B904" s="598" t="s">
        <v>387</v>
      </c>
      <c r="C904" s="601" t="s">
        <v>605</v>
      </c>
      <c r="D904" s="720"/>
      <c r="E904" s="720"/>
      <c r="F904" s="720"/>
      <c r="G904" s="720"/>
      <c r="H904" s="720"/>
      <c r="I904" s="720"/>
      <c r="J904" s="720"/>
      <c r="K904" s="720"/>
      <c r="L904" s="720"/>
      <c r="M904" s="720"/>
      <c r="N904" s="720"/>
      <c r="O904" s="720"/>
      <c r="P904" s="720"/>
      <c r="Q904" s="720"/>
      <c r="R904" s="720"/>
      <c r="S904" s="720"/>
      <c r="T904" s="720"/>
      <c r="U904" s="720"/>
      <c r="V904" s="720"/>
      <c r="W904" s="720"/>
      <c r="X904" s="721"/>
      <c r="Y904" s="636"/>
      <c r="Z904" s="637"/>
      <c r="AA904" s="638"/>
    </row>
    <row r="905" spans="1:27" s="369" customFormat="1" ht="9" customHeight="1">
      <c r="A905" s="322"/>
      <c r="B905" s="599"/>
      <c r="C905" s="890"/>
      <c r="D905" s="891"/>
      <c r="E905" s="891"/>
      <c r="F905" s="891"/>
      <c r="G905" s="891"/>
      <c r="H905" s="891"/>
      <c r="I905" s="891"/>
      <c r="J905" s="891"/>
      <c r="K905" s="891"/>
      <c r="L905" s="891"/>
      <c r="M905" s="891"/>
      <c r="N905" s="891"/>
      <c r="O905" s="891"/>
      <c r="P905" s="891"/>
      <c r="Q905" s="891"/>
      <c r="R905" s="891"/>
      <c r="S905" s="891"/>
      <c r="T905" s="891"/>
      <c r="U905" s="891"/>
      <c r="V905" s="891"/>
      <c r="W905" s="891"/>
      <c r="X905" s="892"/>
      <c r="Y905" s="639"/>
      <c r="Z905" s="640"/>
      <c r="AA905" s="641"/>
    </row>
    <row r="906" spans="1:27" s="369" customFormat="1" ht="10.35" customHeight="1">
      <c r="A906" s="352"/>
      <c r="B906" s="600"/>
      <c r="C906" s="722"/>
      <c r="D906" s="723"/>
      <c r="E906" s="723"/>
      <c r="F906" s="723"/>
      <c r="G906" s="723"/>
      <c r="H906" s="723"/>
      <c r="I906" s="723"/>
      <c r="J906" s="723"/>
      <c r="K906" s="723"/>
      <c r="L906" s="723"/>
      <c r="M906" s="723"/>
      <c r="N906" s="723"/>
      <c r="O906" s="723"/>
      <c r="P906" s="723"/>
      <c r="Q906" s="723"/>
      <c r="R906" s="723"/>
      <c r="S906" s="723"/>
      <c r="T906" s="723"/>
      <c r="U906" s="723"/>
      <c r="V906" s="723"/>
      <c r="W906" s="723"/>
      <c r="X906" s="724"/>
      <c r="Y906" s="642"/>
      <c r="Z906" s="643"/>
      <c r="AA906" s="644"/>
    </row>
    <row r="907" spans="1:27" s="297" customFormat="1" ht="6.6" customHeight="1">
      <c r="A907" s="352"/>
      <c r="B907" s="491"/>
      <c r="C907" s="465"/>
      <c r="D907" s="465"/>
      <c r="E907" s="465"/>
      <c r="F907" s="465"/>
      <c r="G907" s="465"/>
      <c r="H907" s="465"/>
      <c r="I907" s="465"/>
      <c r="J907" s="465"/>
      <c r="K907" s="465"/>
      <c r="L907" s="465"/>
      <c r="M907" s="465"/>
      <c r="N907" s="465"/>
      <c r="O907" s="465"/>
      <c r="P907" s="465"/>
      <c r="Q907" s="465"/>
      <c r="R907" s="465"/>
      <c r="S907" s="465"/>
      <c r="T907" s="465"/>
      <c r="U907" s="465"/>
      <c r="V907" s="465"/>
      <c r="W907" s="465"/>
      <c r="X907" s="465"/>
      <c r="Y907" s="431"/>
      <c r="Z907" s="431"/>
      <c r="AA907" s="431"/>
    </row>
    <row r="908" spans="1:27" s="297" customFormat="1" ht="18" customHeight="1">
      <c r="A908" s="422" t="s">
        <v>1081</v>
      </c>
      <c r="B908" s="279"/>
      <c r="C908" s="280"/>
      <c r="D908" s="280"/>
      <c r="E908" s="280"/>
      <c r="F908" s="280"/>
      <c r="G908" s="280"/>
      <c r="H908" s="280"/>
      <c r="I908" s="280"/>
      <c r="J908" s="281"/>
      <c r="K908" s="281"/>
      <c r="L908" s="281"/>
      <c r="M908" s="281"/>
      <c r="N908" s="281"/>
      <c r="O908" s="317"/>
      <c r="P908" s="241"/>
      <c r="Q908" s="465"/>
      <c r="R908" s="465"/>
      <c r="S908" s="465"/>
      <c r="T908" s="465"/>
      <c r="U908" s="465"/>
      <c r="V908" s="465"/>
      <c r="W908" s="465"/>
      <c r="X908" s="465"/>
      <c r="Y908" s="431"/>
      <c r="Z908" s="431"/>
      <c r="AA908" s="431"/>
    </row>
    <row r="909" spans="1:27" s="297" customFormat="1" ht="12.75" customHeight="1">
      <c r="A909" s="352"/>
      <c r="B909" s="598" t="s">
        <v>354</v>
      </c>
      <c r="C909" s="635" t="s">
        <v>606</v>
      </c>
      <c r="D909" s="602"/>
      <c r="E909" s="602"/>
      <c r="F909" s="602"/>
      <c r="G909" s="602"/>
      <c r="H909" s="602"/>
      <c r="I909" s="602"/>
      <c r="J909" s="602"/>
      <c r="K909" s="602"/>
      <c r="L909" s="602"/>
      <c r="M909" s="602"/>
      <c r="N909" s="602"/>
      <c r="O909" s="602"/>
      <c r="P909" s="602"/>
      <c r="Q909" s="602"/>
      <c r="R909" s="602"/>
      <c r="S909" s="602"/>
      <c r="T909" s="602"/>
      <c r="U909" s="602"/>
      <c r="V909" s="602"/>
      <c r="W909" s="602"/>
      <c r="X909" s="603"/>
      <c r="Y909" s="636"/>
      <c r="Z909" s="637"/>
      <c r="AA909" s="638"/>
    </row>
    <row r="910" spans="1:27" s="297" customFormat="1" ht="12.75" customHeight="1">
      <c r="A910" s="352"/>
      <c r="B910" s="599"/>
      <c r="C910" s="604"/>
      <c r="D910" s="605"/>
      <c r="E910" s="605"/>
      <c r="F910" s="605"/>
      <c r="G910" s="605"/>
      <c r="H910" s="605"/>
      <c r="I910" s="605"/>
      <c r="J910" s="605"/>
      <c r="K910" s="605"/>
      <c r="L910" s="605"/>
      <c r="M910" s="605"/>
      <c r="N910" s="605"/>
      <c r="O910" s="605"/>
      <c r="P910" s="605"/>
      <c r="Q910" s="605"/>
      <c r="R910" s="605"/>
      <c r="S910" s="605"/>
      <c r="T910" s="605"/>
      <c r="U910" s="605"/>
      <c r="V910" s="605"/>
      <c r="W910" s="605"/>
      <c r="X910" s="606"/>
      <c r="Y910" s="639"/>
      <c r="Z910" s="640"/>
      <c r="AA910" s="641"/>
    </row>
    <row r="911" spans="1:27" s="297" customFormat="1" ht="7.7" customHeight="1">
      <c r="A911" s="322"/>
      <c r="B911" s="599"/>
      <c r="C911" s="604"/>
      <c r="D911" s="605"/>
      <c r="E911" s="605"/>
      <c r="F911" s="605"/>
      <c r="G911" s="605"/>
      <c r="H911" s="605"/>
      <c r="I911" s="605"/>
      <c r="J911" s="605"/>
      <c r="K911" s="605"/>
      <c r="L911" s="605"/>
      <c r="M911" s="605"/>
      <c r="N911" s="605"/>
      <c r="O911" s="605"/>
      <c r="P911" s="605"/>
      <c r="Q911" s="605"/>
      <c r="R911" s="605"/>
      <c r="S911" s="605"/>
      <c r="T911" s="605"/>
      <c r="U911" s="605"/>
      <c r="V911" s="605"/>
      <c r="W911" s="605"/>
      <c r="X911" s="606"/>
      <c r="Y911" s="639"/>
      <c r="Z911" s="640"/>
      <c r="AA911" s="641"/>
    </row>
    <row r="912" spans="1:27" s="297" customFormat="1" ht="8.4499999999999993" customHeight="1">
      <c r="A912" s="322"/>
      <c r="B912" s="599"/>
      <c r="C912" s="604"/>
      <c r="D912" s="605"/>
      <c r="E912" s="605"/>
      <c r="F912" s="605"/>
      <c r="G912" s="605"/>
      <c r="H912" s="605"/>
      <c r="I912" s="605"/>
      <c r="J912" s="605"/>
      <c r="K912" s="605"/>
      <c r="L912" s="605"/>
      <c r="M912" s="605"/>
      <c r="N912" s="605"/>
      <c r="O912" s="605"/>
      <c r="P912" s="605"/>
      <c r="Q912" s="605"/>
      <c r="R912" s="605"/>
      <c r="S912" s="605"/>
      <c r="T912" s="605"/>
      <c r="U912" s="605"/>
      <c r="V912" s="605"/>
      <c r="W912" s="605"/>
      <c r="X912" s="606"/>
      <c r="Y912" s="639"/>
      <c r="Z912" s="640"/>
      <c r="AA912" s="641"/>
    </row>
    <row r="913" spans="1:63" s="297" customFormat="1" ht="4.7" customHeight="1">
      <c r="A913" s="322"/>
      <c r="B913" s="600"/>
      <c r="C913" s="607"/>
      <c r="D913" s="608"/>
      <c r="E913" s="608"/>
      <c r="F913" s="608"/>
      <c r="G913" s="608"/>
      <c r="H913" s="608"/>
      <c r="I913" s="608"/>
      <c r="J913" s="608"/>
      <c r="K913" s="608"/>
      <c r="L913" s="608"/>
      <c r="M913" s="608"/>
      <c r="N913" s="608"/>
      <c r="O913" s="608"/>
      <c r="P913" s="608"/>
      <c r="Q913" s="608"/>
      <c r="R913" s="608"/>
      <c r="S913" s="608"/>
      <c r="T913" s="608"/>
      <c r="U913" s="608"/>
      <c r="V913" s="608"/>
      <c r="W913" s="608"/>
      <c r="X913" s="609"/>
      <c r="Y913" s="642"/>
      <c r="Z913" s="643"/>
      <c r="AA913" s="644"/>
    </row>
    <row r="914" spans="1:63" s="297" customFormat="1" ht="12.75" customHeight="1">
      <c r="A914" s="322"/>
      <c r="B914" s="598" t="s">
        <v>356</v>
      </c>
      <c r="C914" s="635" t="s">
        <v>604</v>
      </c>
      <c r="D914" s="602"/>
      <c r="E914" s="602"/>
      <c r="F914" s="602"/>
      <c r="G914" s="602"/>
      <c r="H914" s="602"/>
      <c r="I914" s="602"/>
      <c r="J914" s="602"/>
      <c r="K914" s="602"/>
      <c r="L914" s="602"/>
      <c r="M914" s="602"/>
      <c r="N914" s="602"/>
      <c r="O914" s="602"/>
      <c r="P914" s="602"/>
      <c r="Q914" s="602"/>
      <c r="R914" s="602"/>
      <c r="S914" s="602"/>
      <c r="T914" s="602"/>
      <c r="U914" s="602"/>
      <c r="V914" s="602"/>
      <c r="W914" s="602"/>
      <c r="X914" s="603"/>
      <c r="Y914" s="636"/>
      <c r="Z914" s="637"/>
      <c r="AA914" s="638"/>
    </row>
    <row r="915" spans="1:63" s="369" customFormat="1" ht="8.4499999999999993" customHeight="1">
      <c r="A915" s="322"/>
      <c r="B915" s="599"/>
      <c r="C915" s="604"/>
      <c r="D915" s="605"/>
      <c r="E915" s="605"/>
      <c r="F915" s="605"/>
      <c r="G915" s="605"/>
      <c r="H915" s="605"/>
      <c r="I915" s="605"/>
      <c r="J915" s="605"/>
      <c r="K915" s="605"/>
      <c r="L915" s="605"/>
      <c r="M915" s="605"/>
      <c r="N915" s="605"/>
      <c r="O915" s="605"/>
      <c r="P915" s="605"/>
      <c r="Q915" s="605"/>
      <c r="R915" s="605"/>
      <c r="S915" s="605"/>
      <c r="T915" s="605"/>
      <c r="U915" s="605"/>
      <c r="V915" s="605"/>
      <c r="W915" s="605"/>
      <c r="X915" s="606"/>
      <c r="Y915" s="639"/>
      <c r="Z915" s="640"/>
      <c r="AA915" s="641"/>
    </row>
    <row r="916" spans="1:63" s="285" customFormat="1" ht="7.35" customHeight="1">
      <c r="A916" s="322"/>
      <c r="B916" s="600"/>
      <c r="C916" s="607"/>
      <c r="D916" s="608"/>
      <c r="E916" s="608"/>
      <c r="F916" s="608"/>
      <c r="G916" s="608"/>
      <c r="H916" s="608"/>
      <c r="I916" s="608"/>
      <c r="J916" s="608"/>
      <c r="K916" s="608"/>
      <c r="L916" s="608"/>
      <c r="M916" s="608"/>
      <c r="N916" s="608"/>
      <c r="O916" s="608"/>
      <c r="P916" s="608"/>
      <c r="Q916" s="608"/>
      <c r="R916" s="608"/>
      <c r="S916" s="608"/>
      <c r="T916" s="608"/>
      <c r="U916" s="608"/>
      <c r="V916" s="608"/>
      <c r="W916" s="608"/>
      <c r="X916" s="609"/>
      <c r="Y916" s="642"/>
      <c r="Z916" s="643"/>
      <c r="AA916" s="644"/>
      <c r="AC916" s="286"/>
      <c r="AD916" s="286"/>
      <c r="AE916" s="286"/>
      <c r="AF916" s="286"/>
      <c r="AG916" s="286"/>
      <c r="AH916" s="286"/>
      <c r="AI916" s="286"/>
      <c r="AJ916" s="286"/>
      <c r="AK916" s="286"/>
      <c r="AL916" s="286"/>
      <c r="AM916" s="286"/>
      <c r="AN916" s="286"/>
      <c r="AO916" s="286"/>
      <c r="AP916" s="286"/>
      <c r="AQ916" s="286"/>
      <c r="AR916" s="286"/>
      <c r="AS916" s="286"/>
      <c r="AT916" s="286"/>
      <c r="AU916" s="286"/>
      <c r="AV916" s="286"/>
      <c r="AW916" s="286"/>
      <c r="AX916" s="286"/>
      <c r="AY916" s="286"/>
      <c r="AZ916" s="286"/>
      <c r="BA916" s="286"/>
      <c r="BB916" s="286"/>
      <c r="BC916" s="286"/>
      <c r="BD916" s="286"/>
      <c r="BE916" s="286"/>
      <c r="BF916" s="286"/>
      <c r="BG916" s="286"/>
      <c r="BH916" s="286"/>
      <c r="BI916" s="286"/>
      <c r="BJ916" s="286"/>
      <c r="BK916" s="286"/>
    </row>
    <row r="917" spans="1:63" s="297" customFormat="1" ht="7.35" customHeight="1">
      <c r="A917" s="352"/>
      <c r="B917" s="598" t="s">
        <v>387</v>
      </c>
      <c r="C917" s="601" t="s">
        <v>607</v>
      </c>
      <c r="D917" s="720"/>
      <c r="E917" s="720"/>
      <c r="F917" s="720"/>
      <c r="G917" s="720"/>
      <c r="H917" s="720"/>
      <c r="I917" s="720"/>
      <c r="J917" s="720"/>
      <c r="K917" s="720"/>
      <c r="L917" s="720"/>
      <c r="M917" s="720"/>
      <c r="N917" s="720"/>
      <c r="O917" s="720"/>
      <c r="P917" s="720"/>
      <c r="Q917" s="720"/>
      <c r="R917" s="720"/>
      <c r="S917" s="720"/>
      <c r="T917" s="720"/>
      <c r="U917" s="720"/>
      <c r="V917" s="720"/>
      <c r="W917" s="720"/>
      <c r="X917" s="721"/>
      <c r="Y917" s="636"/>
      <c r="Z917" s="637"/>
      <c r="AA917" s="638"/>
    </row>
    <row r="918" spans="1:63" s="297" customFormat="1" ht="7.35" customHeight="1">
      <c r="A918" s="322"/>
      <c r="B918" s="599"/>
      <c r="C918" s="890"/>
      <c r="D918" s="891"/>
      <c r="E918" s="891"/>
      <c r="F918" s="891"/>
      <c r="G918" s="891"/>
      <c r="H918" s="891"/>
      <c r="I918" s="891"/>
      <c r="J918" s="891"/>
      <c r="K918" s="891"/>
      <c r="L918" s="891"/>
      <c r="M918" s="891"/>
      <c r="N918" s="891"/>
      <c r="O918" s="891"/>
      <c r="P918" s="891"/>
      <c r="Q918" s="891"/>
      <c r="R918" s="891"/>
      <c r="S918" s="891"/>
      <c r="T918" s="891"/>
      <c r="U918" s="891"/>
      <c r="V918" s="891"/>
      <c r="W918" s="891"/>
      <c r="X918" s="892"/>
      <c r="Y918" s="639"/>
      <c r="Z918" s="640"/>
      <c r="AA918" s="641"/>
    </row>
    <row r="919" spans="1:63" s="297" customFormat="1" ht="6.6" customHeight="1">
      <c r="A919" s="352"/>
      <c r="B919" s="600"/>
      <c r="C919" s="722"/>
      <c r="D919" s="723"/>
      <c r="E919" s="723"/>
      <c r="F919" s="723"/>
      <c r="G919" s="723"/>
      <c r="H919" s="723"/>
      <c r="I919" s="723"/>
      <c r="J919" s="723"/>
      <c r="K919" s="723"/>
      <c r="L919" s="723"/>
      <c r="M919" s="723"/>
      <c r="N919" s="723"/>
      <c r="O919" s="723"/>
      <c r="P919" s="723"/>
      <c r="Q919" s="723"/>
      <c r="R919" s="723"/>
      <c r="S919" s="723"/>
      <c r="T919" s="723"/>
      <c r="U919" s="723"/>
      <c r="V919" s="723"/>
      <c r="W919" s="723"/>
      <c r="X919" s="724"/>
      <c r="Y919" s="642"/>
      <c r="Z919" s="643"/>
      <c r="AA919" s="644"/>
    </row>
    <row r="920" spans="1:63" s="297" customFormat="1" ht="7.35" customHeight="1">
      <c r="A920" s="346"/>
      <c r="B920" s="346"/>
      <c r="C920" s="346"/>
      <c r="D920" s="346"/>
      <c r="E920" s="346"/>
      <c r="F920" s="346"/>
      <c r="G920" s="346"/>
      <c r="H920" s="346"/>
      <c r="I920" s="344"/>
      <c r="J920" s="344"/>
      <c r="K920" s="344"/>
      <c r="L920" s="344"/>
      <c r="M920" s="344"/>
      <c r="N920" s="344"/>
      <c r="O920" s="344"/>
      <c r="P920" s="344"/>
      <c r="Q920" s="344"/>
      <c r="R920" s="344"/>
      <c r="S920" s="344"/>
      <c r="T920" s="344"/>
      <c r="U920" s="344"/>
      <c r="V920" s="344"/>
      <c r="W920" s="344"/>
      <c r="X920" s="344"/>
      <c r="Y920" s="261"/>
      <c r="Z920" s="261"/>
      <c r="AA920" s="261"/>
    </row>
    <row r="921" spans="1:63" s="297" customFormat="1" ht="18.95" customHeight="1">
      <c r="A921" s="422" t="s">
        <v>1082</v>
      </c>
      <c r="B921" s="279"/>
      <c r="C921" s="280"/>
      <c r="D921" s="280"/>
      <c r="E921" s="280"/>
      <c r="F921" s="280"/>
      <c r="G921" s="280"/>
      <c r="H921" s="280"/>
      <c r="I921" s="280"/>
      <c r="J921" s="281"/>
      <c r="K921" s="281"/>
      <c r="L921" s="281"/>
      <c r="M921" s="281"/>
      <c r="N921" s="281"/>
      <c r="O921" s="281"/>
      <c r="P921" s="281"/>
      <c r="Q921" s="281"/>
      <c r="R921" s="281"/>
      <c r="S921" s="282"/>
      <c r="T921" s="282"/>
      <c r="U921" s="282"/>
      <c r="V921" s="282"/>
      <c r="W921" s="282"/>
      <c r="X921" s="282"/>
      <c r="Y921" s="265"/>
      <c r="Z921" s="265"/>
      <c r="AA921" s="265"/>
    </row>
    <row r="922" spans="1:63" s="297" customFormat="1" ht="9" customHeight="1">
      <c r="A922" s="352"/>
      <c r="B922" s="598" t="s">
        <v>354</v>
      </c>
      <c r="C922" s="635" t="s">
        <v>608</v>
      </c>
      <c r="D922" s="602"/>
      <c r="E922" s="602"/>
      <c r="F922" s="602"/>
      <c r="G922" s="602"/>
      <c r="H922" s="602"/>
      <c r="I922" s="602"/>
      <c r="J922" s="602"/>
      <c r="K922" s="602"/>
      <c r="L922" s="602"/>
      <c r="M922" s="602"/>
      <c r="N922" s="602"/>
      <c r="O922" s="602"/>
      <c r="P922" s="602"/>
      <c r="Q922" s="602"/>
      <c r="R922" s="602"/>
      <c r="S922" s="602"/>
      <c r="T922" s="602"/>
      <c r="U922" s="602"/>
      <c r="V922" s="602"/>
      <c r="W922" s="602"/>
      <c r="X922" s="603"/>
      <c r="Y922" s="636"/>
      <c r="Z922" s="637"/>
      <c r="AA922" s="638"/>
    </row>
    <row r="923" spans="1:63" s="297" customFormat="1" ht="9" customHeight="1">
      <c r="A923" s="352"/>
      <c r="B923" s="599"/>
      <c r="C923" s="604"/>
      <c r="D923" s="605"/>
      <c r="E923" s="605"/>
      <c r="F923" s="605"/>
      <c r="G923" s="605"/>
      <c r="H923" s="605"/>
      <c r="I923" s="605"/>
      <c r="J923" s="605"/>
      <c r="K923" s="605"/>
      <c r="L923" s="605"/>
      <c r="M923" s="605"/>
      <c r="N923" s="605"/>
      <c r="O923" s="605"/>
      <c r="P923" s="605"/>
      <c r="Q923" s="605"/>
      <c r="R923" s="605"/>
      <c r="S923" s="605"/>
      <c r="T923" s="605"/>
      <c r="U923" s="605"/>
      <c r="V923" s="605"/>
      <c r="W923" s="605"/>
      <c r="X923" s="606"/>
      <c r="Y923" s="639"/>
      <c r="Z923" s="640"/>
      <c r="AA923" s="641"/>
    </row>
    <row r="924" spans="1:63" s="297" customFormat="1" ht="9" customHeight="1">
      <c r="A924" s="322"/>
      <c r="B924" s="599"/>
      <c r="C924" s="604"/>
      <c r="D924" s="605"/>
      <c r="E924" s="605"/>
      <c r="F924" s="605"/>
      <c r="G924" s="605"/>
      <c r="H924" s="605"/>
      <c r="I924" s="605"/>
      <c r="J924" s="605"/>
      <c r="K924" s="605"/>
      <c r="L924" s="605"/>
      <c r="M924" s="605"/>
      <c r="N924" s="605"/>
      <c r="O924" s="605"/>
      <c r="P924" s="605"/>
      <c r="Q924" s="605"/>
      <c r="R924" s="605"/>
      <c r="S924" s="605"/>
      <c r="T924" s="605"/>
      <c r="U924" s="605"/>
      <c r="V924" s="605"/>
      <c r="W924" s="605"/>
      <c r="X924" s="606"/>
      <c r="Y924" s="639"/>
      <c r="Z924" s="640"/>
      <c r="AA924" s="641"/>
    </row>
    <row r="925" spans="1:63" s="297" customFormat="1" ht="9" customHeight="1">
      <c r="A925" s="322"/>
      <c r="B925" s="599"/>
      <c r="C925" s="604"/>
      <c r="D925" s="605"/>
      <c r="E925" s="605"/>
      <c r="F925" s="605"/>
      <c r="G925" s="605"/>
      <c r="H925" s="605"/>
      <c r="I925" s="605"/>
      <c r="J925" s="605"/>
      <c r="K925" s="605"/>
      <c r="L925" s="605"/>
      <c r="M925" s="605"/>
      <c r="N925" s="605"/>
      <c r="O925" s="605"/>
      <c r="P925" s="605"/>
      <c r="Q925" s="605"/>
      <c r="R925" s="605"/>
      <c r="S925" s="605"/>
      <c r="T925" s="605"/>
      <c r="U925" s="605"/>
      <c r="V925" s="605"/>
      <c r="W925" s="605"/>
      <c r="X925" s="606"/>
      <c r="Y925" s="639"/>
      <c r="Z925" s="640"/>
      <c r="AA925" s="641"/>
    </row>
    <row r="926" spans="1:63" s="297" customFormat="1" ht="9" customHeight="1">
      <c r="A926" s="322"/>
      <c r="B926" s="599"/>
      <c r="C926" s="604"/>
      <c r="D926" s="605"/>
      <c r="E926" s="605"/>
      <c r="F926" s="605"/>
      <c r="G926" s="605"/>
      <c r="H926" s="605"/>
      <c r="I926" s="605"/>
      <c r="J926" s="605"/>
      <c r="K926" s="605"/>
      <c r="L926" s="605"/>
      <c r="M926" s="605"/>
      <c r="N926" s="605"/>
      <c r="O926" s="605"/>
      <c r="P926" s="605"/>
      <c r="Q926" s="605"/>
      <c r="R926" s="605"/>
      <c r="S926" s="605"/>
      <c r="T926" s="605"/>
      <c r="U926" s="605"/>
      <c r="V926" s="605"/>
      <c r="W926" s="605"/>
      <c r="X926" s="606"/>
      <c r="Y926" s="639"/>
      <c r="Z926" s="640"/>
      <c r="AA926" s="641"/>
    </row>
    <row r="927" spans="1:63" s="297" customFormat="1" ht="9" customHeight="1">
      <c r="A927" s="322"/>
      <c r="B927" s="599"/>
      <c r="C927" s="604"/>
      <c r="D927" s="605"/>
      <c r="E927" s="605"/>
      <c r="F927" s="605"/>
      <c r="G927" s="605"/>
      <c r="H927" s="605"/>
      <c r="I927" s="605"/>
      <c r="J927" s="605"/>
      <c r="K927" s="605"/>
      <c r="L927" s="605"/>
      <c r="M927" s="605"/>
      <c r="N927" s="605"/>
      <c r="O927" s="605"/>
      <c r="P927" s="605"/>
      <c r="Q927" s="605"/>
      <c r="R927" s="605"/>
      <c r="S927" s="605"/>
      <c r="T927" s="605"/>
      <c r="U927" s="605"/>
      <c r="V927" s="605"/>
      <c r="W927" s="605"/>
      <c r="X927" s="606"/>
      <c r="Y927" s="639"/>
      <c r="Z927" s="640"/>
      <c r="AA927" s="641"/>
    </row>
    <row r="928" spans="1:63" s="297" customFormat="1" ht="9" customHeight="1">
      <c r="A928" s="322"/>
      <c r="B928" s="599"/>
      <c r="C928" s="604"/>
      <c r="D928" s="605"/>
      <c r="E928" s="605"/>
      <c r="F928" s="605"/>
      <c r="G928" s="605"/>
      <c r="H928" s="605"/>
      <c r="I928" s="605"/>
      <c r="J928" s="605"/>
      <c r="K928" s="605"/>
      <c r="L928" s="605"/>
      <c r="M928" s="605"/>
      <c r="N928" s="605"/>
      <c r="O928" s="605"/>
      <c r="P928" s="605"/>
      <c r="Q928" s="605"/>
      <c r="R928" s="605"/>
      <c r="S928" s="605"/>
      <c r="T928" s="605"/>
      <c r="U928" s="605"/>
      <c r="V928" s="605"/>
      <c r="W928" s="605"/>
      <c r="X928" s="606"/>
      <c r="Y928" s="639"/>
      <c r="Z928" s="640"/>
      <c r="AA928" s="641"/>
    </row>
    <row r="929" spans="1:63" s="297" customFormat="1" ht="10.7" customHeight="1">
      <c r="A929" s="322"/>
      <c r="B929" s="600"/>
      <c r="C929" s="607"/>
      <c r="D929" s="608"/>
      <c r="E929" s="608"/>
      <c r="F929" s="608"/>
      <c r="G929" s="608"/>
      <c r="H929" s="608"/>
      <c r="I929" s="608"/>
      <c r="J929" s="608"/>
      <c r="K929" s="608"/>
      <c r="L929" s="608"/>
      <c r="M929" s="608"/>
      <c r="N929" s="608"/>
      <c r="O929" s="608"/>
      <c r="P929" s="608"/>
      <c r="Q929" s="608"/>
      <c r="R929" s="608"/>
      <c r="S929" s="608"/>
      <c r="T929" s="608"/>
      <c r="U929" s="608"/>
      <c r="V929" s="608"/>
      <c r="W929" s="608"/>
      <c r="X929" s="609"/>
      <c r="Y929" s="642"/>
      <c r="Z929" s="643"/>
      <c r="AA929" s="644"/>
    </row>
    <row r="930" spans="1:63" s="369" customFormat="1" ht="11.45" customHeight="1">
      <c r="A930" s="322"/>
      <c r="B930" s="598" t="s">
        <v>356</v>
      </c>
      <c r="C930" s="635" t="s">
        <v>604</v>
      </c>
      <c r="D930" s="602"/>
      <c r="E930" s="602"/>
      <c r="F930" s="602"/>
      <c r="G930" s="602"/>
      <c r="H930" s="602"/>
      <c r="I930" s="602"/>
      <c r="J930" s="602"/>
      <c r="K930" s="602"/>
      <c r="L930" s="602"/>
      <c r="M930" s="602"/>
      <c r="N930" s="602"/>
      <c r="O930" s="602"/>
      <c r="P930" s="602"/>
      <c r="Q930" s="602"/>
      <c r="R930" s="602"/>
      <c r="S930" s="602"/>
      <c r="T930" s="602"/>
      <c r="U930" s="602"/>
      <c r="V930" s="602"/>
      <c r="W930" s="602"/>
      <c r="X930" s="603"/>
      <c r="Y930" s="636"/>
      <c r="Z930" s="637"/>
      <c r="AA930" s="638"/>
    </row>
    <row r="931" spans="1:63" s="285" customFormat="1" ht="12.75" customHeight="1">
      <c r="A931" s="322"/>
      <c r="B931" s="599"/>
      <c r="C931" s="604"/>
      <c r="D931" s="605"/>
      <c r="E931" s="605"/>
      <c r="F931" s="605"/>
      <c r="G931" s="605"/>
      <c r="H931" s="605"/>
      <c r="I931" s="605"/>
      <c r="J931" s="605"/>
      <c r="K931" s="605"/>
      <c r="L931" s="605"/>
      <c r="M931" s="605"/>
      <c r="N931" s="605"/>
      <c r="O931" s="605"/>
      <c r="P931" s="605"/>
      <c r="Q931" s="605"/>
      <c r="R931" s="605"/>
      <c r="S931" s="605"/>
      <c r="T931" s="605"/>
      <c r="U931" s="605"/>
      <c r="V931" s="605"/>
      <c r="W931" s="605"/>
      <c r="X931" s="606"/>
      <c r="Y931" s="639"/>
      <c r="Z931" s="640"/>
      <c r="AA931" s="641"/>
      <c r="AC931" s="286"/>
      <c r="AD931" s="286"/>
      <c r="AE931" s="286"/>
      <c r="AF931" s="286"/>
      <c r="AG931" s="286"/>
      <c r="AH931" s="286"/>
      <c r="AI931" s="286"/>
      <c r="AJ931" s="286"/>
      <c r="AK931" s="286"/>
      <c r="AL931" s="286"/>
      <c r="AM931" s="286"/>
      <c r="AN931" s="286"/>
      <c r="AO931" s="286"/>
      <c r="AP931" s="286"/>
      <c r="AQ931" s="286"/>
      <c r="AR931" s="286"/>
      <c r="AS931" s="286"/>
      <c r="AT931" s="286"/>
      <c r="AU931" s="286"/>
      <c r="AV931" s="286"/>
      <c r="AW931" s="286"/>
      <c r="AX931" s="286"/>
      <c r="AY931" s="286"/>
      <c r="AZ931" s="286"/>
      <c r="BA931" s="286"/>
      <c r="BB931" s="286"/>
      <c r="BC931" s="286"/>
      <c r="BD931" s="286"/>
      <c r="BE931" s="286"/>
      <c r="BF931" s="286"/>
      <c r="BG931" s="286"/>
      <c r="BH931" s="286"/>
      <c r="BI931" s="286"/>
      <c r="BJ931" s="286"/>
      <c r="BK931" s="286"/>
    </row>
    <row r="932" spans="1:63" s="285" customFormat="1" ht="6.6" customHeight="1">
      <c r="A932" s="322"/>
      <c r="B932" s="600"/>
      <c r="C932" s="607"/>
      <c r="D932" s="608"/>
      <c r="E932" s="608"/>
      <c r="F932" s="608"/>
      <c r="G932" s="608"/>
      <c r="H932" s="608"/>
      <c r="I932" s="608"/>
      <c r="J932" s="608"/>
      <c r="K932" s="608"/>
      <c r="L932" s="608"/>
      <c r="M932" s="608"/>
      <c r="N932" s="608"/>
      <c r="O932" s="608"/>
      <c r="P932" s="608"/>
      <c r="Q932" s="608"/>
      <c r="R932" s="608"/>
      <c r="S932" s="608"/>
      <c r="T932" s="608"/>
      <c r="U932" s="608"/>
      <c r="V932" s="608"/>
      <c r="W932" s="608"/>
      <c r="X932" s="609"/>
      <c r="Y932" s="642"/>
      <c r="Z932" s="643"/>
      <c r="AA932" s="644"/>
      <c r="AC932" s="286"/>
      <c r="AD932" s="286"/>
      <c r="AE932" s="286"/>
      <c r="AF932" s="286"/>
      <c r="AG932" s="286"/>
      <c r="AH932" s="286"/>
      <c r="AI932" s="286"/>
      <c r="AJ932" s="286"/>
      <c r="AK932" s="286"/>
      <c r="AL932" s="286"/>
      <c r="AM932" s="286"/>
      <c r="AN932" s="286"/>
      <c r="AO932" s="286"/>
      <c r="AP932" s="286"/>
      <c r="AQ932" s="286"/>
      <c r="AR932" s="286"/>
      <c r="AS932" s="286"/>
      <c r="AT932" s="286"/>
      <c r="AU932" s="286"/>
      <c r="AV932" s="286"/>
      <c r="AW932" s="286"/>
      <c r="AX932" s="286"/>
      <c r="AY932" s="286"/>
      <c r="AZ932" s="286"/>
      <c r="BA932" s="286"/>
      <c r="BB932" s="286"/>
      <c r="BC932" s="286"/>
      <c r="BD932" s="286"/>
      <c r="BE932" s="286"/>
      <c r="BF932" s="286"/>
      <c r="BG932" s="286"/>
      <c r="BH932" s="286"/>
      <c r="BI932" s="286"/>
      <c r="BJ932" s="286"/>
      <c r="BK932" s="286"/>
    </row>
    <row r="933" spans="1:63" s="285" customFormat="1" ht="12.75" customHeight="1">
      <c r="A933" s="352"/>
      <c r="B933" s="598" t="s">
        <v>387</v>
      </c>
      <c r="C933" s="1136" t="s">
        <v>609</v>
      </c>
      <c r="D933" s="720"/>
      <c r="E933" s="720"/>
      <c r="F933" s="720"/>
      <c r="G933" s="720"/>
      <c r="H933" s="720"/>
      <c r="I933" s="720"/>
      <c r="J933" s="720"/>
      <c r="K933" s="720"/>
      <c r="L933" s="720"/>
      <c r="M933" s="720"/>
      <c r="N933" s="720"/>
      <c r="O933" s="720"/>
      <c r="P933" s="720"/>
      <c r="Q933" s="720"/>
      <c r="R933" s="720"/>
      <c r="S933" s="720"/>
      <c r="T933" s="720"/>
      <c r="U933" s="720"/>
      <c r="V933" s="720"/>
      <c r="W933" s="720"/>
      <c r="X933" s="721"/>
      <c r="Y933" s="636"/>
      <c r="Z933" s="637"/>
      <c r="AA933" s="638"/>
      <c r="AC933" s="286"/>
      <c r="AD933" s="286"/>
      <c r="AE933" s="286"/>
      <c r="AF933" s="286"/>
      <c r="AG933" s="286"/>
      <c r="AH933" s="286"/>
      <c r="AI933" s="286"/>
      <c r="AJ933" s="286"/>
      <c r="AK933" s="286"/>
      <c r="AL933" s="286"/>
      <c r="AM933" s="286"/>
      <c r="AN933" s="286"/>
      <c r="AO933" s="286"/>
      <c r="AP933" s="286"/>
      <c r="AQ933" s="286"/>
      <c r="AR933" s="286"/>
      <c r="AS933" s="286"/>
      <c r="AT933" s="286"/>
      <c r="AU933" s="286"/>
      <c r="AV933" s="286"/>
      <c r="AW933" s="286"/>
      <c r="AX933" s="286"/>
      <c r="AY933" s="286"/>
      <c r="AZ933" s="286"/>
      <c r="BA933" s="286"/>
      <c r="BB933" s="286"/>
      <c r="BC933" s="286"/>
      <c r="BD933" s="286"/>
      <c r="BE933" s="286"/>
      <c r="BF933" s="286"/>
      <c r="BG933" s="286"/>
      <c r="BH933" s="286"/>
      <c r="BI933" s="286"/>
      <c r="BJ933" s="286"/>
      <c r="BK933" s="286"/>
    </row>
    <row r="934" spans="1:63" s="285" customFormat="1" ht="12.75" customHeight="1">
      <c r="A934" s="352"/>
      <c r="B934" s="600"/>
      <c r="C934" s="722"/>
      <c r="D934" s="723"/>
      <c r="E934" s="723"/>
      <c r="F934" s="723"/>
      <c r="G934" s="723"/>
      <c r="H934" s="723"/>
      <c r="I934" s="723"/>
      <c r="J934" s="723"/>
      <c r="K934" s="723"/>
      <c r="L934" s="723"/>
      <c r="M934" s="723"/>
      <c r="N934" s="723"/>
      <c r="O934" s="723"/>
      <c r="P934" s="723"/>
      <c r="Q934" s="723"/>
      <c r="R934" s="723"/>
      <c r="S934" s="723"/>
      <c r="T934" s="723"/>
      <c r="U934" s="723"/>
      <c r="V934" s="723"/>
      <c r="W934" s="723"/>
      <c r="X934" s="724"/>
      <c r="Y934" s="642"/>
      <c r="Z934" s="643"/>
      <c r="AA934" s="644"/>
      <c r="AC934" s="286"/>
      <c r="AD934" s="286"/>
      <c r="AE934" s="286"/>
      <c r="AF934" s="286"/>
      <c r="AG934" s="286"/>
      <c r="AH934" s="286"/>
      <c r="AI934" s="286"/>
      <c r="AJ934" s="286"/>
      <c r="AK934" s="286"/>
      <c r="AL934" s="286"/>
      <c r="AM934" s="286"/>
      <c r="AN934" s="286"/>
      <c r="AO934" s="286"/>
      <c r="AP934" s="286"/>
      <c r="AQ934" s="286"/>
      <c r="AR934" s="286"/>
      <c r="AS934" s="286"/>
      <c r="AT934" s="286"/>
      <c r="AU934" s="286"/>
      <c r="AV934" s="286"/>
      <c r="AW934" s="286"/>
      <c r="AX934" s="286"/>
      <c r="AY934" s="286"/>
      <c r="AZ934" s="286"/>
      <c r="BA934" s="286"/>
      <c r="BB934" s="286"/>
      <c r="BC934" s="286"/>
      <c r="BD934" s="286"/>
      <c r="BE934" s="286"/>
      <c r="BF934" s="286"/>
      <c r="BG934" s="286"/>
      <c r="BH934" s="286"/>
      <c r="BI934" s="286"/>
      <c r="BJ934" s="286"/>
      <c r="BK934" s="286"/>
    </row>
    <row r="935" spans="1:63" s="285" customFormat="1" ht="12.75" customHeight="1">
      <c r="AC935" s="286"/>
      <c r="AD935" s="286"/>
      <c r="AE935" s="286"/>
      <c r="AF935" s="286"/>
      <c r="AG935" s="286"/>
      <c r="AH935" s="286"/>
      <c r="AI935" s="286"/>
      <c r="AJ935" s="286"/>
      <c r="AK935" s="286"/>
      <c r="AL935" s="286"/>
      <c r="AM935" s="286"/>
      <c r="AN935" s="286"/>
      <c r="AO935" s="286"/>
      <c r="AP935" s="286"/>
      <c r="AQ935" s="286"/>
      <c r="AR935" s="286"/>
      <c r="AS935" s="286"/>
      <c r="AT935" s="286"/>
      <c r="AU935" s="286"/>
      <c r="AV935" s="286"/>
      <c r="AW935" s="286"/>
      <c r="AX935" s="286"/>
      <c r="AY935" s="286"/>
      <c r="AZ935" s="286"/>
      <c r="BA935" s="286"/>
      <c r="BB935" s="286"/>
      <c r="BC935" s="286"/>
      <c r="BD935" s="286"/>
      <c r="BE935" s="286"/>
      <c r="BF935" s="286"/>
      <c r="BG935" s="286"/>
      <c r="BH935" s="286"/>
      <c r="BI935" s="286"/>
      <c r="BJ935" s="286"/>
      <c r="BK935" s="286"/>
    </row>
    <row r="936" spans="1:63" s="285" customFormat="1" ht="15.6" customHeight="1">
      <c r="A936" s="422" t="s">
        <v>1083</v>
      </c>
      <c r="B936" s="279"/>
      <c r="C936" s="280"/>
      <c r="D936" s="280"/>
      <c r="E936" s="280"/>
      <c r="F936" s="280"/>
      <c r="G936" s="280"/>
      <c r="H936" s="280"/>
      <c r="I936" s="280"/>
      <c r="J936" s="281"/>
      <c r="K936" s="281"/>
      <c r="L936" s="281"/>
      <c r="M936" s="281"/>
      <c r="N936" s="281"/>
      <c r="O936" s="281"/>
      <c r="P936" s="281"/>
      <c r="Q936" s="281"/>
      <c r="R936" s="281"/>
      <c r="S936" s="282"/>
      <c r="T936" s="282"/>
      <c r="U936" s="282"/>
      <c r="V936" s="282"/>
      <c r="W936" s="282"/>
      <c r="X936" s="282"/>
      <c r="Y936" s="265"/>
      <c r="Z936" s="265"/>
      <c r="AA936" s="265"/>
      <c r="AC936" s="286"/>
      <c r="AD936" s="286"/>
      <c r="AE936" s="286"/>
      <c r="AF936" s="286"/>
      <c r="AG936" s="286"/>
      <c r="AH936" s="286"/>
      <c r="AI936" s="286"/>
      <c r="AJ936" s="286"/>
      <c r="AK936" s="286"/>
      <c r="AL936" s="286"/>
      <c r="AM936" s="286"/>
      <c r="AN936" s="286"/>
      <c r="AO936" s="286"/>
      <c r="AP936" s="286"/>
      <c r="AQ936" s="286"/>
      <c r="AR936" s="286"/>
      <c r="AS936" s="286"/>
      <c r="AT936" s="286"/>
      <c r="AU936" s="286"/>
      <c r="AV936" s="286"/>
      <c r="AW936" s="286"/>
      <c r="AX936" s="286"/>
      <c r="AY936" s="286"/>
      <c r="AZ936" s="286"/>
      <c r="BA936" s="286"/>
      <c r="BB936" s="286"/>
      <c r="BC936" s="286"/>
      <c r="BD936" s="286"/>
      <c r="BE936" s="286"/>
      <c r="BF936" s="286"/>
      <c r="BG936" s="286"/>
      <c r="BH936" s="286"/>
      <c r="BI936" s="286"/>
      <c r="BJ936" s="286"/>
      <c r="BK936" s="286"/>
    </row>
    <row r="937" spans="1:63" s="285" customFormat="1" ht="12.75" customHeight="1">
      <c r="A937" s="346"/>
      <c r="B937" s="598" t="s">
        <v>354</v>
      </c>
      <c r="C937" s="635" t="s">
        <v>610</v>
      </c>
      <c r="D937" s="602"/>
      <c r="E937" s="602"/>
      <c r="F937" s="602"/>
      <c r="G937" s="602"/>
      <c r="H937" s="602"/>
      <c r="I937" s="602"/>
      <c r="J937" s="602"/>
      <c r="K937" s="602"/>
      <c r="L937" s="602"/>
      <c r="M937" s="602"/>
      <c r="N937" s="602"/>
      <c r="O937" s="602"/>
      <c r="P937" s="602"/>
      <c r="Q937" s="602"/>
      <c r="R937" s="602"/>
      <c r="S937" s="602"/>
      <c r="T937" s="602"/>
      <c r="U937" s="602"/>
      <c r="V937" s="602"/>
      <c r="W937" s="602"/>
      <c r="X937" s="603"/>
      <c r="Y937" s="636"/>
      <c r="Z937" s="637"/>
      <c r="AA937" s="638"/>
      <c r="AC937" s="286"/>
      <c r="AD937" s="286"/>
      <c r="AE937" s="286"/>
      <c r="AF937" s="286"/>
      <c r="AG937" s="286"/>
      <c r="AH937" s="286"/>
      <c r="AI937" s="286"/>
      <c r="AJ937" s="286"/>
      <c r="AK937" s="286"/>
      <c r="AL937" s="286"/>
      <c r="AM937" s="286"/>
      <c r="AN937" s="286"/>
      <c r="AO937" s="286"/>
      <c r="AP937" s="286"/>
      <c r="AQ937" s="286"/>
      <c r="AR937" s="286"/>
      <c r="AS937" s="286"/>
      <c r="AT937" s="286"/>
      <c r="AU937" s="286"/>
      <c r="AV937" s="286"/>
      <c r="AW937" s="286"/>
      <c r="AX937" s="286"/>
      <c r="AY937" s="286"/>
      <c r="AZ937" s="286"/>
      <c r="BA937" s="286"/>
      <c r="BB937" s="286"/>
      <c r="BC937" s="286"/>
      <c r="BD937" s="286"/>
      <c r="BE937" s="286"/>
      <c r="BF937" s="286"/>
      <c r="BG937" s="286"/>
      <c r="BH937" s="286"/>
      <c r="BI937" s="286"/>
      <c r="BJ937" s="286"/>
      <c r="BK937" s="286"/>
    </row>
    <row r="938" spans="1:63" s="285" customFormat="1" ht="12.75" customHeight="1">
      <c r="A938" s="352"/>
      <c r="B938" s="599"/>
      <c r="C938" s="604"/>
      <c r="D938" s="605"/>
      <c r="E938" s="605"/>
      <c r="F938" s="605"/>
      <c r="G938" s="605"/>
      <c r="H938" s="605"/>
      <c r="I938" s="605"/>
      <c r="J938" s="605"/>
      <c r="K938" s="605"/>
      <c r="L938" s="605"/>
      <c r="M938" s="605"/>
      <c r="N938" s="605"/>
      <c r="O938" s="605"/>
      <c r="P938" s="605"/>
      <c r="Q938" s="605"/>
      <c r="R938" s="605"/>
      <c r="S938" s="605"/>
      <c r="T938" s="605"/>
      <c r="U938" s="605"/>
      <c r="V938" s="605"/>
      <c r="W938" s="605"/>
      <c r="X938" s="606"/>
      <c r="Y938" s="639"/>
      <c r="Z938" s="640"/>
      <c r="AA938" s="641"/>
      <c r="AC938" s="286"/>
      <c r="AD938" s="286"/>
      <c r="AE938" s="286"/>
      <c r="AF938" s="286"/>
      <c r="AG938" s="286"/>
      <c r="AH938" s="286"/>
      <c r="AI938" s="286"/>
      <c r="AJ938" s="286"/>
      <c r="AK938" s="286"/>
      <c r="AL938" s="286"/>
      <c r="AM938" s="286"/>
      <c r="AN938" s="286"/>
      <c r="AO938" s="286"/>
      <c r="AP938" s="286"/>
      <c r="AQ938" s="286"/>
      <c r="AR938" s="286"/>
      <c r="AS938" s="286"/>
      <c r="AT938" s="286"/>
      <c r="AU938" s="286"/>
      <c r="AV938" s="286"/>
      <c r="AW938" s="286"/>
      <c r="AX938" s="286"/>
      <c r="AY938" s="286"/>
      <c r="AZ938" s="286"/>
      <c r="BA938" s="286"/>
      <c r="BB938" s="286"/>
      <c r="BC938" s="286"/>
      <c r="BD938" s="286"/>
      <c r="BE938" s="286"/>
      <c r="BF938" s="286"/>
      <c r="BG938" s="286"/>
      <c r="BH938" s="286"/>
      <c r="BI938" s="286"/>
      <c r="BJ938" s="286"/>
      <c r="BK938" s="286"/>
    </row>
    <row r="939" spans="1:63" s="285" customFormat="1" ht="15.75" customHeight="1">
      <c r="A939" s="322"/>
      <c r="B939" s="599"/>
      <c r="C939" s="604"/>
      <c r="D939" s="605"/>
      <c r="E939" s="605"/>
      <c r="F939" s="605"/>
      <c r="G939" s="605"/>
      <c r="H939" s="605"/>
      <c r="I939" s="605"/>
      <c r="J939" s="605"/>
      <c r="K939" s="605"/>
      <c r="L939" s="605"/>
      <c r="M939" s="605"/>
      <c r="N939" s="605"/>
      <c r="O939" s="605"/>
      <c r="P939" s="605"/>
      <c r="Q939" s="605"/>
      <c r="R939" s="605"/>
      <c r="S939" s="605"/>
      <c r="T939" s="605"/>
      <c r="U939" s="605"/>
      <c r="V939" s="605"/>
      <c r="W939" s="605"/>
      <c r="X939" s="606"/>
      <c r="Y939" s="639"/>
      <c r="Z939" s="640"/>
      <c r="AA939" s="641"/>
      <c r="AC939" s="286"/>
      <c r="AD939" s="286"/>
      <c r="AE939" s="286"/>
      <c r="AF939" s="286"/>
      <c r="AG939" s="286"/>
      <c r="AH939" s="286"/>
      <c r="AI939" s="286"/>
      <c r="AJ939" s="286"/>
      <c r="AK939" s="286"/>
      <c r="AL939" s="286"/>
      <c r="AM939" s="286"/>
      <c r="AN939" s="286"/>
      <c r="AO939" s="286"/>
      <c r="AP939" s="286"/>
      <c r="AQ939" s="286"/>
      <c r="AR939" s="286"/>
      <c r="AS939" s="286"/>
      <c r="AT939" s="286"/>
      <c r="AU939" s="286"/>
      <c r="AV939" s="286"/>
      <c r="AW939" s="286"/>
      <c r="AX939" s="286"/>
      <c r="AY939" s="286"/>
      <c r="AZ939" s="286"/>
      <c r="BA939" s="286"/>
      <c r="BB939" s="286"/>
      <c r="BC939" s="286"/>
      <c r="BD939" s="286"/>
      <c r="BE939" s="286"/>
      <c r="BF939" s="286"/>
      <c r="BG939" s="286"/>
      <c r="BH939" s="286"/>
      <c r="BI939" s="286"/>
      <c r="BJ939" s="286"/>
      <c r="BK939" s="286"/>
    </row>
    <row r="940" spans="1:63" s="285" customFormat="1" ht="12.75" customHeight="1">
      <c r="A940" s="322"/>
      <c r="B940" s="599"/>
      <c r="C940" s="604"/>
      <c r="D940" s="605"/>
      <c r="E940" s="605"/>
      <c r="F940" s="605"/>
      <c r="G940" s="605"/>
      <c r="H940" s="605"/>
      <c r="I940" s="605"/>
      <c r="J940" s="605"/>
      <c r="K940" s="605"/>
      <c r="L940" s="605"/>
      <c r="M940" s="605"/>
      <c r="N940" s="605"/>
      <c r="O940" s="605"/>
      <c r="P940" s="605"/>
      <c r="Q940" s="605"/>
      <c r="R940" s="605"/>
      <c r="S940" s="605"/>
      <c r="T940" s="605"/>
      <c r="U940" s="605"/>
      <c r="V940" s="605"/>
      <c r="W940" s="605"/>
      <c r="X940" s="606"/>
      <c r="Y940" s="639"/>
      <c r="Z940" s="640"/>
      <c r="AA940" s="641"/>
      <c r="AC940" s="286"/>
      <c r="AD940" s="286"/>
      <c r="AE940" s="286"/>
      <c r="AF940" s="286"/>
      <c r="AG940" s="286"/>
      <c r="AH940" s="286"/>
      <c r="AI940" s="286"/>
      <c r="AJ940" s="286"/>
      <c r="AK940" s="286"/>
      <c r="AL940" s="286"/>
      <c r="AM940" s="286"/>
      <c r="AN940" s="286"/>
      <c r="AO940" s="286"/>
      <c r="AP940" s="286"/>
      <c r="AQ940" s="286"/>
      <c r="AR940" s="286"/>
      <c r="AS940" s="286"/>
      <c r="AT940" s="286"/>
      <c r="AU940" s="286"/>
      <c r="AV940" s="286"/>
      <c r="AW940" s="286"/>
      <c r="AX940" s="286"/>
      <c r="AY940" s="286"/>
      <c r="AZ940" s="286"/>
      <c r="BA940" s="286"/>
      <c r="BB940" s="286"/>
      <c r="BC940" s="286"/>
      <c r="BD940" s="286"/>
      <c r="BE940" s="286"/>
      <c r="BF940" s="286"/>
      <c r="BG940" s="286"/>
      <c r="BH940" s="286"/>
      <c r="BI940" s="286"/>
      <c r="BJ940" s="286"/>
      <c r="BK940" s="286"/>
    </row>
    <row r="941" spans="1:63" s="285" customFormat="1" ht="15.75" customHeight="1">
      <c r="A941" s="322"/>
      <c r="B941" s="599"/>
      <c r="C941" s="604"/>
      <c r="D941" s="605"/>
      <c r="E941" s="605"/>
      <c r="F941" s="605"/>
      <c r="G941" s="605"/>
      <c r="H941" s="605"/>
      <c r="I941" s="605"/>
      <c r="J941" s="605"/>
      <c r="K941" s="605"/>
      <c r="L941" s="605"/>
      <c r="M941" s="605"/>
      <c r="N941" s="605"/>
      <c r="O941" s="605"/>
      <c r="P941" s="605"/>
      <c r="Q941" s="605"/>
      <c r="R941" s="605"/>
      <c r="S941" s="605"/>
      <c r="T941" s="605"/>
      <c r="U941" s="605"/>
      <c r="V941" s="605"/>
      <c r="W941" s="605"/>
      <c r="X941" s="606"/>
      <c r="Y941" s="639"/>
      <c r="Z941" s="640"/>
      <c r="AA941" s="641"/>
      <c r="AC941" s="286"/>
      <c r="AD941" s="286"/>
      <c r="AE941" s="286"/>
      <c r="AF941" s="286"/>
      <c r="AG941" s="286"/>
      <c r="AH941" s="286"/>
      <c r="AI941" s="286"/>
      <c r="AJ941" s="286"/>
      <c r="AK941" s="286"/>
      <c r="AL941" s="286"/>
      <c r="AM941" s="286"/>
      <c r="AN941" s="286"/>
      <c r="AO941" s="286"/>
      <c r="AP941" s="286"/>
      <c r="AQ941" s="286"/>
      <c r="AR941" s="286"/>
      <c r="AS941" s="286"/>
      <c r="AT941" s="286"/>
      <c r="AU941" s="286"/>
      <c r="AV941" s="286"/>
      <c r="AW941" s="286"/>
      <c r="AX941" s="286"/>
      <c r="AY941" s="286"/>
      <c r="AZ941" s="286"/>
      <c r="BA941" s="286"/>
      <c r="BB941" s="286"/>
      <c r="BC941" s="286"/>
      <c r="BD941" s="286"/>
      <c r="BE941" s="286"/>
      <c r="BF941" s="286"/>
      <c r="BG941" s="286"/>
      <c r="BH941" s="286"/>
      <c r="BI941" s="286"/>
      <c r="BJ941" s="286"/>
      <c r="BK941" s="286"/>
    </row>
    <row r="942" spans="1:63" s="285" customFormat="1" ht="12.75" customHeight="1">
      <c r="A942" s="322"/>
      <c r="B942" s="600"/>
      <c r="C942" s="607"/>
      <c r="D942" s="608"/>
      <c r="E942" s="608"/>
      <c r="F942" s="608"/>
      <c r="G942" s="608"/>
      <c r="H942" s="608"/>
      <c r="I942" s="608"/>
      <c r="J942" s="608"/>
      <c r="K942" s="608"/>
      <c r="L942" s="608"/>
      <c r="M942" s="608"/>
      <c r="N942" s="608"/>
      <c r="O942" s="608"/>
      <c r="P942" s="608"/>
      <c r="Q942" s="608"/>
      <c r="R942" s="608"/>
      <c r="S942" s="608"/>
      <c r="T942" s="608"/>
      <c r="U942" s="608"/>
      <c r="V942" s="608"/>
      <c r="W942" s="608"/>
      <c r="X942" s="609"/>
      <c r="Y942" s="642"/>
      <c r="Z942" s="643"/>
      <c r="AA942" s="644"/>
      <c r="AC942" s="286"/>
      <c r="AD942" s="286"/>
      <c r="AE942" s="286"/>
      <c r="AF942" s="286"/>
      <c r="AG942" s="286"/>
      <c r="AH942" s="286"/>
      <c r="AI942" s="286"/>
      <c r="AJ942" s="286"/>
      <c r="AK942" s="286"/>
      <c r="AL942" s="286"/>
      <c r="AM942" s="286"/>
      <c r="AN942" s="286"/>
      <c r="AO942" s="286"/>
      <c r="AP942" s="286"/>
      <c r="AQ942" s="286"/>
      <c r="AR942" s="286"/>
      <c r="AS942" s="286"/>
      <c r="AT942" s="286"/>
      <c r="AU942" s="286"/>
      <c r="AV942" s="286"/>
      <c r="AW942" s="286"/>
      <c r="AX942" s="286"/>
      <c r="AY942" s="286"/>
      <c r="AZ942" s="286"/>
      <c r="BA942" s="286"/>
      <c r="BB942" s="286"/>
      <c r="BC942" s="286"/>
      <c r="BD942" s="286"/>
      <c r="BE942" s="286"/>
      <c r="BF942" s="286"/>
      <c r="BG942" s="286"/>
      <c r="BH942" s="286"/>
      <c r="BI942" s="286"/>
      <c r="BJ942" s="286"/>
      <c r="BK942" s="286"/>
    </row>
    <row r="943" spans="1:63" s="285" customFormat="1" ht="12.75" customHeight="1">
      <c r="A943" s="322"/>
      <c r="B943" s="598" t="s">
        <v>356</v>
      </c>
      <c r="C943" s="635" t="s">
        <v>604</v>
      </c>
      <c r="D943" s="602"/>
      <c r="E943" s="602"/>
      <c r="F943" s="602"/>
      <c r="G943" s="602"/>
      <c r="H943" s="602"/>
      <c r="I943" s="602"/>
      <c r="J943" s="602"/>
      <c r="K943" s="602"/>
      <c r="L943" s="602"/>
      <c r="M943" s="602"/>
      <c r="N943" s="602"/>
      <c r="O943" s="602"/>
      <c r="P943" s="602"/>
      <c r="Q943" s="602"/>
      <c r="R943" s="602"/>
      <c r="S943" s="602"/>
      <c r="T943" s="602"/>
      <c r="U943" s="602"/>
      <c r="V943" s="602"/>
      <c r="W943" s="602"/>
      <c r="X943" s="603"/>
      <c r="Y943" s="636"/>
      <c r="Z943" s="637"/>
      <c r="AA943" s="638"/>
      <c r="AC943" s="286"/>
      <c r="AD943" s="286"/>
      <c r="AE943" s="286"/>
      <c r="AF943" s="286"/>
      <c r="AG943" s="286"/>
      <c r="AH943" s="286"/>
      <c r="AI943" s="286"/>
      <c r="AJ943" s="286"/>
      <c r="AK943" s="286"/>
      <c r="AL943" s="286"/>
      <c r="AM943" s="286"/>
      <c r="AN943" s="286"/>
      <c r="AO943" s="286"/>
      <c r="AP943" s="286"/>
      <c r="AQ943" s="286"/>
      <c r="AR943" s="286"/>
      <c r="AS943" s="286"/>
      <c r="AT943" s="286"/>
      <c r="AU943" s="286"/>
      <c r="AV943" s="286"/>
      <c r="AW943" s="286"/>
      <c r="AX943" s="286"/>
      <c r="AY943" s="286"/>
      <c r="AZ943" s="286"/>
      <c r="BA943" s="286"/>
      <c r="BB943" s="286"/>
      <c r="BC943" s="286"/>
      <c r="BD943" s="286"/>
      <c r="BE943" s="286"/>
      <c r="BF943" s="286"/>
      <c r="BG943" s="286"/>
      <c r="BH943" s="286"/>
      <c r="BI943" s="286"/>
      <c r="BJ943" s="286"/>
      <c r="BK943" s="286"/>
    </row>
    <row r="944" spans="1:63" s="297" customFormat="1" ht="12.95" customHeight="1">
      <c r="A944" s="322"/>
      <c r="B944" s="599"/>
      <c r="C944" s="604"/>
      <c r="D944" s="605"/>
      <c r="E944" s="605"/>
      <c r="F944" s="605"/>
      <c r="G944" s="605"/>
      <c r="H944" s="605"/>
      <c r="I944" s="605"/>
      <c r="J944" s="605"/>
      <c r="K944" s="605"/>
      <c r="L944" s="605"/>
      <c r="M944" s="605"/>
      <c r="N944" s="605"/>
      <c r="O944" s="605"/>
      <c r="P944" s="605"/>
      <c r="Q944" s="605"/>
      <c r="R944" s="605"/>
      <c r="S944" s="605"/>
      <c r="T944" s="605"/>
      <c r="U944" s="605"/>
      <c r="V944" s="605"/>
      <c r="W944" s="605"/>
      <c r="X944" s="606"/>
      <c r="Y944" s="639"/>
      <c r="Z944" s="640"/>
      <c r="AA944" s="641"/>
    </row>
    <row r="945" spans="1:63" s="297" customFormat="1" ht="12.95" customHeight="1">
      <c r="A945" s="322"/>
      <c r="B945" s="600"/>
      <c r="C945" s="607"/>
      <c r="D945" s="608"/>
      <c r="E945" s="608"/>
      <c r="F945" s="608"/>
      <c r="G945" s="608"/>
      <c r="H945" s="608"/>
      <c r="I945" s="608"/>
      <c r="J945" s="608"/>
      <c r="K945" s="608"/>
      <c r="L945" s="608"/>
      <c r="M945" s="608"/>
      <c r="N945" s="608"/>
      <c r="O945" s="608"/>
      <c r="P945" s="608"/>
      <c r="Q945" s="608"/>
      <c r="R945" s="608"/>
      <c r="S945" s="608"/>
      <c r="T945" s="608"/>
      <c r="U945" s="608"/>
      <c r="V945" s="608"/>
      <c r="W945" s="608"/>
      <c r="X945" s="609"/>
      <c r="Y945" s="642"/>
      <c r="Z945" s="643"/>
      <c r="AA945" s="644"/>
    </row>
    <row r="946" spans="1:63" s="297" customFormat="1" ht="12.95" customHeight="1">
      <c r="A946" s="352"/>
      <c r="B946" s="598" t="s">
        <v>387</v>
      </c>
      <c r="C946" s="635" t="s">
        <v>609</v>
      </c>
      <c r="D946" s="602"/>
      <c r="E946" s="602"/>
      <c r="F946" s="602"/>
      <c r="G946" s="602"/>
      <c r="H946" s="602"/>
      <c r="I946" s="602"/>
      <c r="J946" s="602"/>
      <c r="K946" s="602"/>
      <c r="L946" s="602"/>
      <c r="M946" s="602"/>
      <c r="N946" s="602"/>
      <c r="O946" s="602"/>
      <c r="P946" s="602"/>
      <c r="Q946" s="602"/>
      <c r="R946" s="602"/>
      <c r="S946" s="602"/>
      <c r="T946" s="602"/>
      <c r="U946" s="602"/>
      <c r="V946" s="602"/>
      <c r="W946" s="602"/>
      <c r="X946" s="603"/>
      <c r="Y946" s="636"/>
      <c r="Z946" s="637"/>
      <c r="AA946" s="638"/>
    </row>
    <row r="947" spans="1:63" s="297" customFormat="1" ht="15.95" customHeight="1">
      <c r="A947" s="346"/>
      <c r="B947" s="600"/>
      <c r="C947" s="607"/>
      <c r="D947" s="608"/>
      <c r="E947" s="608"/>
      <c r="F947" s="608"/>
      <c r="G947" s="608"/>
      <c r="H947" s="608"/>
      <c r="I947" s="608"/>
      <c r="J947" s="608"/>
      <c r="K947" s="608"/>
      <c r="L947" s="608"/>
      <c r="M947" s="608"/>
      <c r="N947" s="608"/>
      <c r="O947" s="608"/>
      <c r="P947" s="608"/>
      <c r="Q947" s="608"/>
      <c r="R947" s="608"/>
      <c r="S947" s="608"/>
      <c r="T947" s="608"/>
      <c r="U947" s="608"/>
      <c r="V947" s="608"/>
      <c r="W947" s="608"/>
      <c r="X947" s="609"/>
      <c r="Y947" s="642"/>
      <c r="Z947" s="643"/>
      <c r="AA947" s="644"/>
    </row>
    <row r="948" spans="1:63" s="297" customFormat="1" ht="15.95" customHeight="1">
      <c r="A948" s="346"/>
      <c r="B948" s="454"/>
      <c r="C948" s="451"/>
      <c r="D948" s="451"/>
      <c r="E948" s="451"/>
      <c r="F948" s="451"/>
      <c r="G948" s="451"/>
      <c r="H948" s="451"/>
      <c r="I948" s="451"/>
      <c r="J948" s="451"/>
      <c r="K948" s="451"/>
      <c r="L948" s="451"/>
      <c r="M948" s="451"/>
      <c r="N948" s="451"/>
      <c r="O948" s="451"/>
      <c r="P948" s="451"/>
      <c r="Q948" s="451"/>
      <c r="R948" s="451"/>
      <c r="S948" s="451"/>
      <c r="T948" s="451"/>
      <c r="U948" s="451"/>
      <c r="V948" s="451"/>
      <c r="W948" s="451"/>
      <c r="X948" s="451"/>
      <c r="Y948" s="431"/>
      <c r="Z948" s="431"/>
      <c r="AA948" s="431"/>
    </row>
    <row r="949" spans="1:63" s="285" customFormat="1" ht="15.6" customHeight="1">
      <c r="A949" s="422" t="s">
        <v>1084</v>
      </c>
      <c r="B949" s="279"/>
      <c r="C949" s="280"/>
      <c r="D949" s="280"/>
      <c r="E949" s="280"/>
      <c r="F949" s="280"/>
      <c r="G949" s="280"/>
      <c r="H949" s="280"/>
      <c r="I949" s="280"/>
      <c r="J949" s="281"/>
      <c r="K949" s="281"/>
      <c r="L949" s="281"/>
      <c r="M949" s="281"/>
      <c r="N949" s="281"/>
      <c r="O949" s="281"/>
      <c r="P949" s="281"/>
      <c r="Q949" s="281"/>
      <c r="R949" s="281"/>
      <c r="S949" s="282"/>
      <c r="T949" s="282"/>
      <c r="U949" s="282"/>
      <c r="V949" s="282"/>
      <c r="W949" s="282"/>
      <c r="X949" s="282"/>
      <c r="Y949" s="265"/>
      <c r="Z949" s="265"/>
      <c r="AA949" s="265"/>
      <c r="AC949" s="286"/>
      <c r="AD949" s="286"/>
      <c r="AE949" s="286"/>
      <c r="AF949" s="286"/>
      <c r="AG949" s="286"/>
      <c r="AH949" s="286"/>
      <c r="AI949" s="286"/>
      <c r="AJ949" s="286"/>
      <c r="AK949" s="286"/>
      <c r="AL949" s="286"/>
      <c r="AM949" s="286"/>
      <c r="AN949" s="286"/>
      <c r="AO949" s="286"/>
      <c r="AP949" s="286"/>
      <c r="AQ949" s="286"/>
      <c r="AR949" s="286"/>
      <c r="AS949" s="286"/>
      <c r="AT949" s="286"/>
      <c r="AU949" s="286"/>
      <c r="AV949" s="286"/>
      <c r="AW949" s="286"/>
      <c r="AX949" s="286"/>
      <c r="AY949" s="286"/>
      <c r="AZ949" s="286"/>
      <c r="BA949" s="286"/>
      <c r="BB949" s="286"/>
      <c r="BC949" s="286"/>
      <c r="BD949" s="286"/>
      <c r="BE949" s="286"/>
      <c r="BF949" s="286"/>
      <c r="BG949" s="286"/>
      <c r="BH949" s="286"/>
      <c r="BI949" s="286"/>
      <c r="BJ949" s="286"/>
      <c r="BK949" s="286"/>
    </row>
    <row r="950" spans="1:63" s="285" customFormat="1" ht="16.5" customHeight="1">
      <c r="A950" s="346"/>
      <c r="B950" s="598" t="s">
        <v>992</v>
      </c>
      <c r="C950" s="635" t="s">
        <v>1085</v>
      </c>
      <c r="D950" s="602"/>
      <c r="E950" s="602"/>
      <c r="F950" s="602"/>
      <c r="G950" s="602"/>
      <c r="H950" s="602"/>
      <c r="I950" s="602"/>
      <c r="J950" s="602"/>
      <c r="K950" s="602"/>
      <c r="L950" s="602"/>
      <c r="M950" s="602"/>
      <c r="N950" s="602"/>
      <c r="O950" s="602"/>
      <c r="P950" s="602"/>
      <c r="Q950" s="602"/>
      <c r="R950" s="602"/>
      <c r="S950" s="602"/>
      <c r="T950" s="602"/>
      <c r="U950" s="602"/>
      <c r="V950" s="602"/>
      <c r="W950" s="602"/>
      <c r="X950" s="603"/>
      <c r="Y950" s="564"/>
      <c r="Z950" s="565"/>
      <c r="AA950" s="566"/>
      <c r="AC950" s="286"/>
      <c r="AD950" s="286"/>
      <c r="AE950" s="286"/>
      <c r="AF950" s="286"/>
      <c r="AG950" s="286"/>
      <c r="AH950" s="286"/>
      <c r="AI950" s="286"/>
      <c r="AJ950" s="286"/>
      <c r="AK950" s="286"/>
      <c r="AL950" s="286"/>
      <c r="AM950" s="286"/>
      <c r="AN950" s="286"/>
      <c r="AO950" s="286"/>
      <c r="AP950" s="286"/>
      <c r="AQ950" s="286"/>
      <c r="AR950" s="286"/>
      <c r="AS950" s="286"/>
      <c r="AT950" s="286"/>
      <c r="AU950" s="286"/>
      <c r="AV950" s="286"/>
      <c r="AW950" s="286"/>
      <c r="AX950" s="286"/>
      <c r="AY950" s="286"/>
      <c r="AZ950" s="286"/>
      <c r="BA950" s="286"/>
      <c r="BB950" s="286"/>
      <c r="BC950" s="286"/>
      <c r="BD950" s="286"/>
      <c r="BE950" s="286"/>
      <c r="BF950" s="286"/>
      <c r="BG950" s="286"/>
      <c r="BH950" s="286"/>
      <c r="BI950" s="286"/>
      <c r="BJ950" s="286"/>
      <c r="BK950" s="286"/>
    </row>
    <row r="951" spans="1:63" s="285" customFormat="1" ht="16.5" customHeight="1">
      <c r="A951" s="322"/>
      <c r="B951" s="600"/>
      <c r="C951" s="607"/>
      <c r="D951" s="608"/>
      <c r="E951" s="608"/>
      <c r="F951" s="608"/>
      <c r="G951" s="608"/>
      <c r="H951" s="608"/>
      <c r="I951" s="608"/>
      <c r="J951" s="608"/>
      <c r="K951" s="608"/>
      <c r="L951" s="608"/>
      <c r="M951" s="608"/>
      <c r="N951" s="608"/>
      <c r="O951" s="608"/>
      <c r="P951" s="608"/>
      <c r="Q951" s="608"/>
      <c r="R951" s="608"/>
      <c r="S951" s="608"/>
      <c r="T951" s="608"/>
      <c r="U951" s="608"/>
      <c r="V951" s="608"/>
      <c r="W951" s="608"/>
      <c r="X951" s="609"/>
      <c r="Y951" s="567"/>
      <c r="Z951" s="568"/>
      <c r="AA951" s="569"/>
      <c r="AC951" s="286"/>
      <c r="AD951" s="286"/>
      <c r="AE951" s="286"/>
      <c r="AF951" s="286"/>
      <c r="AG951" s="286"/>
      <c r="AH951" s="286"/>
      <c r="AI951" s="286"/>
      <c r="AJ951" s="286"/>
      <c r="AK951" s="286"/>
      <c r="AL951" s="286"/>
      <c r="AM951" s="286"/>
      <c r="AN951" s="286"/>
      <c r="AO951" s="286"/>
      <c r="AP951" s="286"/>
      <c r="AQ951" s="286"/>
      <c r="AR951" s="286"/>
      <c r="AS951" s="286"/>
      <c r="AT951" s="286"/>
      <c r="AU951" s="286"/>
      <c r="AV951" s="286"/>
      <c r="AW951" s="286"/>
      <c r="AX951" s="286"/>
      <c r="AY951" s="286"/>
      <c r="AZ951" s="286"/>
      <c r="BA951" s="286"/>
      <c r="BB951" s="286"/>
      <c r="BC951" s="286"/>
      <c r="BD951" s="286"/>
      <c r="BE951" s="286"/>
      <c r="BF951" s="286"/>
      <c r="BG951" s="286"/>
      <c r="BH951" s="286"/>
      <c r="BI951" s="286"/>
      <c r="BJ951" s="286"/>
      <c r="BK951" s="286"/>
    </row>
    <row r="952" spans="1:63" s="285" customFormat="1" ht="16.5" customHeight="1">
      <c r="A952" s="322"/>
      <c r="B952" s="598" t="s">
        <v>1060</v>
      </c>
      <c r="C952" s="635" t="s">
        <v>1086</v>
      </c>
      <c r="D952" s="602"/>
      <c r="E952" s="602"/>
      <c r="F952" s="602"/>
      <c r="G952" s="602"/>
      <c r="H952" s="602"/>
      <c r="I952" s="602"/>
      <c r="J952" s="602"/>
      <c r="K952" s="602"/>
      <c r="L952" s="602"/>
      <c r="M952" s="602"/>
      <c r="N952" s="602"/>
      <c r="O952" s="602"/>
      <c r="P952" s="602"/>
      <c r="Q952" s="602"/>
      <c r="R952" s="602"/>
      <c r="S952" s="602"/>
      <c r="T952" s="602"/>
      <c r="U952" s="602"/>
      <c r="V952" s="602"/>
      <c r="W952" s="602"/>
      <c r="X952" s="603"/>
      <c r="Y952" s="571"/>
      <c r="Z952" s="572"/>
      <c r="AA952" s="573"/>
      <c r="AC952" s="286"/>
      <c r="AD952" s="286"/>
      <c r="AE952" s="286"/>
      <c r="AF952" s="286"/>
      <c r="AG952" s="286"/>
      <c r="AH952" s="286"/>
      <c r="AI952" s="286"/>
      <c r="AJ952" s="286"/>
      <c r="AK952" s="286"/>
      <c r="AL952" s="286"/>
      <c r="AM952" s="286"/>
      <c r="AN952" s="286"/>
      <c r="AO952" s="286"/>
      <c r="AP952" s="286"/>
      <c r="AQ952" s="286"/>
      <c r="AR952" s="286"/>
      <c r="AS952" s="286"/>
      <c r="AT952" s="286"/>
      <c r="AU952" s="286"/>
      <c r="AV952" s="286"/>
      <c r="AW952" s="286"/>
      <c r="AX952" s="286"/>
      <c r="AY952" s="286"/>
      <c r="AZ952" s="286"/>
      <c r="BA952" s="286"/>
      <c r="BB952" s="286"/>
      <c r="BC952" s="286"/>
      <c r="BD952" s="286"/>
      <c r="BE952" s="286"/>
      <c r="BF952" s="286"/>
      <c r="BG952" s="286"/>
      <c r="BH952" s="286"/>
      <c r="BI952" s="286"/>
      <c r="BJ952" s="286"/>
      <c r="BK952" s="286"/>
    </row>
    <row r="953" spans="1:63" s="285" customFormat="1" ht="16.5" customHeight="1">
      <c r="A953" s="322"/>
      <c r="B953" s="600"/>
      <c r="C953" s="607"/>
      <c r="D953" s="608"/>
      <c r="E953" s="608"/>
      <c r="F953" s="608"/>
      <c r="G953" s="608"/>
      <c r="H953" s="608"/>
      <c r="I953" s="608"/>
      <c r="J953" s="608"/>
      <c r="K953" s="608"/>
      <c r="L953" s="608"/>
      <c r="M953" s="608"/>
      <c r="N953" s="608"/>
      <c r="O953" s="608"/>
      <c r="P953" s="608"/>
      <c r="Q953" s="608"/>
      <c r="R953" s="608"/>
      <c r="S953" s="608"/>
      <c r="T953" s="608"/>
      <c r="U953" s="608"/>
      <c r="V953" s="608"/>
      <c r="W953" s="608"/>
      <c r="X953" s="609"/>
      <c r="Y953" s="567"/>
      <c r="Z953" s="568"/>
      <c r="AA953" s="569"/>
      <c r="AC953" s="286"/>
      <c r="AD953" s="286"/>
      <c r="AE953" s="286"/>
      <c r="AF953" s="286"/>
      <c r="AG953" s="286"/>
      <c r="AH953" s="286"/>
      <c r="AI953" s="286"/>
      <c r="AJ953" s="286"/>
      <c r="AK953" s="286"/>
      <c r="AL953" s="286"/>
      <c r="AM953" s="286"/>
      <c r="AN953" s="286"/>
      <c r="AO953" s="286"/>
      <c r="AP953" s="286"/>
      <c r="AQ953" s="286"/>
      <c r="AR953" s="286"/>
      <c r="AS953" s="286"/>
      <c r="AT953" s="286"/>
      <c r="AU953" s="286"/>
      <c r="AV953" s="286"/>
      <c r="AW953" s="286"/>
      <c r="AX953" s="286"/>
      <c r="AY953" s="286"/>
      <c r="AZ953" s="286"/>
      <c r="BA953" s="286"/>
      <c r="BB953" s="286"/>
      <c r="BC953" s="286"/>
      <c r="BD953" s="286"/>
      <c r="BE953" s="286"/>
      <c r="BF953" s="286"/>
      <c r="BG953" s="286"/>
      <c r="BH953" s="286"/>
      <c r="BI953" s="286"/>
      <c r="BJ953" s="286"/>
      <c r="BK953" s="286"/>
    </row>
    <row r="954" spans="1:63" s="285" customFormat="1" ht="16.5" customHeight="1">
      <c r="A954" s="322"/>
      <c r="B954" s="598" t="s">
        <v>996</v>
      </c>
      <c r="C954" s="635" t="s">
        <v>1087</v>
      </c>
      <c r="D954" s="602"/>
      <c r="E954" s="602"/>
      <c r="F954" s="602"/>
      <c r="G954" s="602"/>
      <c r="H954" s="602"/>
      <c r="I954" s="602"/>
      <c r="J954" s="602"/>
      <c r="K954" s="602"/>
      <c r="L954" s="602"/>
      <c r="M954" s="602"/>
      <c r="N954" s="602"/>
      <c r="O954" s="602"/>
      <c r="P954" s="602"/>
      <c r="Q954" s="602"/>
      <c r="R954" s="602"/>
      <c r="S954" s="602"/>
      <c r="T954" s="602"/>
      <c r="U954" s="602"/>
      <c r="V954" s="602"/>
      <c r="W954" s="602"/>
      <c r="X954" s="603"/>
      <c r="Y954" s="564"/>
      <c r="Z954" s="565"/>
      <c r="AA954" s="566"/>
      <c r="AC954" s="286"/>
      <c r="AD954" s="286"/>
      <c r="AE954" s="286"/>
      <c r="AF954" s="286"/>
      <c r="AG954" s="286"/>
      <c r="AH954" s="286"/>
      <c r="AI954" s="286"/>
      <c r="AJ954" s="286"/>
      <c r="AK954" s="286"/>
      <c r="AL954" s="286"/>
      <c r="AM954" s="286"/>
      <c r="AN954" s="286"/>
      <c r="AO954" s="286"/>
      <c r="AP954" s="286"/>
      <c r="AQ954" s="286"/>
      <c r="AR954" s="286"/>
      <c r="AS954" s="286"/>
      <c r="AT954" s="286"/>
      <c r="AU954" s="286"/>
      <c r="AV954" s="286"/>
      <c r="AW954" s="286"/>
      <c r="AX954" s="286"/>
      <c r="AY954" s="286"/>
      <c r="AZ954" s="286"/>
      <c r="BA954" s="286"/>
      <c r="BB954" s="286"/>
      <c r="BC954" s="286"/>
      <c r="BD954" s="286"/>
      <c r="BE954" s="286"/>
      <c r="BF954" s="286"/>
      <c r="BG954" s="286"/>
      <c r="BH954" s="286"/>
      <c r="BI954" s="286"/>
      <c r="BJ954" s="286"/>
      <c r="BK954" s="286"/>
    </row>
    <row r="955" spans="1:63" s="285" customFormat="1" ht="16.5" customHeight="1">
      <c r="A955" s="322"/>
      <c r="B955" s="600"/>
      <c r="C955" s="607"/>
      <c r="D955" s="608"/>
      <c r="E955" s="608"/>
      <c r="F955" s="608"/>
      <c r="G955" s="608"/>
      <c r="H955" s="608"/>
      <c r="I955" s="608"/>
      <c r="J955" s="608"/>
      <c r="K955" s="608"/>
      <c r="L955" s="608"/>
      <c r="M955" s="608"/>
      <c r="N955" s="608"/>
      <c r="O955" s="608"/>
      <c r="P955" s="608"/>
      <c r="Q955" s="608"/>
      <c r="R955" s="608"/>
      <c r="S955" s="608"/>
      <c r="T955" s="608"/>
      <c r="U955" s="608"/>
      <c r="V955" s="608"/>
      <c r="W955" s="608"/>
      <c r="X955" s="609"/>
      <c r="Y955" s="567"/>
      <c r="Z955" s="568"/>
      <c r="AA955" s="569"/>
      <c r="AC955" s="286"/>
      <c r="AD955" s="286"/>
      <c r="AE955" s="286"/>
      <c r="AF955" s="286"/>
      <c r="AG955" s="286"/>
      <c r="AH955" s="286"/>
      <c r="AI955" s="286"/>
      <c r="AJ955" s="286"/>
      <c r="AK955" s="286"/>
      <c r="AL955" s="286"/>
      <c r="AM955" s="286"/>
      <c r="AN955" s="286"/>
      <c r="AO955" s="286"/>
      <c r="AP955" s="286"/>
      <c r="AQ955" s="286"/>
      <c r="AR955" s="286"/>
      <c r="AS955" s="286"/>
      <c r="AT955" s="286"/>
      <c r="AU955" s="286"/>
      <c r="AV955" s="286"/>
      <c r="AW955" s="286"/>
      <c r="AX955" s="286"/>
      <c r="AY955" s="286"/>
      <c r="AZ955" s="286"/>
      <c r="BA955" s="286"/>
      <c r="BB955" s="286"/>
      <c r="BC955" s="286"/>
      <c r="BD955" s="286"/>
      <c r="BE955" s="286"/>
      <c r="BF955" s="286"/>
      <c r="BG955" s="286"/>
      <c r="BH955" s="286"/>
      <c r="BI955" s="286"/>
      <c r="BJ955" s="286"/>
      <c r="BK955" s="286"/>
    </row>
    <row r="956" spans="1:63" s="297" customFormat="1" ht="20.100000000000001" customHeight="1">
      <c r="A956" s="322"/>
      <c r="B956" s="598" t="s">
        <v>998</v>
      </c>
      <c r="C956" s="635" t="s">
        <v>1088</v>
      </c>
      <c r="D956" s="602"/>
      <c r="E956" s="602"/>
      <c r="F956" s="602"/>
      <c r="G956" s="602"/>
      <c r="H956" s="602"/>
      <c r="I956" s="602"/>
      <c r="J956" s="602"/>
      <c r="K956" s="602"/>
      <c r="L956" s="602"/>
      <c r="M956" s="602"/>
      <c r="N956" s="602"/>
      <c r="O956" s="602"/>
      <c r="P956" s="602"/>
      <c r="Q956" s="602"/>
      <c r="R956" s="602"/>
      <c r="S956" s="602"/>
      <c r="T956" s="602"/>
      <c r="U956" s="602"/>
      <c r="V956" s="602"/>
      <c r="W956" s="602"/>
      <c r="X956" s="603"/>
      <c r="Y956" s="564"/>
      <c r="Z956" s="565"/>
      <c r="AA956" s="566"/>
    </row>
    <row r="957" spans="1:63" s="285" customFormat="1" ht="12.75" customHeight="1">
      <c r="A957" s="322"/>
      <c r="B957" s="600"/>
      <c r="C957" s="607"/>
      <c r="D957" s="608"/>
      <c r="E957" s="608"/>
      <c r="F957" s="608"/>
      <c r="G957" s="608"/>
      <c r="H957" s="608"/>
      <c r="I957" s="608"/>
      <c r="J957" s="608"/>
      <c r="K957" s="608"/>
      <c r="L957" s="608"/>
      <c r="M957" s="608"/>
      <c r="N957" s="608"/>
      <c r="O957" s="608"/>
      <c r="P957" s="608"/>
      <c r="Q957" s="608"/>
      <c r="R957" s="608"/>
      <c r="S957" s="608"/>
      <c r="T957" s="608"/>
      <c r="U957" s="608"/>
      <c r="V957" s="608"/>
      <c r="W957" s="608"/>
      <c r="X957" s="609"/>
      <c r="Y957" s="567"/>
      <c r="Z957" s="568"/>
      <c r="AA957" s="569"/>
      <c r="AC957" s="286"/>
      <c r="AD957" s="286"/>
      <c r="AE957" s="286"/>
      <c r="AF957" s="286"/>
      <c r="AG957" s="286"/>
      <c r="AH957" s="286"/>
      <c r="AI957" s="286"/>
      <c r="AJ957" s="286"/>
      <c r="AK957" s="286"/>
      <c r="AL957" s="286"/>
      <c r="AM957" s="286"/>
      <c r="AN957" s="286"/>
      <c r="AO957" s="286"/>
      <c r="AP957" s="286"/>
      <c r="AQ957" s="286"/>
      <c r="AR957" s="286"/>
      <c r="AS957" s="286"/>
      <c r="AT957" s="286"/>
      <c r="AU957" s="286"/>
      <c r="AV957" s="286"/>
      <c r="AW957" s="286"/>
      <c r="AX957" s="286"/>
      <c r="AY957" s="286"/>
      <c r="AZ957" s="286"/>
      <c r="BA957" s="286"/>
      <c r="BB957" s="286"/>
      <c r="BC957" s="286"/>
      <c r="BD957" s="286"/>
      <c r="BE957" s="286"/>
      <c r="BF957" s="286"/>
      <c r="BG957" s="286"/>
      <c r="BH957" s="286"/>
      <c r="BI957" s="286"/>
      <c r="BJ957" s="286"/>
      <c r="BK957" s="286"/>
    </row>
    <row r="958" spans="1:63" s="297" customFormat="1" ht="18" customHeight="1">
      <c r="A958" s="346"/>
      <c r="B958" s="454"/>
      <c r="C958" s="451"/>
      <c r="D958" s="451"/>
      <c r="E958" s="451"/>
      <c r="F958" s="451"/>
      <c r="G958" s="451"/>
      <c r="H958" s="451"/>
      <c r="I958" s="451"/>
      <c r="J958" s="451"/>
      <c r="K958" s="451"/>
      <c r="L958" s="451"/>
      <c r="M958" s="451"/>
      <c r="N958" s="451"/>
      <c r="O958" s="451"/>
      <c r="P958" s="451"/>
      <c r="Q958" s="451"/>
      <c r="R958" s="451"/>
      <c r="S958" s="451"/>
      <c r="T958" s="451"/>
      <c r="U958" s="451"/>
      <c r="V958" s="451"/>
      <c r="W958" s="451"/>
      <c r="X958" s="451"/>
      <c r="Y958" s="431"/>
      <c r="Z958" s="431"/>
      <c r="AA958" s="431"/>
    </row>
    <row r="959" spans="1:63" s="297" customFormat="1" ht="15.95" customHeight="1">
      <c r="A959" s="422" t="s">
        <v>1089</v>
      </c>
      <c r="B959" s="454"/>
      <c r="C959" s="451"/>
      <c r="D959" s="451"/>
      <c r="E959" s="451"/>
      <c r="F959" s="451"/>
      <c r="G959" s="451"/>
      <c r="H959" s="451"/>
      <c r="I959" s="451"/>
      <c r="J959" s="451"/>
      <c r="K959" s="451"/>
      <c r="L959" s="451"/>
      <c r="M959" s="451"/>
      <c r="N959" s="451"/>
      <c r="O959" s="451"/>
      <c r="P959" s="451"/>
      <c r="Q959" s="451"/>
      <c r="R959" s="451"/>
      <c r="S959" s="451"/>
      <c r="T959" s="451"/>
      <c r="U959" s="451"/>
      <c r="V959" s="451"/>
      <c r="W959" s="451"/>
      <c r="X959" s="451"/>
      <c r="Y959" s="431"/>
      <c r="Z959" s="431"/>
      <c r="AA959" s="431"/>
    </row>
    <row r="960" spans="1:63" s="297" customFormat="1" ht="15.95" customHeight="1">
      <c r="A960" s="346"/>
      <c r="B960" s="598" t="s">
        <v>354</v>
      </c>
      <c r="C960" s="635" t="s">
        <v>790</v>
      </c>
      <c r="D960" s="602"/>
      <c r="E960" s="602"/>
      <c r="F960" s="602"/>
      <c r="G960" s="602"/>
      <c r="H960" s="602"/>
      <c r="I960" s="602"/>
      <c r="J960" s="602"/>
      <c r="K960" s="602"/>
      <c r="L960" s="602"/>
      <c r="M960" s="602"/>
      <c r="N960" s="602"/>
      <c r="O960" s="602"/>
      <c r="P960" s="602"/>
      <c r="Q960" s="602"/>
      <c r="R960" s="602"/>
      <c r="S960" s="602"/>
      <c r="T960" s="602"/>
      <c r="U960" s="602"/>
      <c r="V960" s="602"/>
      <c r="W960" s="602"/>
      <c r="X960" s="603"/>
      <c r="Y960" s="636"/>
      <c r="Z960" s="637"/>
      <c r="AA960" s="638"/>
    </row>
    <row r="961" spans="1:27" s="297" customFormat="1" ht="15.95" customHeight="1">
      <c r="A961" s="346"/>
      <c r="B961" s="896"/>
      <c r="C961" s="607"/>
      <c r="D961" s="608"/>
      <c r="E961" s="608"/>
      <c r="F961" s="608"/>
      <c r="G961" s="608"/>
      <c r="H961" s="608"/>
      <c r="I961" s="608"/>
      <c r="J961" s="608"/>
      <c r="K961" s="608"/>
      <c r="L961" s="608"/>
      <c r="M961" s="608"/>
      <c r="N961" s="608"/>
      <c r="O961" s="608"/>
      <c r="P961" s="608"/>
      <c r="Q961" s="608"/>
      <c r="R961" s="608"/>
      <c r="S961" s="608"/>
      <c r="T961" s="608"/>
      <c r="U961" s="608"/>
      <c r="V961" s="608"/>
      <c r="W961" s="608"/>
      <c r="X961" s="609"/>
      <c r="Y961" s="642"/>
      <c r="Z961" s="643"/>
      <c r="AA961" s="644"/>
    </row>
    <row r="962" spans="1:27" s="297" customFormat="1" ht="30.6" customHeight="1">
      <c r="A962" s="346"/>
      <c r="B962" s="916" t="s">
        <v>907</v>
      </c>
      <c r="C962" s="917" t="s">
        <v>905</v>
      </c>
      <c r="D962" s="917"/>
      <c r="E962" s="917"/>
      <c r="F962" s="917"/>
      <c r="G962" s="917"/>
      <c r="H962" s="917"/>
      <c r="I962" s="917"/>
      <c r="J962" s="917"/>
      <c r="K962" s="917"/>
      <c r="L962" s="917"/>
      <c r="M962" s="917"/>
      <c r="N962" s="917"/>
      <c r="O962" s="917"/>
      <c r="P962" s="917"/>
      <c r="Q962" s="917"/>
      <c r="R962" s="917"/>
      <c r="S962" s="917"/>
      <c r="T962" s="917"/>
      <c r="U962" s="917"/>
      <c r="V962" s="917"/>
      <c r="W962" s="917"/>
      <c r="X962" s="917"/>
      <c r="Y962" s="767"/>
      <c r="Z962" s="767"/>
      <c r="AA962" s="767"/>
    </row>
    <row r="963" spans="1:27" s="297" customFormat="1" ht="15.95" customHeight="1">
      <c r="A963" s="346"/>
      <c r="B963" s="916"/>
      <c r="C963" s="505">
        <v>1</v>
      </c>
      <c r="D963" s="888" t="s">
        <v>902</v>
      </c>
      <c r="E963" s="888"/>
      <c r="F963" s="888"/>
      <c r="G963" s="888"/>
      <c r="H963" s="888"/>
      <c r="I963" s="888"/>
      <c r="J963" s="888"/>
      <c r="K963" s="888"/>
      <c r="L963" s="888"/>
      <c r="M963" s="888"/>
      <c r="N963" s="888"/>
      <c r="O963" s="888"/>
      <c r="P963" s="888"/>
      <c r="Q963" s="888"/>
      <c r="R963" s="888"/>
      <c r="S963" s="888"/>
      <c r="T963" s="888"/>
      <c r="U963" s="888"/>
      <c r="V963" s="888"/>
      <c r="W963" s="888"/>
      <c r="X963" s="888"/>
      <c r="Y963" s="767"/>
      <c r="Z963" s="767"/>
      <c r="AA963" s="767"/>
    </row>
    <row r="964" spans="1:27" s="297" customFormat="1" ht="15.95" customHeight="1">
      <c r="A964" s="346"/>
      <c r="B964" s="916"/>
      <c r="C964" s="505">
        <v>2</v>
      </c>
      <c r="D964" s="888" t="s">
        <v>903</v>
      </c>
      <c r="E964" s="888"/>
      <c r="F964" s="888"/>
      <c r="G964" s="888"/>
      <c r="H964" s="888"/>
      <c r="I964" s="888"/>
      <c r="J964" s="888"/>
      <c r="K964" s="888"/>
      <c r="L964" s="888"/>
      <c r="M964" s="888"/>
      <c r="N964" s="888"/>
      <c r="O964" s="888"/>
      <c r="P964" s="888"/>
      <c r="Q964" s="888"/>
      <c r="R964" s="888"/>
      <c r="S964" s="888"/>
      <c r="T964" s="888"/>
      <c r="U964" s="888"/>
      <c r="V964" s="888"/>
      <c r="W964" s="888"/>
      <c r="X964" s="888"/>
      <c r="Y964" s="767"/>
      <c r="Z964" s="767"/>
      <c r="AA964" s="767"/>
    </row>
    <row r="965" spans="1:27" s="297" customFormat="1" ht="45" customHeight="1">
      <c r="A965" s="346"/>
      <c r="B965" s="916"/>
      <c r="C965" s="506">
        <v>3</v>
      </c>
      <c r="D965" s="889" t="s">
        <v>904</v>
      </c>
      <c r="E965" s="889"/>
      <c r="F965" s="889"/>
      <c r="G965" s="889"/>
      <c r="H965" s="889"/>
      <c r="I965" s="889"/>
      <c r="J965" s="889"/>
      <c r="K965" s="889"/>
      <c r="L965" s="889"/>
      <c r="M965" s="889"/>
      <c r="N965" s="889"/>
      <c r="O965" s="889"/>
      <c r="P965" s="889"/>
      <c r="Q965" s="889"/>
      <c r="R965" s="889"/>
      <c r="S965" s="889"/>
      <c r="T965" s="889"/>
      <c r="U965" s="889"/>
      <c r="V965" s="889"/>
      <c r="W965" s="889"/>
      <c r="X965" s="889"/>
      <c r="Y965" s="767"/>
      <c r="Z965" s="767"/>
      <c r="AA965" s="767"/>
    </row>
    <row r="966" spans="1:27" s="297" customFormat="1" ht="29.45" customHeight="1">
      <c r="A966" s="346"/>
      <c r="B966" s="507" t="s">
        <v>908</v>
      </c>
      <c r="C966" s="614" t="s">
        <v>899</v>
      </c>
      <c r="D966" s="614"/>
      <c r="E966" s="614"/>
      <c r="F966" s="614"/>
      <c r="G966" s="614"/>
      <c r="H966" s="614"/>
      <c r="I966" s="614"/>
      <c r="J966" s="614"/>
      <c r="K966" s="614"/>
      <c r="L966" s="614"/>
      <c r="M966" s="614"/>
      <c r="N966" s="614"/>
      <c r="O966" s="614"/>
      <c r="P966" s="614"/>
      <c r="Q966" s="614"/>
      <c r="R966" s="614"/>
      <c r="S966" s="614"/>
      <c r="T966" s="614"/>
      <c r="U966" s="614"/>
      <c r="V966" s="614"/>
      <c r="W966" s="614"/>
      <c r="X966" s="614"/>
      <c r="Y966" s="629"/>
      <c r="Z966" s="630"/>
      <c r="AA966" s="631"/>
    </row>
    <row r="967" spans="1:27" s="297" customFormat="1" ht="24.6" customHeight="1">
      <c r="A967" s="346"/>
      <c r="B967" s="507" t="s">
        <v>909</v>
      </c>
      <c r="C967" s="614" t="s">
        <v>912</v>
      </c>
      <c r="D967" s="614"/>
      <c r="E967" s="614"/>
      <c r="F967" s="614"/>
      <c r="G967" s="614"/>
      <c r="H967" s="614"/>
      <c r="I967" s="614"/>
      <c r="J967" s="614"/>
      <c r="K967" s="614"/>
      <c r="L967" s="614"/>
      <c r="M967" s="614"/>
      <c r="N967" s="614"/>
      <c r="O967" s="614"/>
      <c r="P967" s="614"/>
      <c r="Q967" s="614"/>
      <c r="R967" s="614"/>
      <c r="S967" s="614"/>
      <c r="T967" s="614"/>
      <c r="U967" s="614"/>
      <c r="V967" s="614"/>
      <c r="W967" s="614"/>
      <c r="X967" s="614"/>
      <c r="Y967" s="629"/>
      <c r="Z967" s="630"/>
      <c r="AA967" s="631"/>
    </row>
    <row r="968" spans="1:27" s="297" customFormat="1" ht="64.5" customHeight="1">
      <c r="A968" s="346"/>
      <c r="B968" s="507" t="s">
        <v>391</v>
      </c>
      <c r="C968" s="614" t="s">
        <v>906</v>
      </c>
      <c r="D968" s="614"/>
      <c r="E968" s="614"/>
      <c r="F968" s="614"/>
      <c r="G968" s="614"/>
      <c r="H968" s="614"/>
      <c r="I968" s="614"/>
      <c r="J968" s="614"/>
      <c r="K968" s="614"/>
      <c r="L968" s="614"/>
      <c r="M968" s="614"/>
      <c r="N968" s="614"/>
      <c r="O968" s="614"/>
      <c r="P968" s="614"/>
      <c r="Q968" s="614"/>
      <c r="R968" s="614"/>
      <c r="S968" s="614"/>
      <c r="T968" s="614"/>
      <c r="U968" s="614"/>
      <c r="V968" s="614"/>
      <c r="W968" s="614"/>
      <c r="X968" s="614"/>
      <c r="Y968" s="629"/>
      <c r="Z968" s="630"/>
      <c r="AA968" s="631"/>
    </row>
    <row r="969" spans="1:27" s="297" customFormat="1" ht="45.95" customHeight="1">
      <c r="A969" s="346"/>
      <c r="B969" s="507" t="s">
        <v>910</v>
      </c>
      <c r="C969" s="614" t="s">
        <v>900</v>
      </c>
      <c r="D969" s="614"/>
      <c r="E969" s="614"/>
      <c r="F969" s="614"/>
      <c r="G969" s="614"/>
      <c r="H969" s="614"/>
      <c r="I969" s="614"/>
      <c r="J969" s="614"/>
      <c r="K969" s="614"/>
      <c r="L969" s="614"/>
      <c r="M969" s="614"/>
      <c r="N969" s="614"/>
      <c r="O969" s="614"/>
      <c r="P969" s="614"/>
      <c r="Q969" s="614"/>
      <c r="R969" s="614"/>
      <c r="S969" s="614"/>
      <c r="T969" s="614"/>
      <c r="U969" s="614"/>
      <c r="V969" s="614"/>
      <c r="W969" s="614"/>
      <c r="X969" s="614"/>
      <c r="Y969" s="629"/>
      <c r="Z969" s="630"/>
      <c r="AA969" s="631"/>
    </row>
    <row r="970" spans="1:27" s="297" customFormat="1" ht="24">
      <c r="A970" s="346"/>
      <c r="B970" s="507" t="s">
        <v>911</v>
      </c>
      <c r="C970" s="887" t="s">
        <v>901</v>
      </c>
      <c r="D970" s="887"/>
      <c r="E970" s="887"/>
      <c r="F970" s="887"/>
      <c r="G970" s="887"/>
      <c r="H970" s="887"/>
      <c r="I970" s="887"/>
      <c r="J970" s="887"/>
      <c r="K970" s="887"/>
      <c r="L970" s="887"/>
      <c r="M970" s="887"/>
      <c r="N970" s="887"/>
      <c r="O970" s="887"/>
      <c r="P970" s="887"/>
      <c r="Q970" s="887"/>
      <c r="R970" s="887"/>
      <c r="S970" s="887"/>
      <c r="T970" s="887"/>
      <c r="U970" s="887"/>
      <c r="V970" s="887"/>
      <c r="W970" s="887"/>
      <c r="X970" s="887"/>
      <c r="Y970" s="767"/>
      <c r="Z970" s="767"/>
      <c r="AA970" s="767"/>
    </row>
    <row r="971" spans="1:27" s="297" customFormat="1" ht="15.95" customHeight="1">
      <c r="A971" s="346"/>
      <c r="B971" s="454"/>
      <c r="C971" s="451"/>
      <c r="D971" s="451"/>
      <c r="E971" s="451"/>
      <c r="F971" s="451"/>
      <c r="G971" s="451"/>
      <c r="H971" s="451"/>
      <c r="I971" s="451"/>
      <c r="J971" s="451"/>
      <c r="K971" s="451"/>
      <c r="L971" s="451"/>
      <c r="M971" s="451"/>
      <c r="N971" s="451"/>
      <c r="O971" s="451"/>
      <c r="P971" s="451"/>
      <c r="Q971" s="451"/>
      <c r="R971" s="451"/>
      <c r="S971" s="451"/>
      <c r="T971" s="451"/>
      <c r="U971" s="451"/>
      <c r="V971" s="451"/>
      <c r="W971" s="451"/>
      <c r="X971" s="451"/>
      <c r="Y971" s="431"/>
      <c r="Z971" s="431"/>
      <c r="AA971" s="431"/>
    </row>
    <row r="972" spans="1:27" s="337" customFormat="1" ht="12.95" customHeight="1">
      <c r="A972" s="323" t="s">
        <v>1090</v>
      </c>
      <c r="B972" s="324"/>
      <c r="C972" s="325"/>
      <c r="D972" s="325"/>
      <c r="E972" s="325"/>
      <c r="F972" s="325"/>
      <c r="G972" s="325"/>
      <c r="H972" s="325"/>
      <c r="I972" s="325"/>
      <c r="J972" s="326"/>
      <c r="K972" s="326"/>
      <c r="L972" s="326"/>
      <c r="M972" s="326"/>
      <c r="N972" s="326"/>
      <c r="O972" s="326"/>
      <c r="P972" s="326"/>
      <c r="Q972" s="326"/>
      <c r="R972" s="326"/>
      <c r="S972" s="327"/>
      <c r="T972" s="327"/>
      <c r="U972" s="327"/>
      <c r="V972" s="327"/>
      <c r="W972" s="327"/>
      <c r="X972" s="327"/>
      <c r="Y972" s="328"/>
      <c r="Z972" s="328"/>
      <c r="AA972" s="328"/>
    </row>
    <row r="973" spans="1:27" s="337" customFormat="1" ht="26.45" customHeight="1">
      <c r="A973" s="500"/>
      <c r="B973" s="626" t="s">
        <v>354</v>
      </c>
      <c r="C973" s="899" t="s">
        <v>611</v>
      </c>
      <c r="D973" s="900"/>
      <c r="E973" s="900"/>
      <c r="F973" s="900"/>
      <c r="G973" s="900"/>
      <c r="H973" s="900"/>
      <c r="I973" s="900"/>
      <c r="J973" s="900"/>
      <c r="K973" s="900"/>
      <c r="L973" s="900"/>
      <c r="M973" s="900"/>
      <c r="N973" s="900"/>
      <c r="O973" s="900"/>
      <c r="P973" s="900"/>
      <c r="Q973" s="900"/>
      <c r="R973" s="900"/>
      <c r="S973" s="900"/>
      <c r="T973" s="900"/>
      <c r="U973" s="900"/>
      <c r="V973" s="900"/>
      <c r="W973" s="900"/>
      <c r="X973" s="901"/>
      <c r="Y973" s="929"/>
      <c r="Z973" s="930"/>
      <c r="AA973" s="931"/>
    </row>
    <row r="974" spans="1:27" s="337" customFormat="1" ht="26.45" customHeight="1">
      <c r="A974" s="333"/>
      <c r="B974" s="897"/>
      <c r="C974" s="902"/>
      <c r="D974" s="828"/>
      <c r="E974" s="828"/>
      <c r="F974" s="828"/>
      <c r="G974" s="828"/>
      <c r="H974" s="828"/>
      <c r="I974" s="828"/>
      <c r="J974" s="828"/>
      <c r="K974" s="828"/>
      <c r="L974" s="828"/>
      <c r="M974" s="828"/>
      <c r="N974" s="828"/>
      <c r="O974" s="828"/>
      <c r="P974" s="828"/>
      <c r="Q974" s="828"/>
      <c r="R974" s="828"/>
      <c r="S974" s="828"/>
      <c r="T974" s="828"/>
      <c r="U974" s="828"/>
      <c r="V974" s="828"/>
      <c r="W974" s="828"/>
      <c r="X974" s="829"/>
      <c r="Y974" s="932"/>
      <c r="Z974" s="933"/>
      <c r="AA974" s="934"/>
    </row>
    <row r="975" spans="1:27" s="337" customFormat="1" ht="26.45" customHeight="1">
      <c r="A975" s="500"/>
      <c r="B975" s="898"/>
      <c r="C975" s="903"/>
      <c r="D975" s="831"/>
      <c r="E975" s="831"/>
      <c r="F975" s="831"/>
      <c r="G975" s="831"/>
      <c r="H975" s="831"/>
      <c r="I975" s="831"/>
      <c r="J975" s="831"/>
      <c r="K975" s="831"/>
      <c r="L975" s="831"/>
      <c r="M975" s="831"/>
      <c r="N975" s="831"/>
      <c r="O975" s="831"/>
      <c r="P975" s="831"/>
      <c r="Q975" s="831"/>
      <c r="R975" s="831"/>
      <c r="S975" s="831"/>
      <c r="T975" s="831"/>
      <c r="U975" s="831"/>
      <c r="V975" s="831"/>
      <c r="W975" s="831"/>
      <c r="X975" s="832"/>
      <c r="Y975" s="935"/>
      <c r="Z975" s="936"/>
      <c r="AA975" s="937"/>
    </row>
    <row r="976" spans="1:27" s="337" customFormat="1" ht="19.350000000000001" customHeight="1">
      <c r="A976" s="500"/>
      <c r="B976" s="626" t="s">
        <v>356</v>
      </c>
      <c r="C976" s="899" t="s">
        <v>612</v>
      </c>
      <c r="D976" s="904"/>
      <c r="E976" s="904"/>
      <c r="F976" s="904"/>
      <c r="G976" s="904"/>
      <c r="H976" s="904"/>
      <c r="I976" s="904"/>
      <c r="J976" s="904"/>
      <c r="K976" s="904"/>
      <c r="L976" s="904"/>
      <c r="M976" s="904"/>
      <c r="N976" s="904"/>
      <c r="O976" s="904"/>
      <c r="P976" s="904"/>
      <c r="Q976" s="904"/>
      <c r="R976" s="904"/>
      <c r="S976" s="904"/>
      <c r="T976" s="904"/>
      <c r="U976" s="904"/>
      <c r="V976" s="904"/>
      <c r="W976" s="904"/>
      <c r="X976" s="905"/>
      <c r="Y976" s="929"/>
      <c r="Z976" s="930"/>
      <c r="AA976" s="931"/>
    </row>
    <row r="977" spans="1:63" s="337" customFormat="1" ht="19.350000000000001" customHeight="1">
      <c r="A977" s="500"/>
      <c r="B977" s="897"/>
      <c r="C977" s="906"/>
      <c r="D977" s="851"/>
      <c r="E977" s="851"/>
      <c r="F977" s="851"/>
      <c r="G977" s="851"/>
      <c r="H977" s="851"/>
      <c r="I977" s="851"/>
      <c r="J977" s="851"/>
      <c r="K977" s="851"/>
      <c r="L977" s="851"/>
      <c r="M977" s="851"/>
      <c r="N977" s="851"/>
      <c r="O977" s="851"/>
      <c r="P977" s="851"/>
      <c r="Q977" s="851"/>
      <c r="R977" s="851"/>
      <c r="S977" s="851"/>
      <c r="T977" s="851"/>
      <c r="U977" s="851"/>
      <c r="V977" s="851"/>
      <c r="W977" s="851"/>
      <c r="X977" s="850"/>
      <c r="Y977" s="932"/>
      <c r="Z977" s="933"/>
      <c r="AA977" s="934"/>
    </row>
    <row r="978" spans="1:63" s="337" customFormat="1" ht="19.350000000000001" customHeight="1">
      <c r="A978" s="500"/>
      <c r="B978" s="898"/>
      <c r="C978" s="907"/>
      <c r="D978" s="853"/>
      <c r="E978" s="853"/>
      <c r="F978" s="853"/>
      <c r="G978" s="853"/>
      <c r="H978" s="853"/>
      <c r="I978" s="853"/>
      <c r="J978" s="853"/>
      <c r="K978" s="853"/>
      <c r="L978" s="853"/>
      <c r="M978" s="853"/>
      <c r="N978" s="853"/>
      <c r="O978" s="853"/>
      <c r="P978" s="853"/>
      <c r="Q978" s="853"/>
      <c r="R978" s="853"/>
      <c r="S978" s="853"/>
      <c r="T978" s="853"/>
      <c r="U978" s="853"/>
      <c r="V978" s="853"/>
      <c r="W978" s="853"/>
      <c r="X978" s="854"/>
      <c r="Y978" s="935"/>
      <c r="Z978" s="936"/>
      <c r="AA978" s="937"/>
    </row>
    <row r="979" spans="1:63" s="337" customFormat="1" ht="7.35" customHeight="1">
      <c r="A979" s="500"/>
      <c r="B979" s="626" t="s">
        <v>387</v>
      </c>
      <c r="C979" s="908" t="s">
        <v>613</v>
      </c>
      <c r="D979" s="904"/>
      <c r="E979" s="904"/>
      <c r="F979" s="904"/>
      <c r="G979" s="904"/>
      <c r="H979" s="904"/>
      <c r="I979" s="904"/>
      <c r="J979" s="904"/>
      <c r="K979" s="904"/>
      <c r="L979" s="904"/>
      <c r="M979" s="904"/>
      <c r="N979" s="904"/>
      <c r="O979" s="904"/>
      <c r="P979" s="904"/>
      <c r="Q979" s="904"/>
      <c r="R979" s="904"/>
      <c r="S979" s="904"/>
      <c r="T979" s="904"/>
      <c r="U979" s="904"/>
      <c r="V979" s="904"/>
      <c r="W979" s="904"/>
      <c r="X979" s="905"/>
      <c r="Y979" s="929"/>
      <c r="Z979" s="930"/>
      <c r="AA979" s="931"/>
    </row>
    <row r="980" spans="1:63" s="330" customFormat="1" ht="7.35" customHeight="1">
      <c r="A980" s="500"/>
      <c r="B980" s="897"/>
      <c r="C980" s="906"/>
      <c r="D980" s="851"/>
      <c r="E980" s="851"/>
      <c r="F980" s="851"/>
      <c r="G980" s="851"/>
      <c r="H980" s="851"/>
      <c r="I980" s="851"/>
      <c r="J980" s="851"/>
      <c r="K980" s="851"/>
      <c r="L980" s="851"/>
      <c r="M980" s="851"/>
      <c r="N980" s="851"/>
      <c r="O980" s="851"/>
      <c r="P980" s="851"/>
      <c r="Q980" s="851"/>
      <c r="R980" s="851"/>
      <c r="S980" s="851"/>
      <c r="T980" s="851"/>
      <c r="U980" s="851"/>
      <c r="V980" s="851"/>
      <c r="W980" s="851"/>
      <c r="X980" s="850"/>
      <c r="Y980" s="932"/>
      <c r="Z980" s="933"/>
      <c r="AA980" s="934"/>
      <c r="AC980" s="331"/>
      <c r="AD980" s="331"/>
      <c r="AE980" s="331"/>
      <c r="AF980" s="331"/>
      <c r="AG980" s="331"/>
      <c r="AH980" s="331"/>
      <c r="AI980" s="331"/>
      <c r="AJ980" s="331"/>
      <c r="AK980" s="331"/>
      <c r="AL980" s="331"/>
      <c r="AM980" s="331"/>
      <c r="AN980" s="331"/>
      <c r="AO980" s="331"/>
      <c r="AP980" s="331"/>
      <c r="AQ980" s="331"/>
      <c r="AR980" s="331"/>
      <c r="AS980" s="331"/>
      <c r="AT980" s="331"/>
      <c r="AU980" s="331"/>
      <c r="AV980" s="331"/>
      <c r="AW980" s="331"/>
      <c r="AX980" s="331"/>
      <c r="AY980" s="331"/>
      <c r="AZ980" s="331"/>
      <c r="BA980" s="331"/>
      <c r="BB980" s="331"/>
      <c r="BC980" s="331"/>
      <c r="BD980" s="331"/>
      <c r="BE980" s="331"/>
      <c r="BF980" s="331"/>
      <c r="BG980" s="331"/>
      <c r="BH980" s="331"/>
      <c r="BI980" s="331"/>
      <c r="BJ980" s="331"/>
      <c r="BK980" s="331"/>
    </row>
    <row r="981" spans="1:63" s="337" customFormat="1" ht="7.35" customHeight="1">
      <c r="A981" s="333"/>
      <c r="B981" s="897"/>
      <c r="C981" s="906"/>
      <c r="D981" s="851"/>
      <c r="E981" s="851"/>
      <c r="F981" s="851"/>
      <c r="G981" s="851"/>
      <c r="H981" s="851"/>
      <c r="I981" s="851"/>
      <c r="J981" s="851"/>
      <c r="K981" s="851"/>
      <c r="L981" s="851"/>
      <c r="M981" s="851"/>
      <c r="N981" s="851"/>
      <c r="O981" s="851"/>
      <c r="P981" s="851"/>
      <c r="Q981" s="851"/>
      <c r="R981" s="851"/>
      <c r="S981" s="851"/>
      <c r="T981" s="851"/>
      <c r="U981" s="851"/>
      <c r="V981" s="851"/>
      <c r="W981" s="851"/>
      <c r="X981" s="850"/>
      <c r="Y981" s="932"/>
      <c r="Z981" s="933"/>
      <c r="AA981" s="934"/>
    </row>
    <row r="982" spans="1:63" s="337" customFormat="1" ht="7.35" customHeight="1">
      <c r="A982" s="500"/>
      <c r="B982" s="898"/>
      <c r="C982" s="907"/>
      <c r="D982" s="853"/>
      <c r="E982" s="853"/>
      <c r="F982" s="853"/>
      <c r="G982" s="853"/>
      <c r="H982" s="853"/>
      <c r="I982" s="853"/>
      <c r="J982" s="853"/>
      <c r="K982" s="853"/>
      <c r="L982" s="853"/>
      <c r="M982" s="853"/>
      <c r="N982" s="853"/>
      <c r="O982" s="853"/>
      <c r="P982" s="853"/>
      <c r="Q982" s="853"/>
      <c r="R982" s="853"/>
      <c r="S982" s="853"/>
      <c r="T982" s="853"/>
      <c r="U982" s="853"/>
      <c r="V982" s="853"/>
      <c r="W982" s="853"/>
      <c r="X982" s="854"/>
      <c r="Y982" s="935"/>
      <c r="Z982" s="936"/>
      <c r="AA982" s="937"/>
    </row>
    <row r="983" spans="1:63" s="337" customFormat="1" ht="8.4499999999999993" customHeight="1">
      <c r="A983" s="500"/>
      <c r="B983" s="626" t="s">
        <v>389</v>
      </c>
      <c r="C983" s="908" t="s">
        <v>614</v>
      </c>
      <c r="D983" s="904"/>
      <c r="E983" s="904"/>
      <c r="F983" s="904"/>
      <c r="G983" s="904"/>
      <c r="H983" s="904"/>
      <c r="I983" s="904"/>
      <c r="J983" s="904"/>
      <c r="K983" s="904"/>
      <c r="L983" s="904"/>
      <c r="M983" s="904"/>
      <c r="N983" s="904"/>
      <c r="O983" s="904"/>
      <c r="P983" s="904"/>
      <c r="Q983" s="904"/>
      <c r="R983" s="904"/>
      <c r="S983" s="904"/>
      <c r="T983" s="904"/>
      <c r="U983" s="904"/>
      <c r="V983" s="904"/>
      <c r="W983" s="904"/>
      <c r="X983" s="905"/>
      <c r="Y983" s="929"/>
      <c r="Z983" s="930"/>
      <c r="AA983" s="931"/>
    </row>
    <row r="984" spans="1:63" s="337" customFormat="1" ht="8.4499999999999993" customHeight="1">
      <c r="A984" s="500"/>
      <c r="B984" s="897"/>
      <c r="C984" s="906"/>
      <c r="D984" s="851"/>
      <c r="E984" s="851"/>
      <c r="F984" s="851"/>
      <c r="G984" s="851"/>
      <c r="H984" s="851"/>
      <c r="I984" s="851"/>
      <c r="J984" s="851"/>
      <c r="K984" s="851"/>
      <c r="L984" s="851"/>
      <c r="M984" s="851"/>
      <c r="N984" s="851"/>
      <c r="O984" s="851"/>
      <c r="P984" s="851"/>
      <c r="Q984" s="851"/>
      <c r="R984" s="851"/>
      <c r="S984" s="851"/>
      <c r="T984" s="851"/>
      <c r="U984" s="851"/>
      <c r="V984" s="851"/>
      <c r="W984" s="851"/>
      <c r="X984" s="850"/>
      <c r="Y984" s="932"/>
      <c r="Z984" s="933"/>
      <c r="AA984" s="934"/>
    </row>
    <row r="985" spans="1:63" s="337" customFormat="1" ht="8.4499999999999993" customHeight="1">
      <c r="A985" s="333"/>
      <c r="B985" s="897"/>
      <c r="C985" s="906"/>
      <c r="D985" s="851"/>
      <c r="E985" s="851"/>
      <c r="F985" s="851"/>
      <c r="G985" s="851"/>
      <c r="H985" s="851"/>
      <c r="I985" s="851"/>
      <c r="J985" s="851"/>
      <c r="K985" s="851"/>
      <c r="L985" s="851"/>
      <c r="M985" s="851"/>
      <c r="N985" s="851"/>
      <c r="O985" s="851"/>
      <c r="P985" s="851"/>
      <c r="Q985" s="851"/>
      <c r="R985" s="851"/>
      <c r="S985" s="851"/>
      <c r="T985" s="851"/>
      <c r="U985" s="851"/>
      <c r="V985" s="851"/>
      <c r="W985" s="851"/>
      <c r="X985" s="850"/>
      <c r="Y985" s="932"/>
      <c r="Z985" s="933"/>
      <c r="AA985" s="934"/>
    </row>
    <row r="986" spans="1:63" s="337" customFormat="1" ht="8.4499999999999993" customHeight="1">
      <c r="A986" s="333"/>
      <c r="B986" s="898"/>
      <c r="C986" s="907"/>
      <c r="D986" s="853"/>
      <c r="E986" s="853"/>
      <c r="F986" s="853"/>
      <c r="G986" s="853"/>
      <c r="H986" s="853"/>
      <c r="I986" s="853"/>
      <c r="J986" s="853"/>
      <c r="K986" s="853"/>
      <c r="L986" s="853"/>
      <c r="M986" s="853"/>
      <c r="N986" s="853"/>
      <c r="O986" s="853"/>
      <c r="P986" s="853"/>
      <c r="Q986" s="853"/>
      <c r="R986" s="853"/>
      <c r="S986" s="853"/>
      <c r="T986" s="853"/>
      <c r="U986" s="853"/>
      <c r="V986" s="853"/>
      <c r="W986" s="853"/>
      <c r="X986" s="854"/>
      <c r="Y986" s="935"/>
      <c r="Z986" s="936"/>
      <c r="AA986" s="937"/>
    </row>
    <row r="987" spans="1:63" s="337" customFormat="1" ht="9" customHeight="1">
      <c r="A987" s="500"/>
      <c r="B987" s="626" t="s">
        <v>391</v>
      </c>
      <c r="C987" s="899" t="s">
        <v>602</v>
      </c>
      <c r="D987" s="904"/>
      <c r="E987" s="904"/>
      <c r="F987" s="904"/>
      <c r="G987" s="904"/>
      <c r="H987" s="904"/>
      <c r="I987" s="904"/>
      <c r="J987" s="904"/>
      <c r="K987" s="904"/>
      <c r="L987" s="904"/>
      <c r="M987" s="904"/>
      <c r="N987" s="904"/>
      <c r="O987" s="904"/>
      <c r="P987" s="904"/>
      <c r="Q987" s="904"/>
      <c r="R987" s="904"/>
      <c r="S987" s="904"/>
      <c r="T987" s="904"/>
      <c r="U987" s="904"/>
      <c r="V987" s="904"/>
      <c r="W987" s="904"/>
      <c r="X987" s="905"/>
      <c r="Y987" s="929"/>
      <c r="Z987" s="930"/>
      <c r="AA987" s="931"/>
    </row>
    <row r="988" spans="1:63" s="337" customFormat="1" ht="9" customHeight="1">
      <c r="A988" s="333"/>
      <c r="B988" s="897"/>
      <c r="C988" s="906"/>
      <c r="D988" s="851"/>
      <c r="E988" s="851"/>
      <c r="F988" s="851"/>
      <c r="G988" s="851"/>
      <c r="H988" s="851"/>
      <c r="I988" s="851"/>
      <c r="J988" s="851"/>
      <c r="K988" s="851"/>
      <c r="L988" s="851"/>
      <c r="M988" s="851"/>
      <c r="N988" s="851"/>
      <c r="O988" s="851"/>
      <c r="P988" s="851"/>
      <c r="Q988" s="851"/>
      <c r="R988" s="851"/>
      <c r="S988" s="851"/>
      <c r="T988" s="851"/>
      <c r="U988" s="851"/>
      <c r="V988" s="851"/>
      <c r="W988" s="851"/>
      <c r="X988" s="850"/>
      <c r="Y988" s="932"/>
      <c r="Z988" s="933"/>
      <c r="AA988" s="934"/>
    </row>
    <row r="989" spans="1:63" s="337" customFormat="1" ht="9" customHeight="1">
      <c r="A989" s="333"/>
      <c r="B989" s="897"/>
      <c r="C989" s="906"/>
      <c r="D989" s="851"/>
      <c r="E989" s="851"/>
      <c r="F989" s="851"/>
      <c r="G989" s="851"/>
      <c r="H989" s="851"/>
      <c r="I989" s="851"/>
      <c r="J989" s="851"/>
      <c r="K989" s="851"/>
      <c r="L989" s="851"/>
      <c r="M989" s="851"/>
      <c r="N989" s="851"/>
      <c r="O989" s="851"/>
      <c r="P989" s="851"/>
      <c r="Q989" s="851"/>
      <c r="R989" s="851"/>
      <c r="S989" s="851"/>
      <c r="T989" s="851"/>
      <c r="U989" s="851"/>
      <c r="V989" s="851"/>
      <c r="W989" s="851"/>
      <c r="X989" s="850"/>
      <c r="Y989" s="932"/>
      <c r="Z989" s="933"/>
      <c r="AA989" s="934"/>
    </row>
    <row r="990" spans="1:63" s="337" customFormat="1" ht="9" customHeight="1">
      <c r="A990" s="333"/>
      <c r="B990" s="898"/>
      <c r="C990" s="907"/>
      <c r="D990" s="853"/>
      <c r="E990" s="853"/>
      <c r="F990" s="853"/>
      <c r="G990" s="853"/>
      <c r="H990" s="853"/>
      <c r="I990" s="853"/>
      <c r="J990" s="853"/>
      <c r="K990" s="853"/>
      <c r="L990" s="853"/>
      <c r="M990" s="853"/>
      <c r="N990" s="853"/>
      <c r="O990" s="853"/>
      <c r="P990" s="853"/>
      <c r="Q990" s="853"/>
      <c r="R990" s="853"/>
      <c r="S990" s="853"/>
      <c r="T990" s="853"/>
      <c r="U990" s="853"/>
      <c r="V990" s="853"/>
      <c r="W990" s="853"/>
      <c r="X990" s="854"/>
      <c r="Y990" s="935"/>
      <c r="Z990" s="936"/>
      <c r="AA990" s="937"/>
    </row>
    <row r="991" spans="1:63" s="337" customFormat="1" ht="16.5" customHeight="1">
      <c r="A991" s="370"/>
      <c r="B991" s="370"/>
      <c r="C991" s="370"/>
      <c r="D991" s="370"/>
      <c r="E991" s="370"/>
      <c r="F991" s="370"/>
      <c r="G991" s="370"/>
      <c r="H991" s="370"/>
      <c r="I991" s="334"/>
      <c r="J991" s="334"/>
      <c r="K991" s="334"/>
      <c r="L991" s="334"/>
      <c r="M991" s="334"/>
      <c r="N991" s="334"/>
      <c r="O991" s="334"/>
      <c r="P991" s="334"/>
      <c r="Q991" s="334"/>
      <c r="R991" s="334"/>
      <c r="S991" s="334"/>
      <c r="T991" s="334"/>
      <c r="U991" s="334"/>
      <c r="V991" s="334"/>
      <c r="W991" s="334"/>
      <c r="X991" s="334"/>
      <c r="Y991" s="371"/>
      <c r="Z991" s="371"/>
      <c r="AA991" s="371"/>
    </row>
    <row r="992" spans="1:63" s="297" customFormat="1" ht="15.6" customHeight="1">
      <c r="A992" s="422" t="s">
        <v>1091</v>
      </c>
      <c r="B992" s="279"/>
      <c r="C992" s="280"/>
      <c r="D992" s="280"/>
      <c r="E992" s="280"/>
      <c r="F992" s="280"/>
      <c r="G992" s="280"/>
      <c r="H992" s="280"/>
      <c r="I992" s="280"/>
      <c r="J992" s="281"/>
      <c r="K992" s="281"/>
      <c r="L992" s="281"/>
      <c r="M992" s="281"/>
      <c r="N992" s="281"/>
      <c r="O992" s="281"/>
      <c r="P992" s="281"/>
      <c r="Q992" s="281"/>
      <c r="R992" s="281"/>
      <c r="S992" s="282"/>
      <c r="T992" s="282"/>
      <c r="U992" s="282"/>
      <c r="V992" s="282"/>
      <c r="W992" s="282"/>
      <c r="X992" s="282"/>
      <c r="Y992" s="265"/>
      <c r="Z992" s="265"/>
      <c r="AA992" s="265"/>
    </row>
    <row r="993" spans="1:63" s="369" customFormat="1" ht="15.6" customHeight="1">
      <c r="A993" s="352"/>
      <c r="B993" s="598" t="s">
        <v>354</v>
      </c>
      <c r="C993" s="635" t="s">
        <v>615</v>
      </c>
      <c r="D993" s="602"/>
      <c r="E993" s="602"/>
      <c r="F993" s="602"/>
      <c r="G993" s="602"/>
      <c r="H993" s="602"/>
      <c r="I993" s="602"/>
      <c r="J993" s="602"/>
      <c r="K993" s="602"/>
      <c r="L993" s="602"/>
      <c r="M993" s="602"/>
      <c r="N993" s="602"/>
      <c r="O993" s="602"/>
      <c r="P993" s="602"/>
      <c r="Q993" s="602"/>
      <c r="R993" s="602"/>
      <c r="S993" s="602"/>
      <c r="T993" s="602"/>
      <c r="U993" s="602"/>
      <c r="V993" s="602"/>
      <c r="W993" s="602"/>
      <c r="X993" s="603"/>
      <c r="Y993" s="636"/>
      <c r="Z993" s="637"/>
      <c r="AA993" s="638"/>
    </row>
    <row r="994" spans="1:63" s="285" customFormat="1" ht="15.6" customHeight="1">
      <c r="A994" s="352"/>
      <c r="B994" s="599"/>
      <c r="C994" s="604"/>
      <c r="D994" s="605"/>
      <c r="E994" s="605"/>
      <c r="F994" s="605"/>
      <c r="G994" s="605"/>
      <c r="H994" s="605"/>
      <c r="I994" s="605"/>
      <c r="J994" s="605"/>
      <c r="K994" s="605"/>
      <c r="L994" s="605"/>
      <c r="M994" s="605"/>
      <c r="N994" s="605"/>
      <c r="O994" s="605"/>
      <c r="P994" s="605"/>
      <c r="Q994" s="605"/>
      <c r="R994" s="605"/>
      <c r="S994" s="605"/>
      <c r="T994" s="605"/>
      <c r="U994" s="605"/>
      <c r="V994" s="605"/>
      <c r="W994" s="605"/>
      <c r="X994" s="606"/>
      <c r="Y994" s="639"/>
      <c r="Z994" s="640"/>
      <c r="AA994" s="641"/>
      <c r="AC994" s="286"/>
      <c r="AD994" s="286"/>
      <c r="AE994" s="286"/>
      <c r="AF994" s="286"/>
      <c r="AG994" s="286"/>
      <c r="AH994" s="286"/>
      <c r="AI994" s="286"/>
      <c r="AJ994" s="286"/>
      <c r="AK994" s="286"/>
      <c r="AL994" s="286"/>
      <c r="AM994" s="286"/>
      <c r="AN994" s="286"/>
      <c r="AO994" s="286"/>
      <c r="AP994" s="286"/>
      <c r="AQ994" s="286"/>
      <c r="AR994" s="286"/>
      <c r="AS994" s="286"/>
      <c r="AT994" s="286"/>
      <c r="AU994" s="286"/>
      <c r="AV994" s="286"/>
      <c r="AW994" s="286"/>
      <c r="AX994" s="286"/>
      <c r="AY994" s="286"/>
      <c r="AZ994" s="286"/>
      <c r="BA994" s="286"/>
      <c r="BB994" s="286"/>
      <c r="BC994" s="286"/>
      <c r="BD994" s="286"/>
      <c r="BE994" s="286"/>
      <c r="BF994" s="286"/>
      <c r="BG994" s="286"/>
      <c r="BH994" s="286"/>
      <c r="BI994" s="286"/>
      <c r="BJ994" s="286"/>
      <c r="BK994" s="286"/>
    </row>
    <row r="995" spans="1:63" s="297" customFormat="1" ht="15.6" customHeight="1">
      <c r="A995" s="322"/>
      <c r="B995" s="599"/>
      <c r="C995" s="604"/>
      <c r="D995" s="605"/>
      <c r="E995" s="605"/>
      <c r="F995" s="605"/>
      <c r="G995" s="605"/>
      <c r="H995" s="605"/>
      <c r="I995" s="605"/>
      <c r="J995" s="605"/>
      <c r="K995" s="605"/>
      <c r="L995" s="605"/>
      <c r="M995" s="605"/>
      <c r="N995" s="605"/>
      <c r="O995" s="605"/>
      <c r="P995" s="605"/>
      <c r="Q995" s="605"/>
      <c r="R995" s="605"/>
      <c r="S995" s="605"/>
      <c r="T995" s="605"/>
      <c r="U995" s="605"/>
      <c r="V995" s="605"/>
      <c r="W995" s="605"/>
      <c r="X995" s="606"/>
      <c r="Y995" s="639"/>
      <c r="Z995" s="640"/>
      <c r="AA995" s="641"/>
    </row>
    <row r="996" spans="1:63" s="297" customFormat="1" ht="15.6" customHeight="1">
      <c r="A996" s="322"/>
      <c r="B996" s="599"/>
      <c r="C996" s="604"/>
      <c r="D996" s="605"/>
      <c r="E996" s="605"/>
      <c r="F996" s="605"/>
      <c r="G996" s="605"/>
      <c r="H996" s="605"/>
      <c r="I996" s="605"/>
      <c r="J996" s="605"/>
      <c r="K996" s="605"/>
      <c r="L996" s="605"/>
      <c r="M996" s="605"/>
      <c r="N996" s="605"/>
      <c r="O996" s="605"/>
      <c r="P996" s="605"/>
      <c r="Q996" s="605"/>
      <c r="R996" s="605"/>
      <c r="S996" s="605"/>
      <c r="T996" s="605"/>
      <c r="U996" s="605"/>
      <c r="V996" s="605"/>
      <c r="W996" s="605"/>
      <c r="X996" s="606"/>
      <c r="Y996" s="639"/>
      <c r="Z996" s="640"/>
      <c r="AA996" s="641"/>
    </row>
    <row r="997" spans="1:63" s="297" customFormat="1" ht="15.6" customHeight="1">
      <c r="A997" s="322"/>
      <c r="B997" s="600"/>
      <c r="C997" s="607"/>
      <c r="D997" s="608"/>
      <c r="E997" s="608"/>
      <c r="F997" s="608"/>
      <c r="G997" s="608"/>
      <c r="H997" s="608"/>
      <c r="I997" s="608"/>
      <c r="J997" s="608"/>
      <c r="K997" s="608"/>
      <c r="L997" s="608"/>
      <c r="M997" s="608"/>
      <c r="N997" s="608"/>
      <c r="O997" s="608"/>
      <c r="P997" s="608"/>
      <c r="Q997" s="608"/>
      <c r="R997" s="608"/>
      <c r="S997" s="608"/>
      <c r="T997" s="608"/>
      <c r="U997" s="608"/>
      <c r="V997" s="608"/>
      <c r="W997" s="608"/>
      <c r="X997" s="609"/>
      <c r="Y997" s="642"/>
      <c r="Z997" s="643"/>
      <c r="AA997" s="644"/>
    </row>
    <row r="998" spans="1:63" s="297" customFormat="1" ht="6.6" customHeight="1">
      <c r="A998" s="352"/>
      <c r="B998" s="598" t="s">
        <v>356</v>
      </c>
      <c r="C998" s="601" t="s">
        <v>616</v>
      </c>
      <c r="D998" s="602"/>
      <c r="E998" s="602"/>
      <c r="F998" s="602"/>
      <c r="G998" s="602"/>
      <c r="H998" s="602"/>
      <c r="I998" s="602"/>
      <c r="J998" s="602"/>
      <c r="K998" s="602"/>
      <c r="L998" s="602"/>
      <c r="M998" s="602"/>
      <c r="N998" s="602"/>
      <c r="O998" s="602"/>
      <c r="P998" s="602"/>
      <c r="Q998" s="602"/>
      <c r="R998" s="602"/>
      <c r="S998" s="602"/>
      <c r="T998" s="602"/>
      <c r="U998" s="602"/>
      <c r="V998" s="602"/>
      <c r="W998" s="602"/>
      <c r="X998" s="603"/>
      <c r="Y998" s="636"/>
      <c r="Z998" s="637"/>
      <c r="AA998" s="638"/>
    </row>
    <row r="999" spans="1:63" s="297" customFormat="1" ht="15.6" customHeight="1">
      <c r="A999" s="322"/>
      <c r="B999" s="599"/>
      <c r="C999" s="604"/>
      <c r="D999" s="605"/>
      <c r="E999" s="605"/>
      <c r="F999" s="605"/>
      <c r="G999" s="605"/>
      <c r="H999" s="605"/>
      <c r="I999" s="605"/>
      <c r="J999" s="605"/>
      <c r="K999" s="605"/>
      <c r="L999" s="605"/>
      <c r="M999" s="605"/>
      <c r="N999" s="605"/>
      <c r="O999" s="605"/>
      <c r="P999" s="605"/>
      <c r="Q999" s="605"/>
      <c r="R999" s="605"/>
      <c r="S999" s="605"/>
      <c r="T999" s="605"/>
      <c r="U999" s="605"/>
      <c r="V999" s="605"/>
      <c r="W999" s="605"/>
      <c r="X999" s="606"/>
      <c r="Y999" s="639"/>
      <c r="Z999" s="640"/>
      <c r="AA999" s="641"/>
    </row>
    <row r="1000" spans="1:63" s="297" customFormat="1" ht="15.6" customHeight="1">
      <c r="A1000" s="322"/>
      <c r="B1000" s="599"/>
      <c r="C1000" s="604"/>
      <c r="D1000" s="605"/>
      <c r="E1000" s="605"/>
      <c r="F1000" s="605"/>
      <c r="G1000" s="605"/>
      <c r="H1000" s="605"/>
      <c r="I1000" s="605"/>
      <c r="J1000" s="605"/>
      <c r="K1000" s="605"/>
      <c r="L1000" s="605"/>
      <c r="M1000" s="605"/>
      <c r="N1000" s="605"/>
      <c r="O1000" s="605"/>
      <c r="P1000" s="605"/>
      <c r="Q1000" s="605"/>
      <c r="R1000" s="605"/>
      <c r="S1000" s="605"/>
      <c r="T1000" s="605"/>
      <c r="U1000" s="605"/>
      <c r="V1000" s="605"/>
      <c r="W1000" s="605"/>
      <c r="X1000" s="606"/>
      <c r="Y1000" s="639"/>
      <c r="Z1000" s="640"/>
      <c r="AA1000" s="641"/>
    </row>
    <row r="1001" spans="1:63" s="297" customFormat="1" ht="10.5" customHeight="1">
      <c r="A1001" s="322"/>
      <c r="B1001" s="599"/>
      <c r="C1001" s="604"/>
      <c r="D1001" s="605"/>
      <c r="E1001" s="605"/>
      <c r="F1001" s="605"/>
      <c r="G1001" s="605"/>
      <c r="H1001" s="605"/>
      <c r="I1001" s="605"/>
      <c r="J1001" s="605"/>
      <c r="K1001" s="605"/>
      <c r="L1001" s="605"/>
      <c r="M1001" s="605"/>
      <c r="N1001" s="605"/>
      <c r="O1001" s="605"/>
      <c r="P1001" s="605"/>
      <c r="Q1001" s="605"/>
      <c r="R1001" s="605"/>
      <c r="S1001" s="605"/>
      <c r="T1001" s="605"/>
      <c r="U1001" s="605"/>
      <c r="V1001" s="605"/>
      <c r="W1001" s="605"/>
      <c r="X1001" s="606"/>
      <c r="Y1001" s="639"/>
      <c r="Z1001" s="640"/>
      <c r="AA1001" s="641"/>
    </row>
    <row r="1002" spans="1:63" s="369" customFormat="1" ht="6" customHeight="1">
      <c r="A1002" s="322"/>
      <c r="B1002" s="600"/>
      <c r="C1002" s="607"/>
      <c r="D1002" s="608"/>
      <c r="E1002" s="608"/>
      <c r="F1002" s="608"/>
      <c r="G1002" s="608"/>
      <c r="H1002" s="608"/>
      <c r="I1002" s="608"/>
      <c r="J1002" s="608"/>
      <c r="K1002" s="608"/>
      <c r="L1002" s="608"/>
      <c r="M1002" s="608"/>
      <c r="N1002" s="608"/>
      <c r="O1002" s="608"/>
      <c r="P1002" s="608"/>
      <c r="Q1002" s="608"/>
      <c r="R1002" s="608"/>
      <c r="S1002" s="608"/>
      <c r="T1002" s="608"/>
      <c r="U1002" s="608"/>
      <c r="V1002" s="608"/>
      <c r="W1002" s="608"/>
      <c r="X1002" s="609"/>
      <c r="Y1002" s="642"/>
      <c r="Z1002" s="643"/>
      <c r="AA1002" s="644"/>
    </row>
    <row r="1003" spans="1:63" s="369" customFormat="1" ht="15.6" customHeight="1">
      <c r="A1003" s="322"/>
      <c r="B1003" s="598" t="s">
        <v>387</v>
      </c>
      <c r="C1003" s="601" t="s">
        <v>617</v>
      </c>
      <c r="D1003" s="602"/>
      <c r="E1003" s="602"/>
      <c r="F1003" s="602"/>
      <c r="G1003" s="602"/>
      <c r="H1003" s="602"/>
      <c r="I1003" s="602"/>
      <c r="J1003" s="602"/>
      <c r="K1003" s="602"/>
      <c r="L1003" s="602"/>
      <c r="M1003" s="602"/>
      <c r="N1003" s="602"/>
      <c r="O1003" s="602"/>
      <c r="P1003" s="602"/>
      <c r="Q1003" s="602"/>
      <c r="R1003" s="602"/>
      <c r="S1003" s="602"/>
      <c r="T1003" s="602"/>
      <c r="U1003" s="602"/>
      <c r="V1003" s="602"/>
      <c r="W1003" s="602"/>
      <c r="X1003" s="603"/>
      <c r="Y1003" s="636"/>
      <c r="Z1003" s="637"/>
      <c r="AA1003" s="638"/>
      <c r="AG1003" s="322"/>
      <c r="AH1003" s="491"/>
      <c r="AI1003" s="465"/>
      <c r="AJ1003" s="465"/>
      <c r="AK1003" s="465"/>
      <c r="AL1003" s="465"/>
      <c r="AM1003" s="465"/>
      <c r="AN1003" s="465"/>
      <c r="AO1003" s="465"/>
      <c r="AP1003" s="465"/>
      <c r="AQ1003" s="465"/>
      <c r="AR1003" s="465"/>
      <c r="AS1003" s="465"/>
      <c r="AT1003" s="465"/>
      <c r="AU1003" s="465"/>
      <c r="AV1003" s="465"/>
      <c r="AW1003" s="465"/>
      <c r="AX1003" s="465"/>
      <c r="AY1003" s="465"/>
      <c r="AZ1003" s="465"/>
      <c r="BA1003" s="465"/>
      <c r="BB1003" s="465"/>
      <c r="BC1003" s="465"/>
      <c r="BD1003" s="465"/>
      <c r="BE1003" s="431"/>
      <c r="BF1003" s="431"/>
      <c r="BG1003" s="431"/>
    </row>
    <row r="1004" spans="1:63" s="369" customFormat="1" ht="15.6" customHeight="1">
      <c r="A1004" s="322"/>
      <c r="B1004" s="600"/>
      <c r="C1004" s="607"/>
      <c r="D1004" s="608"/>
      <c r="E1004" s="608"/>
      <c r="F1004" s="608"/>
      <c r="G1004" s="608"/>
      <c r="H1004" s="608"/>
      <c r="I1004" s="608"/>
      <c r="J1004" s="608"/>
      <c r="K1004" s="608"/>
      <c r="L1004" s="608"/>
      <c r="M1004" s="608"/>
      <c r="N1004" s="608"/>
      <c r="O1004" s="608"/>
      <c r="P1004" s="608"/>
      <c r="Q1004" s="608"/>
      <c r="R1004" s="608"/>
      <c r="S1004" s="608"/>
      <c r="T1004" s="608"/>
      <c r="U1004" s="608"/>
      <c r="V1004" s="608"/>
      <c r="W1004" s="608"/>
      <c r="X1004" s="609"/>
      <c r="Y1004" s="642"/>
      <c r="Z1004" s="643"/>
      <c r="AA1004" s="644"/>
    </row>
    <row r="1005" spans="1:63" s="369" customFormat="1" ht="7.5" customHeight="1">
      <c r="A1005" s="322"/>
      <c r="B1005" s="598" t="s">
        <v>389</v>
      </c>
      <c r="C1005" s="909" t="s">
        <v>618</v>
      </c>
      <c r="D1005" s="720"/>
      <c r="E1005" s="720"/>
      <c r="F1005" s="720"/>
      <c r="G1005" s="720"/>
      <c r="H1005" s="720"/>
      <c r="I1005" s="720"/>
      <c r="J1005" s="720"/>
      <c r="K1005" s="720"/>
      <c r="L1005" s="720"/>
      <c r="M1005" s="720"/>
      <c r="N1005" s="720"/>
      <c r="O1005" s="720"/>
      <c r="P1005" s="720"/>
      <c r="Q1005" s="720"/>
      <c r="R1005" s="720"/>
      <c r="S1005" s="720"/>
      <c r="T1005" s="720"/>
      <c r="U1005" s="720"/>
      <c r="V1005" s="720"/>
      <c r="W1005" s="720"/>
      <c r="X1005" s="721"/>
      <c r="Y1005" s="636"/>
      <c r="Z1005" s="637"/>
      <c r="AA1005" s="638"/>
    </row>
    <row r="1006" spans="1:63" s="369" customFormat="1" ht="15.6" customHeight="1">
      <c r="A1006" s="322"/>
      <c r="B1006" s="599"/>
      <c r="C1006" s="890"/>
      <c r="D1006" s="891"/>
      <c r="E1006" s="891"/>
      <c r="F1006" s="891"/>
      <c r="G1006" s="891"/>
      <c r="H1006" s="891"/>
      <c r="I1006" s="891"/>
      <c r="J1006" s="891"/>
      <c r="K1006" s="891"/>
      <c r="L1006" s="891"/>
      <c r="M1006" s="891"/>
      <c r="N1006" s="891"/>
      <c r="O1006" s="891"/>
      <c r="P1006" s="891"/>
      <c r="Q1006" s="891"/>
      <c r="R1006" s="891"/>
      <c r="S1006" s="891"/>
      <c r="T1006" s="891"/>
      <c r="U1006" s="891"/>
      <c r="V1006" s="891"/>
      <c r="W1006" s="891"/>
      <c r="X1006" s="892"/>
      <c r="Y1006" s="639"/>
      <c r="Z1006" s="640"/>
      <c r="AA1006" s="641"/>
    </row>
    <row r="1007" spans="1:63" s="369" customFormat="1" ht="8.4499999999999993" customHeight="1">
      <c r="A1007" s="322"/>
      <c r="B1007" s="600"/>
      <c r="C1007" s="722"/>
      <c r="D1007" s="723"/>
      <c r="E1007" s="723"/>
      <c r="F1007" s="723"/>
      <c r="G1007" s="723"/>
      <c r="H1007" s="723"/>
      <c r="I1007" s="723"/>
      <c r="J1007" s="723"/>
      <c r="K1007" s="723"/>
      <c r="L1007" s="723"/>
      <c r="M1007" s="723"/>
      <c r="N1007" s="723"/>
      <c r="O1007" s="723"/>
      <c r="P1007" s="723"/>
      <c r="Q1007" s="723"/>
      <c r="R1007" s="723"/>
      <c r="S1007" s="723"/>
      <c r="T1007" s="723"/>
      <c r="U1007" s="723"/>
      <c r="V1007" s="723"/>
      <c r="W1007" s="723"/>
      <c r="X1007" s="724"/>
      <c r="Y1007" s="642"/>
      <c r="Z1007" s="643"/>
      <c r="AA1007" s="644"/>
    </row>
    <row r="1008" spans="1:63" s="369" customFormat="1" ht="6.95" customHeight="1">
      <c r="A1008" s="352"/>
      <c r="B1008" s="598" t="s">
        <v>391</v>
      </c>
      <c r="C1008" s="601" t="s">
        <v>619</v>
      </c>
      <c r="D1008" s="602"/>
      <c r="E1008" s="602"/>
      <c r="F1008" s="602"/>
      <c r="G1008" s="602"/>
      <c r="H1008" s="602"/>
      <c r="I1008" s="602"/>
      <c r="J1008" s="602"/>
      <c r="K1008" s="602"/>
      <c r="L1008" s="602"/>
      <c r="M1008" s="602"/>
      <c r="N1008" s="602"/>
      <c r="O1008" s="602"/>
      <c r="P1008" s="602"/>
      <c r="Q1008" s="602"/>
      <c r="R1008" s="602"/>
      <c r="S1008" s="602"/>
      <c r="T1008" s="602"/>
      <c r="U1008" s="602"/>
      <c r="V1008" s="602"/>
      <c r="W1008" s="602"/>
      <c r="X1008" s="603"/>
      <c r="Y1008" s="636"/>
      <c r="Z1008" s="637"/>
      <c r="AA1008" s="638"/>
    </row>
    <row r="1009" spans="1:27" s="369" customFormat="1" ht="15.6" customHeight="1">
      <c r="A1009" s="322"/>
      <c r="B1009" s="599"/>
      <c r="C1009" s="604"/>
      <c r="D1009" s="605"/>
      <c r="E1009" s="605"/>
      <c r="F1009" s="605"/>
      <c r="G1009" s="605"/>
      <c r="H1009" s="605"/>
      <c r="I1009" s="605"/>
      <c r="J1009" s="605"/>
      <c r="K1009" s="605"/>
      <c r="L1009" s="605"/>
      <c r="M1009" s="605"/>
      <c r="N1009" s="605"/>
      <c r="O1009" s="605"/>
      <c r="P1009" s="605"/>
      <c r="Q1009" s="605"/>
      <c r="R1009" s="605"/>
      <c r="S1009" s="605"/>
      <c r="T1009" s="605"/>
      <c r="U1009" s="605"/>
      <c r="V1009" s="605"/>
      <c r="W1009" s="605"/>
      <c r="X1009" s="606"/>
      <c r="Y1009" s="639"/>
      <c r="Z1009" s="640"/>
      <c r="AA1009" s="641"/>
    </row>
    <row r="1010" spans="1:27" s="369" customFormat="1" ht="15.6" customHeight="1">
      <c r="A1010" s="322"/>
      <c r="B1010" s="599"/>
      <c r="C1010" s="604"/>
      <c r="D1010" s="605"/>
      <c r="E1010" s="605"/>
      <c r="F1010" s="605"/>
      <c r="G1010" s="605"/>
      <c r="H1010" s="605"/>
      <c r="I1010" s="605"/>
      <c r="J1010" s="605"/>
      <c r="K1010" s="605"/>
      <c r="L1010" s="605"/>
      <c r="M1010" s="605"/>
      <c r="N1010" s="605"/>
      <c r="O1010" s="605"/>
      <c r="P1010" s="605"/>
      <c r="Q1010" s="605"/>
      <c r="R1010" s="605"/>
      <c r="S1010" s="605"/>
      <c r="T1010" s="605"/>
      <c r="U1010" s="605"/>
      <c r="V1010" s="605"/>
      <c r="W1010" s="605"/>
      <c r="X1010" s="606"/>
      <c r="Y1010" s="639"/>
      <c r="Z1010" s="640"/>
      <c r="AA1010" s="641"/>
    </row>
    <row r="1011" spans="1:27" s="369" customFormat="1" ht="7.5" customHeight="1">
      <c r="A1011" s="322"/>
      <c r="B1011" s="600"/>
      <c r="C1011" s="607"/>
      <c r="D1011" s="608"/>
      <c r="E1011" s="608"/>
      <c r="F1011" s="608"/>
      <c r="G1011" s="608"/>
      <c r="H1011" s="608"/>
      <c r="I1011" s="608"/>
      <c r="J1011" s="608"/>
      <c r="K1011" s="608"/>
      <c r="L1011" s="608"/>
      <c r="M1011" s="608"/>
      <c r="N1011" s="608"/>
      <c r="O1011" s="608"/>
      <c r="P1011" s="608"/>
      <c r="Q1011" s="608"/>
      <c r="R1011" s="608"/>
      <c r="S1011" s="608"/>
      <c r="T1011" s="608"/>
      <c r="U1011" s="608"/>
      <c r="V1011" s="608"/>
      <c r="W1011" s="608"/>
      <c r="X1011" s="609"/>
      <c r="Y1011" s="642"/>
      <c r="Z1011" s="643"/>
      <c r="AA1011" s="644"/>
    </row>
    <row r="1012" spans="1:27" s="369" customFormat="1" ht="7.5" customHeight="1">
      <c r="A1012" s="322"/>
      <c r="B1012" s="598" t="s">
        <v>417</v>
      </c>
      <c r="C1012" s="909" t="s">
        <v>620</v>
      </c>
      <c r="D1012" s="720"/>
      <c r="E1012" s="720"/>
      <c r="F1012" s="720"/>
      <c r="G1012" s="720"/>
      <c r="H1012" s="720"/>
      <c r="I1012" s="720"/>
      <c r="J1012" s="720"/>
      <c r="K1012" s="720"/>
      <c r="L1012" s="720"/>
      <c r="M1012" s="720"/>
      <c r="N1012" s="720"/>
      <c r="O1012" s="720"/>
      <c r="P1012" s="720"/>
      <c r="Q1012" s="720"/>
      <c r="R1012" s="720"/>
      <c r="S1012" s="720"/>
      <c r="T1012" s="720"/>
      <c r="U1012" s="720"/>
      <c r="V1012" s="720"/>
      <c r="W1012" s="720"/>
      <c r="X1012" s="721"/>
      <c r="Y1012" s="636"/>
      <c r="Z1012" s="637"/>
      <c r="AA1012" s="638"/>
    </row>
    <row r="1013" spans="1:27" s="369" customFormat="1" ht="15.6" customHeight="1">
      <c r="A1013" s="322"/>
      <c r="B1013" s="599"/>
      <c r="C1013" s="890"/>
      <c r="D1013" s="891"/>
      <c r="E1013" s="891"/>
      <c r="F1013" s="891"/>
      <c r="G1013" s="891"/>
      <c r="H1013" s="891"/>
      <c r="I1013" s="891"/>
      <c r="J1013" s="891"/>
      <c r="K1013" s="891"/>
      <c r="L1013" s="891"/>
      <c r="M1013" s="891"/>
      <c r="N1013" s="891"/>
      <c r="O1013" s="891"/>
      <c r="P1013" s="891"/>
      <c r="Q1013" s="891"/>
      <c r="R1013" s="891"/>
      <c r="S1013" s="891"/>
      <c r="T1013" s="891"/>
      <c r="U1013" s="891"/>
      <c r="V1013" s="891"/>
      <c r="W1013" s="891"/>
      <c r="X1013" s="892"/>
      <c r="Y1013" s="639"/>
      <c r="Z1013" s="640"/>
      <c r="AA1013" s="641"/>
    </row>
    <row r="1014" spans="1:27" s="369" customFormat="1" ht="3.6" customHeight="1">
      <c r="A1014" s="322"/>
      <c r="B1014" s="600"/>
      <c r="C1014" s="722"/>
      <c r="D1014" s="723"/>
      <c r="E1014" s="723"/>
      <c r="F1014" s="723"/>
      <c r="G1014" s="723"/>
      <c r="H1014" s="723"/>
      <c r="I1014" s="723"/>
      <c r="J1014" s="723"/>
      <c r="K1014" s="723"/>
      <c r="L1014" s="723"/>
      <c r="M1014" s="723"/>
      <c r="N1014" s="723"/>
      <c r="O1014" s="723"/>
      <c r="P1014" s="723"/>
      <c r="Q1014" s="723"/>
      <c r="R1014" s="723"/>
      <c r="S1014" s="723"/>
      <c r="T1014" s="723"/>
      <c r="U1014" s="723"/>
      <c r="V1014" s="723"/>
      <c r="W1014" s="723"/>
      <c r="X1014" s="724"/>
      <c r="Y1014" s="642"/>
      <c r="Z1014" s="643"/>
      <c r="AA1014" s="644"/>
    </row>
    <row r="1015" spans="1:27" s="369" customFormat="1" ht="9" customHeight="1">
      <c r="A1015" s="322"/>
      <c r="B1015" s="598" t="s">
        <v>419</v>
      </c>
      <c r="C1015" s="601" t="s">
        <v>602</v>
      </c>
      <c r="D1015" s="602"/>
      <c r="E1015" s="602"/>
      <c r="F1015" s="602"/>
      <c r="G1015" s="602"/>
      <c r="H1015" s="602"/>
      <c r="I1015" s="602"/>
      <c r="J1015" s="602"/>
      <c r="K1015" s="602"/>
      <c r="L1015" s="602"/>
      <c r="M1015" s="602"/>
      <c r="N1015" s="602"/>
      <c r="O1015" s="602"/>
      <c r="P1015" s="602"/>
      <c r="Q1015" s="602"/>
      <c r="R1015" s="602"/>
      <c r="S1015" s="602"/>
      <c r="T1015" s="602"/>
      <c r="U1015" s="602"/>
      <c r="V1015" s="602"/>
      <c r="W1015" s="602"/>
      <c r="X1015" s="603"/>
      <c r="Y1015" s="636"/>
      <c r="Z1015" s="637"/>
      <c r="AA1015" s="638"/>
    </row>
    <row r="1016" spans="1:27" s="369" customFormat="1" ht="15.6" customHeight="1">
      <c r="A1016" s="322"/>
      <c r="B1016" s="613"/>
      <c r="C1016" s="616"/>
      <c r="D1016" s="679"/>
      <c r="E1016" s="679"/>
      <c r="F1016" s="679"/>
      <c r="G1016" s="679"/>
      <c r="H1016" s="679"/>
      <c r="I1016" s="679"/>
      <c r="J1016" s="679"/>
      <c r="K1016" s="679"/>
      <c r="L1016" s="679"/>
      <c r="M1016" s="679"/>
      <c r="N1016" s="679"/>
      <c r="O1016" s="679"/>
      <c r="P1016" s="679"/>
      <c r="Q1016" s="679"/>
      <c r="R1016" s="679"/>
      <c r="S1016" s="679"/>
      <c r="T1016" s="679"/>
      <c r="U1016" s="679"/>
      <c r="V1016" s="679"/>
      <c r="W1016" s="679"/>
      <c r="X1016" s="606"/>
      <c r="Y1016" s="639"/>
      <c r="Z1016" s="640"/>
      <c r="AA1016" s="641"/>
    </row>
    <row r="1017" spans="1:27" s="369" customFormat="1" ht="6.6" customHeight="1">
      <c r="A1017" s="322"/>
      <c r="B1017" s="600"/>
      <c r="C1017" s="607"/>
      <c r="D1017" s="608"/>
      <c r="E1017" s="608"/>
      <c r="F1017" s="608"/>
      <c r="G1017" s="608"/>
      <c r="H1017" s="608"/>
      <c r="I1017" s="608"/>
      <c r="J1017" s="608"/>
      <c r="K1017" s="608"/>
      <c r="L1017" s="608"/>
      <c r="M1017" s="608"/>
      <c r="N1017" s="608"/>
      <c r="O1017" s="608"/>
      <c r="P1017" s="608"/>
      <c r="Q1017" s="608"/>
      <c r="R1017" s="608"/>
      <c r="S1017" s="608"/>
      <c r="T1017" s="608"/>
      <c r="U1017" s="608"/>
      <c r="V1017" s="608"/>
      <c r="W1017" s="608"/>
      <c r="X1017" s="609"/>
      <c r="Y1017" s="642"/>
      <c r="Z1017" s="643"/>
      <c r="AA1017" s="644"/>
    </row>
    <row r="1018" spans="1:27" s="297" customFormat="1" ht="15.6" customHeight="1">
      <c r="A1018" s="346"/>
      <c r="B1018" s="346"/>
      <c r="C1018" s="346"/>
      <c r="D1018" s="346"/>
      <c r="E1018" s="346"/>
      <c r="F1018" s="346"/>
      <c r="G1018" s="346"/>
      <c r="H1018" s="346"/>
      <c r="I1018" s="344"/>
      <c r="J1018" s="344"/>
      <c r="K1018" s="344"/>
      <c r="L1018" s="344"/>
      <c r="M1018" s="344"/>
      <c r="N1018" s="344"/>
      <c r="O1018" s="344"/>
      <c r="P1018" s="344"/>
      <c r="Q1018" s="344"/>
      <c r="R1018" s="344"/>
      <c r="S1018" s="344"/>
      <c r="T1018" s="344"/>
      <c r="U1018" s="344"/>
      <c r="V1018" s="344"/>
      <c r="W1018" s="344"/>
      <c r="X1018" s="344"/>
      <c r="Y1018" s="261"/>
      <c r="Z1018" s="261"/>
      <c r="AA1018" s="261"/>
    </row>
    <row r="1019" spans="1:27" s="369" customFormat="1" ht="15.6" customHeight="1">
      <c r="A1019" s="422" t="s">
        <v>1092</v>
      </c>
      <c r="B1019" s="279"/>
      <c r="C1019" s="280"/>
      <c r="D1019" s="280"/>
      <c r="E1019" s="280"/>
      <c r="F1019" s="280"/>
      <c r="G1019" s="280"/>
      <c r="H1019" s="280"/>
      <c r="I1019" s="280"/>
      <c r="J1019" s="281"/>
      <c r="K1019" s="281"/>
      <c r="L1019" s="281"/>
      <c r="M1019" s="281"/>
      <c r="N1019" s="281"/>
      <c r="O1019" s="281"/>
      <c r="P1019" s="281"/>
      <c r="Q1019" s="281"/>
      <c r="R1019" s="281"/>
      <c r="S1019" s="282"/>
      <c r="T1019" s="282"/>
      <c r="U1019" s="282"/>
      <c r="V1019" s="282"/>
      <c r="W1019" s="282"/>
      <c r="X1019" s="282"/>
      <c r="Y1019" s="265"/>
      <c r="Z1019" s="265"/>
      <c r="AA1019" s="265"/>
    </row>
    <row r="1020" spans="1:27" s="369" customFormat="1" ht="15.6" customHeight="1">
      <c r="A1020" s="348"/>
      <c r="B1020" s="598" t="s">
        <v>354</v>
      </c>
      <c r="C1020" s="635" t="s">
        <v>621</v>
      </c>
      <c r="D1020" s="602"/>
      <c r="E1020" s="602"/>
      <c r="F1020" s="602"/>
      <c r="G1020" s="602"/>
      <c r="H1020" s="602"/>
      <c r="I1020" s="602"/>
      <c r="J1020" s="602"/>
      <c r="K1020" s="602"/>
      <c r="L1020" s="602"/>
      <c r="M1020" s="602"/>
      <c r="N1020" s="602"/>
      <c r="O1020" s="602"/>
      <c r="P1020" s="602"/>
      <c r="Q1020" s="602"/>
      <c r="R1020" s="602"/>
      <c r="S1020" s="602"/>
      <c r="T1020" s="602"/>
      <c r="U1020" s="602"/>
      <c r="V1020" s="602"/>
      <c r="W1020" s="602"/>
      <c r="X1020" s="603"/>
      <c r="Y1020" s="636"/>
      <c r="Z1020" s="637"/>
      <c r="AA1020" s="638"/>
    </row>
    <row r="1021" spans="1:27" s="369" customFormat="1" ht="15.6" customHeight="1">
      <c r="A1021" s="322"/>
      <c r="B1021" s="599"/>
      <c r="C1021" s="604"/>
      <c r="D1021" s="605"/>
      <c r="E1021" s="605"/>
      <c r="F1021" s="605"/>
      <c r="G1021" s="605"/>
      <c r="H1021" s="605"/>
      <c r="I1021" s="605"/>
      <c r="J1021" s="605"/>
      <c r="K1021" s="605"/>
      <c r="L1021" s="605"/>
      <c r="M1021" s="605"/>
      <c r="N1021" s="605"/>
      <c r="O1021" s="605"/>
      <c r="P1021" s="605"/>
      <c r="Q1021" s="605"/>
      <c r="R1021" s="605"/>
      <c r="S1021" s="605"/>
      <c r="T1021" s="605"/>
      <c r="U1021" s="605"/>
      <c r="V1021" s="605"/>
      <c r="W1021" s="605"/>
      <c r="X1021" s="606"/>
      <c r="Y1021" s="639"/>
      <c r="Z1021" s="640"/>
      <c r="AA1021" s="641"/>
    </row>
    <row r="1022" spans="1:27" s="369" customFormat="1" ht="15.6" customHeight="1">
      <c r="A1022" s="322"/>
      <c r="B1022" s="599"/>
      <c r="C1022" s="604"/>
      <c r="D1022" s="605"/>
      <c r="E1022" s="605"/>
      <c r="F1022" s="605"/>
      <c r="G1022" s="605"/>
      <c r="H1022" s="605"/>
      <c r="I1022" s="605"/>
      <c r="J1022" s="605"/>
      <c r="K1022" s="605"/>
      <c r="L1022" s="605"/>
      <c r="M1022" s="605"/>
      <c r="N1022" s="605"/>
      <c r="O1022" s="605"/>
      <c r="P1022" s="605"/>
      <c r="Q1022" s="605"/>
      <c r="R1022" s="605"/>
      <c r="S1022" s="605"/>
      <c r="T1022" s="605"/>
      <c r="U1022" s="605"/>
      <c r="V1022" s="605"/>
      <c r="W1022" s="605"/>
      <c r="X1022" s="606"/>
      <c r="Y1022" s="639"/>
      <c r="Z1022" s="640"/>
      <c r="AA1022" s="641"/>
    </row>
    <row r="1023" spans="1:27" s="369" customFormat="1" ht="15.6" customHeight="1">
      <c r="A1023" s="322"/>
      <c r="B1023" s="599"/>
      <c r="C1023" s="604"/>
      <c r="D1023" s="605"/>
      <c r="E1023" s="605"/>
      <c r="F1023" s="605"/>
      <c r="G1023" s="605"/>
      <c r="H1023" s="605"/>
      <c r="I1023" s="605"/>
      <c r="J1023" s="605"/>
      <c r="K1023" s="605"/>
      <c r="L1023" s="605"/>
      <c r="M1023" s="605"/>
      <c r="N1023" s="605"/>
      <c r="O1023" s="605"/>
      <c r="P1023" s="605"/>
      <c r="Q1023" s="605"/>
      <c r="R1023" s="605"/>
      <c r="S1023" s="605"/>
      <c r="T1023" s="605"/>
      <c r="U1023" s="605"/>
      <c r="V1023" s="605"/>
      <c r="W1023" s="605"/>
      <c r="X1023" s="606"/>
      <c r="Y1023" s="642"/>
      <c r="Z1023" s="643"/>
      <c r="AA1023" s="644"/>
    </row>
    <row r="1024" spans="1:27" s="369" customFormat="1" ht="7.5" customHeight="1">
      <c r="A1024" s="322"/>
      <c r="B1024" s="426"/>
      <c r="C1024" s="635" t="s">
        <v>622</v>
      </c>
      <c r="D1024" s="602"/>
      <c r="E1024" s="602"/>
      <c r="F1024" s="602"/>
      <c r="G1024" s="602"/>
      <c r="H1024" s="602"/>
      <c r="I1024" s="602"/>
      <c r="J1024" s="602"/>
      <c r="K1024" s="602"/>
      <c r="L1024" s="602"/>
      <c r="M1024" s="602"/>
      <c r="N1024" s="602"/>
      <c r="O1024" s="602"/>
      <c r="P1024" s="602"/>
      <c r="Q1024" s="602"/>
      <c r="R1024" s="602"/>
      <c r="S1024" s="602"/>
      <c r="T1024" s="602"/>
      <c r="U1024" s="602"/>
      <c r="V1024" s="602"/>
      <c r="W1024" s="602"/>
      <c r="X1024" s="603"/>
      <c r="Y1024" s="636"/>
      <c r="Z1024" s="637"/>
      <c r="AA1024" s="638"/>
    </row>
    <row r="1025" spans="1:27" s="369" customFormat="1" ht="15.6" customHeight="1">
      <c r="A1025" s="322"/>
      <c r="B1025" s="437" t="s">
        <v>356</v>
      </c>
      <c r="C1025" s="604"/>
      <c r="D1025" s="605"/>
      <c r="E1025" s="605"/>
      <c r="F1025" s="605"/>
      <c r="G1025" s="605"/>
      <c r="H1025" s="605"/>
      <c r="I1025" s="605"/>
      <c r="J1025" s="605"/>
      <c r="K1025" s="605"/>
      <c r="L1025" s="605"/>
      <c r="M1025" s="605"/>
      <c r="N1025" s="605"/>
      <c r="O1025" s="605"/>
      <c r="P1025" s="605"/>
      <c r="Q1025" s="605"/>
      <c r="R1025" s="605"/>
      <c r="S1025" s="605"/>
      <c r="T1025" s="605"/>
      <c r="U1025" s="605"/>
      <c r="V1025" s="605"/>
      <c r="W1025" s="605"/>
      <c r="X1025" s="606"/>
      <c r="Y1025" s="639"/>
      <c r="Z1025" s="640"/>
      <c r="AA1025" s="641"/>
    </row>
    <row r="1026" spans="1:27" s="369" customFormat="1" ht="2.4500000000000002" customHeight="1">
      <c r="A1026" s="322"/>
      <c r="B1026" s="437"/>
      <c r="C1026" s="607"/>
      <c r="D1026" s="608"/>
      <c r="E1026" s="608"/>
      <c r="F1026" s="608"/>
      <c r="G1026" s="608"/>
      <c r="H1026" s="608"/>
      <c r="I1026" s="608"/>
      <c r="J1026" s="608"/>
      <c r="K1026" s="608"/>
      <c r="L1026" s="608"/>
      <c r="M1026" s="608"/>
      <c r="N1026" s="608"/>
      <c r="O1026" s="608"/>
      <c r="P1026" s="608"/>
      <c r="Q1026" s="608"/>
      <c r="R1026" s="608"/>
      <c r="S1026" s="608"/>
      <c r="T1026" s="608"/>
      <c r="U1026" s="608"/>
      <c r="V1026" s="608"/>
      <c r="W1026" s="608"/>
      <c r="X1026" s="609"/>
      <c r="Y1026" s="642"/>
      <c r="Z1026" s="643"/>
      <c r="AA1026" s="644"/>
    </row>
    <row r="1027" spans="1:27" s="369" customFormat="1" ht="15.6" customHeight="1">
      <c r="A1027" s="322"/>
      <c r="B1027" s="598" t="s">
        <v>387</v>
      </c>
      <c r="C1027" s="635" t="s">
        <v>623</v>
      </c>
      <c r="D1027" s="602"/>
      <c r="E1027" s="602"/>
      <c r="F1027" s="602"/>
      <c r="G1027" s="602"/>
      <c r="H1027" s="602"/>
      <c r="I1027" s="602"/>
      <c r="J1027" s="602"/>
      <c r="K1027" s="602"/>
      <c r="L1027" s="602"/>
      <c r="M1027" s="602"/>
      <c r="N1027" s="602"/>
      <c r="O1027" s="602"/>
      <c r="P1027" s="602"/>
      <c r="Q1027" s="602"/>
      <c r="R1027" s="602"/>
      <c r="S1027" s="602"/>
      <c r="T1027" s="602"/>
      <c r="U1027" s="602"/>
      <c r="V1027" s="602"/>
      <c r="W1027" s="602"/>
      <c r="X1027" s="603"/>
      <c r="Y1027" s="636"/>
      <c r="Z1027" s="637"/>
      <c r="AA1027" s="638"/>
    </row>
    <row r="1028" spans="1:27" s="369" customFormat="1" ht="15.6" customHeight="1">
      <c r="A1028" s="322"/>
      <c r="B1028" s="599"/>
      <c r="C1028" s="604"/>
      <c r="D1028" s="605"/>
      <c r="E1028" s="605"/>
      <c r="F1028" s="605"/>
      <c r="G1028" s="605"/>
      <c r="H1028" s="605"/>
      <c r="I1028" s="605"/>
      <c r="J1028" s="605"/>
      <c r="K1028" s="605"/>
      <c r="L1028" s="605"/>
      <c r="M1028" s="605"/>
      <c r="N1028" s="605"/>
      <c r="O1028" s="605"/>
      <c r="P1028" s="605"/>
      <c r="Q1028" s="605"/>
      <c r="R1028" s="605"/>
      <c r="S1028" s="605"/>
      <c r="T1028" s="605"/>
      <c r="U1028" s="605"/>
      <c r="V1028" s="605"/>
      <c r="W1028" s="605"/>
      <c r="X1028" s="606"/>
      <c r="Y1028" s="639"/>
      <c r="Z1028" s="640"/>
      <c r="AA1028" s="641"/>
    </row>
    <row r="1029" spans="1:27" s="369" customFormat="1" ht="15.6" customHeight="1">
      <c r="A1029" s="322"/>
      <c r="B1029" s="600"/>
      <c r="C1029" s="607"/>
      <c r="D1029" s="608"/>
      <c r="E1029" s="608"/>
      <c r="F1029" s="608"/>
      <c r="G1029" s="608"/>
      <c r="H1029" s="608"/>
      <c r="I1029" s="608"/>
      <c r="J1029" s="608"/>
      <c r="K1029" s="608"/>
      <c r="L1029" s="608"/>
      <c r="M1029" s="608"/>
      <c r="N1029" s="608"/>
      <c r="O1029" s="608"/>
      <c r="P1029" s="608"/>
      <c r="Q1029" s="608"/>
      <c r="R1029" s="608"/>
      <c r="S1029" s="608"/>
      <c r="T1029" s="608"/>
      <c r="U1029" s="608"/>
      <c r="V1029" s="608"/>
      <c r="W1029" s="608"/>
      <c r="X1029" s="609"/>
      <c r="Y1029" s="642"/>
      <c r="Z1029" s="643"/>
      <c r="AA1029" s="644"/>
    </row>
    <row r="1030" spans="1:27" s="369" customFormat="1" ht="15.6" customHeight="1">
      <c r="A1030" s="322"/>
      <c r="B1030" s="598" t="s">
        <v>389</v>
      </c>
      <c r="C1030" s="635" t="s">
        <v>624</v>
      </c>
      <c r="D1030" s="602"/>
      <c r="E1030" s="602"/>
      <c r="F1030" s="602"/>
      <c r="G1030" s="602"/>
      <c r="H1030" s="602"/>
      <c r="I1030" s="602"/>
      <c r="J1030" s="602"/>
      <c r="K1030" s="602"/>
      <c r="L1030" s="602"/>
      <c r="M1030" s="602"/>
      <c r="N1030" s="602"/>
      <c r="O1030" s="602"/>
      <c r="P1030" s="602"/>
      <c r="Q1030" s="602"/>
      <c r="R1030" s="602"/>
      <c r="S1030" s="602"/>
      <c r="T1030" s="602"/>
      <c r="U1030" s="602"/>
      <c r="V1030" s="602"/>
      <c r="W1030" s="602"/>
      <c r="X1030" s="603"/>
      <c r="Y1030" s="636"/>
      <c r="Z1030" s="637"/>
      <c r="AA1030" s="638"/>
    </row>
    <row r="1031" spans="1:27" s="369" customFormat="1" ht="15.6" customHeight="1">
      <c r="A1031" s="322"/>
      <c r="B1031" s="599"/>
      <c r="C1031" s="604"/>
      <c r="D1031" s="605"/>
      <c r="E1031" s="605"/>
      <c r="F1031" s="605"/>
      <c r="G1031" s="605"/>
      <c r="H1031" s="605"/>
      <c r="I1031" s="605"/>
      <c r="J1031" s="605"/>
      <c r="K1031" s="605"/>
      <c r="L1031" s="605"/>
      <c r="M1031" s="605"/>
      <c r="N1031" s="605"/>
      <c r="O1031" s="605"/>
      <c r="P1031" s="605"/>
      <c r="Q1031" s="605"/>
      <c r="R1031" s="605"/>
      <c r="S1031" s="605"/>
      <c r="T1031" s="605"/>
      <c r="U1031" s="605"/>
      <c r="V1031" s="605"/>
      <c r="W1031" s="605"/>
      <c r="X1031" s="606"/>
      <c r="Y1031" s="639"/>
      <c r="Z1031" s="640"/>
      <c r="AA1031" s="641"/>
    </row>
    <row r="1032" spans="1:27" s="369" customFormat="1" ht="15.6" customHeight="1">
      <c r="A1032" s="322"/>
      <c r="B1032" s="600"/>
      <c r="C1032" s="607"/>
      <c r="D1032" s="608"/>
      <c r="E1032" s="608"/>
      <c r="F1032" s="608"/>
      <c r="G1032" s="608"/>
      <c r="H1032" s="608"/>
      <c r="I1032" s="608"/>
      <c r="J1032" s="608"/>
      <c r="K1032" s="608"/>
      <c r="L1032" s="608"/>
      <c r="M1032" s="608"/>
      <c r="N1032" s="608"/>
      <c r="O1032" s="608"/>
      <c r="P1032" s="608"/>
      <c r="Q1032" s="608"/>
      <c r="R1032" s="608"/>
      <c r="S1032" s="608"/>
      <c r="T1032" s="608"/>
      <c r="U1032" s="608"/>
      <c r="V1032" s="608"/>
      <c r="W1032" s="608"/>
      <c r="X1032" s="609"/>
      <c r="Y1032" s="642"/>
      <c r="Z1032" s="643"/>
      <c r="AA1032" s="644"/>
    </row>
    <row r="1033" spans="1:27" s="369" customFormat="1" ht="15.6" customHeight="1">
      <c r="A1033" s="322"/>
      <c r="B1033" s="598" t="s">
        <v>391</v>
      </c>
      <c r="C1033" s="635" t="s">
        <v>625</v>
      </c>
      <c r="D1033" s="602"/>
      <c r="E1033" s="602"/>
      <c r="F1033" s="602"/>
      <c r="G1033" s="602"/>
      <c r="H1033" s="602"/>
      <c r="I1033" s="602"/>
      <c r="J1033" s="602"/>
      <c r="K1033" s="602"/>
      <c r="L1033" s="602"/>
      <c r="M1033" s="602"/>
      <c r="N1033" s="602"/>
      <c r="O1033" s="602"/>
      <c r="P1033" s="602"/>
      <c r="Q1033" s="602"/>
      <c r="R1033" s="602"/>
      <c r="S1033" s="602"/>
      <c r="T1033" s="602"/>
      <c r="U1033" s="602"/>
      <c r="V1033" s="602"/>
      <c r="W1033" s="602"/>
      <c r="X1033" s="603"/>
      <c r="Y1033" s="636"/>
      <c r="Z1033" s="637"/>
      <c r="AA1033" s="638"/>
    </row>
    <row r="1034" spans="1:27" s="369" customFormat="1" ht="15.6" customHeight="1">
      <c r="A1034" s="322"/>
      <c r="B1034" s="600"/>
      <c r="C1034" s="607"/>
      <c r="D1034" s="608"/>
      <c r="E1034" s="608"/>
      <c r="F1034" s="608"/>
      <c r="G1034" s="608"/>
      <c r="H1034" s="608"/>
      <c r="I1034" s="608"/>
      <c r="J1034" s="608"/>
      <c r="K1034" s="608"/>
      <c r="L1034" s="608"/>
      <c r="M1034" s="608"/>
      <c r="N1034" s="608"/>
      <c r="O1034" s="608"/>
      <c r="P1034" s="608"/>
      <c r="Q1034" s="608"/>
      <c r="R1034" s="608"/>
      <c r="S1034" s="608"/>
      <c r="T1034" s="608"/>
      <c r="U1034" s="608"/>
      <c r="V1034" s="608"/>
      <c r="W1034" s="608"/>
      <c r="X1034" s="609"/>
      <c r="Y1034" s="642"/>
      <c r="Z1034" s="643"/>
      <c r="AA1034" s="644"/>
    </row>
    <row r="1035" spans="1:27" s="369" customFormat="1" ht="15.6" customHeight="1">
      <c r="A1035" s="322"/>
      <c r="B1035" s="598" t="s">
        <v>417</v>
      </c>
      <c r="C1035" s="601" t="s">
        <v>626</v>
      </c>
      <c r="D1035" s="720"/>
      <c r="E1035" s="720"/>
      <c r="F1035" s="720"/>
      <c r="G1035" s="720"/>
      <c r="H1035" s="720"/>
      <c r="I1035" s="720"/>
      <c r="J1035" s="720"/>
      <c r="K1035" s="720"/>
      <c r="L1035" s="720"/>
      <c r="M1035" s="720"/>
      <c r="N1035" s="720"/>
      <c r="O1035" s="720"/>
      <c r="P1035" s="720"/>
      <c r="Q1035" s="720"/>
      <c r="R1035" s="720"/>
      <c r="S1035" s="720"/>
      <c r="T1035" s="720"/>
      <c r="U1035" s="720"/>
      <c r="V1035" s="720"/>
      <c r="W1035" s="720"/>
      <c r="X1035" s="721"/>
      <c r="Y1035" s="636"/>
      <c r="Z1035" s="637"/>
      <c r="AA1035" s="638"/>
    </row>
    <row r="1036" spans="1:27" s="369" customFormat="1" ht="15.6" customHeight="1">
      <c r="A1036" s="322"/>
      <c r="B1036" s="600"/>
      <c r="C1036" s="722"/>
      <c r="D1036" s="723"/>
      <c r="E1036" s="723"/>
      <c r="F1036" s="723"/>
      <c r="G1036" s="723"/>
      <c r="H1036" s="723"/>
      <c r="I1036" s="723"/>
      <c r="J1036" s="723"/>
      <c r="K1036" s="723"/>
      <c r="L1036" s="723"/>
      <c r="M1036" s="723"/>
      <c r="N1036" s="723"/>
      <c r="O1036" s="723"/>
      <c r="P1036" s="723"/>
      <c r="Q1036" s="723"/>
      <c r="R1036" s="723"/>
      <c r="S1036" s="723"/>
      <c r="T1036" s="723"/>
      <c r="U1036" s="723"/>
      <c r="V1036" s="723"/>
      <c r="W1036" s="723"/>
      <c r="X1036" s="724"/>
      <c r="Y1036" s="642"/>
      <c r="Z1036" s="643"/>
      <c r="AA1036" s="644"/>
    </row>
    <row r="1037" spans="1:27" s="369" customFormat="1" ht="15.6" customHeight="1">
      <c r="A1037" s="322"/>
      <c r="B1037" s="598" t="s">
        <v>419</v>
      </c>
      <c r="C1037" s="909" t="s">
        <v>627</v>
      </c>
      <c r="D1037" s="720"/>
      <c r="E1037" s="720"/>
      <c r="F1037" s="720"/>
      <c r="G1037" s="720"/>
      <c r="H1037" s="720"/>
      <c r="I1037" s="720"/>
      <c r="J1037" s="720"/>
      <c r="K1037" s="720"/>
      <c r="L1037" s="720"/>
      <c r="M1037" s="720"/>
      <c r="N1037" s="720"/>
      <c r="O1037" s="720"/>
      <c r="P1037" s="720"/>
      <c r="Q1037" s="720"/>
      <c r="R1037" s="720"/>
      <c r="S1037" s="720"/>
      <c r="T1037" s="720"/>
      <c r="U1037" s="720"/>
      <c r="V1037" s="720"/>
      <c r="W1037" s="720"/>
      <c r="X1037" s="721"/>
      <c r="Y1037" s="636"/>
      <c r="Z1037" s="637"/>
      <c r="AA1037" s="638"/>
    </row>
    <row r="1038" spans="1:27" s="369" customFormat="1" ht="15.6" customHeight="1">
      <c r="A1038" s="322"/>
      <c r="B1038" s="600"/>
      <c r="C1038" s="722"/>
      <c r="D1038" s="723"/>
      <c r="E1038" s="723"/>
      <c r="F1038" s="723"/>
      <c r="G1038" s="723"/>
      <c r="H1038" s="723"/>
      <c r="I1038" s="723"/>
      <c r="J1038" s="723"/>
      <c r="K1038" s="723"/>
      <c r="L1038" s="723"/>
      <c r="M1038" s="723"/>
      <c r="N1038" s="723"/>
      <c r="O1038" s="723"/>
      <c r="P1038" s="723"/>
      <c r="Q1038" s="723"/>
      <c r="R1038" s="723"/>
      <c r="S1038" s="723"/>
      <c r="T1038" s="723"/>
      <c r="U1038" s="723"/>
      <c r="V1038" s="723"/>
      <c r="W1038" s="723"/>
      <c r="X1038" s="724"/>
      <c r="Y1038" s="642"/>
      <c r="Z1038" s="643"/>
      <c r="AA1038" s="644"/>
    </row>
    <row r="1039" spans="1:27" s="369" customFormat="1" ht="15.6" customHeight="1">
      <c r="A1039" s="322"/>
      <c r="B1039" s="598" t="s">
        <v>421</v>
      </c>
      <c r="C1039" s="601" t="s">
        <v>602</v>
      </c>
      <c r="D1039" s="602"/>
      <c r="E1039" s="602"/>
      <c r="F1039" s="602"/>
      <c r="G1039" s="602"/>
      <c r="H1039" s="602"/>
      <c r="I1039" s="602"/>
      <c r="J1039" s="602"/>
      <c r="K1039" s="602"/>
      <c r="L1039" s="602"/>
      <c r="M1039" s="602"/>
      <c r="N1039" s="602"/>
      <c r="O1039" s="602"/>
      <c r="P1039" s="602"/>
      <c r="Q1039" s="602"/>
      <c r="R1039" s="602"/>
      <c r="S1039" s="602"/>
      <c r="T1039" s="602"/>
      <c r="U1039" s="602"/>
      <c r="V1039" s="602"/>
      <c r="W1039" s="602"/>
      <c r="X1039" s="603"/>
      <c r="Y1039" s="636"/>
      <c r="Z1039" s="637"/>
      <c r="AA1039" s="638"/>
    </row>
    <row r="1040" spans="1:27" s="369" customFormat="1" ht="15.6" customHeight="1">
      <c r="A1040" s="322"/>
      <c r="B1040" s="600"/>
      <c r="C1040" s="607"/>
      <c r="D1040" s="608"/>
      <c r="E1040" s="608"/>
      <c r="F1040" s="608"/>
      <c r="G1040" s="608"/>
      <c r="H1040" s="608"/>
      <c r="I1040" s="608"/>
      <c r="J1040" s="608"/>
      <c r="K1040" s="608"/>
      <c r="L1040" s="608"/>
      <c r="M1040" s="608"/>
      <c r="N1040" s="608"/>
      <c r="O1040" s="608"/>
      <c r="P1040" s="608"/>
      <c r="Q1040" s="608"/>
      <c r="R1040" s="608"/>
      <c r="S1040" s="608"/>
      <c r="T1040" s="608"/>
      <c r="U1040" s="608"/>
      <c r="V1040" s="608"/>
      <c r="W1040" s="608"/>
      <c r="X1040" s="609"/>
      <c r="Y1040" s="642"/>
      <c r="Z1040" s="643"/>
      <c r="AA1040" s="644"/>
    </row>
    <row r="1041" spans="1:27" s="369" customFormat="1" ht="15.6" customHeight="1"/>
    <row r="1042" spans="1:27" s="369" customFormat="1" ht="15.6" customHeight="1">
      <c r="A1042" s="422" t="s">
        <v>1094</v>
      </c>
      <c r="B1042" s="343"/>
      <c r="C1042" s="343"/>
      <c r="D1042" s="343"/>
      <c r="E1042" s="343"/>
      <c r="F1042" s="343"/>
      <c r="G1042" s="343"/>
      <c r="H1042" s="343"/>
      <c r="Y1042" s="261"/>
      <c r="Z1042" s="261"/>
      <c r="AA1042" s="261"/>
    </row>
    <row r="1043" spans="1:27" s="369" customFormat="1" ht="46.5" customHeight="1">
      <c r="A1043" s="322"/>
      <c r="B1043" s="426" t="s">
        <v>354</v>
      </c>
      <c r="C1043" s="656" t="s">
        <v>628</v>
      </c>
      <c r="D1043" s="657"/>
      <c r="E1043" s="657"/>
      <c r="F1043" s="657"/>
      <c r="G1043" s="657"/>
      <c r="H1043" s="657"/>
      <c r="I1043" s="657"/>
      <c r="J1043" s="657"/>
      <c r="K1043" s="657"/>
      <c r="L1043" s="657"/>
      <c r="M1043" s="657"/>
      <c r="N1043" s="657"/>
      <c r="O1043" s="657"/>
      <c r="P1043" s="657"/>
      <c r="Q1043" s="657"/>
      <c r="R1043" s="657"/>
      <c r="S1043" s="657"/>
      <c r="T1043" s="657"/>
      <c r="U1043" s="657"/>
      <c r="V1043" s="657"/>
      <c r="W1043" s="657"/>
      <c r="X1043" s="658"/>
      <c r="Y1043" s="636"/>
      <c r="Z1043" s="637"/>
      <c r="AA1043" s="638"/>
    </row>
    <row r="1044" spans="1:27" s="369" customFormat="1" ht="30" customHeight="1">
      <c r="A1044" s="322"/>
      <c r="B1044" s="494" t="s">
        <v>356</v>
      </c>
      <c r="C1044" s="656" t="s">
        <v>629</v>
      </c>
      <c r="D1044" s="657"/>
      <c r="E1044" s="657"/>
      <c r="F1044" s="657"/>
      <c r="G1044" s="657"/>
      <c r="H1044" s="657"/>
      <c r="I1044" s="657"/>
      <c r="J1044" s="657"/>
      <c r="K1044" s="657"/>
      <c r="L1044" s="657"/>
      <c r="M1044" s="657"/>
      <c r="N1044" s="657"/>
      <c r="O1044" s="657"/>
      <c r="P1044" s="657"/>
      <c r="Q1044" s="657"/>
      <c r="R1044" s="657"/>
      <c r="S1044" s="657"/>
      <c r="T1044" s="657"/>
      <c r="U1044" s="657"/>
      <c r="V1044" s="657"/>
      <c r="W1044" s="657"/>
      <c r="X1044" s="658"/>
      <c r="Y1044" s="629"/>
      <c r="Z1044" s="630"/>
      <c r="AA1044" s="631"/>
    </row>
    <row r="1045" spans="1:27" s="369" customFormat="1" ht="33" customHeight="1">
      <c r="A1045" s="322"/>
      <c r="B1045" s="437" t="s">
        <v>387</v>
      </c>
      <c r="C1045" s="918" t="s">
        <v>630</v>
      </c>
      <c r="D1045" s="919"/>
      <c r="E1045" s="919"/>
      <c r="F1045" s="919"/>
      <c r="G1045" s="919"/>
      <c r="H1045" s="919"/>
      <c r="I1045" s="919"/>
      <c r="J1045" s="919"/>
      <c r="K1045" s="919"/>
      <c r="L1045" s="919"/>
      <c r="M1045" s="919"/>
      <c r="N1045" s="919"/>
      <c r="O1045" s="919"/>
      <c r="P1045" s="919"/>
      <c r="Q1045" s="919"/>
      <c r="R1045" s="919"/>
      <c r="S1045" s="919"/>
      <c r="T1045" s="919"/>
      <c r="U1045" s="919"/>
      <c r="V1045" s="919"/>
      <c r="W1045" s="919"/>
      <c r="X1045" s="920"/>
      <c r="Y1045" s="642"/>
      <c r="Z1045" s="643"/>
      <c r="AA1045" s="644"/>
    </row>
    <row r="1046" spans="1:27" s="369" customFormat="1" ht="15.6" customHeight="1">
      <c r="A1046" s="322"/>
      <c r="B1046" s="372" t="s">
        <v>631</v>
      </c>
      <c r="C1046" s="373" t="s">
        <v>632</v>
      </c>
      <c r="D1046" s="374"/>
      <c r="E1046" s="374"/>
      <c r="F1046" s="374"/>
      <c r="G1046" s="374"/>
      <c r="H1046" s="374"/>
      <c r="I1046" s="374"/>
      <c r="J1046" s="374"/>
      <c r="K1046" s="374"/>
      <c r="L1046" s="374"/>
      <c r="M1046" s="374"/>
      <c r="N1046" s="374"/>
      <c r="O1046" s="374"/>
      <c r="P1046" s="374"/>
      <c r="Q1046" s="374"/>
      <c r="R1046" s="374"/>
      <c r="S1046" s="374"/>
      <c r="T1046" s="374"/>
      <c r="U1046" s="374"/>
      <c r="V1046" s="374"/>
      <c r="W1046" s="374"/>
      <c r="X1046" s="375"/>
      <c r="Y1046" s="629"/>
      <c r="Z1046" s="630"/>
      <c r="AA1046" s="631"/>
    </row>
    <row r="1047" spans="1:27" s="369" customFormat="1" ht="28.5" customHeight="1">
      <c r="A1047" s="322"/>
      <c r="B1047" s="372" t="s">
        <v>633</v>
      </c>
      <c r="C1047" s="881" t="s">
        <v>634</v>
      </c>
      <c r="D1047" s="882"/>
      <c r="E1047" s="882"/>
      <c r="F1047" s="882"/>
      <c r="G1047" s="882"/>
      <c r="H1047" s="882"/>
      <c r="I1047" s="882"/>
      <c r="J1047" s="882"/>
      <c r="K1047" s="882"/>
      <c r="L1047" s="882"/>
      <c r="M1047" s="882"/>
      <c r="N1047" s="882"/>
      <c r="O1047" s="882"/>
      <c r="P1047" s="882"/>
      <c r="Q1047" s="882"/>
      <c r="R1047" s="882"/>
      <c r="S1047" s="882"/>
      <c r="T1047" s="882"/>
      <c r="U1047" s="882"/>
      <c r="V1047" s="882"/>
      <c r="W1047" s="882"/>
      <c r="X1047" s="883"/>
      <c r="Y1047" s="629"/>
      <c r="Z1047" s="630"/>
      <c r="AA1047" s="631"/>
    </row>
    <row r="1048" spans="1:27" s="369" customFormat="1" ht="72" customHeight="1">
      <c r="A1048" s="322"/>
      <c r="B1048" s="426" t="s">
        <v>417</v>
      </c>
      <c r="C1048" s="910" t="s">
        <v>1093</v>
      </c>
      <c r="D1048" s="911"/>
      <c r="E1048" s="911"/>
      <c r="F1048" s="911"/>
      <c r="G1048" s="911"/>
      <c r="H1048" s="911"/>
      <c r="I1048" s="911"/>
      <c r="J1048" s="911"/>
      <c r="K1048" s="911"/>
      <c r="L1048" s="911"/>
      <c r="M1048" s="911"/>
      <c r="N1048" s="911"/>
      <c r="O1048" s="911"/>
      <c r="P1048" s="911"/>
      <c r="Q1048" s="911"/>
      <c r="R1048" s="911"/>
      <c r="S1048" s="911"/>
      <c r="T1048" s="911"/>
      <c r="U1048" s="911"/>
      <c r="V1048" s="911"/>
      <c r="W1048" s="911"/>
      <c r="X1048" s="912"/>
      <c r="Y1048" s="629"/>
      <c r="Z1048" s="630"/>
      <c r="AA1048" s="631"/>
    </row>
    <row r="1049" spans="1:27" s="369" customFormat="1" ht="27.95" customHeight="1">
      <c r="A1049" s="322"/>
      <c r="B1049" s="372" t="s">
        <v>635</v>
      </c>
      <c r="C1049" s="913" t="s">
        <v>602</v>
      </c>
      <c r="D1049" s="914"/>
      <c r="E1049" s="914"/>
      <c r="F1049" s="914"/>
      <c r="G1049" s="914"/>
      <c r="H1049" s="914"/>
      <c r="I1049" s="914"/>
      <c r="J1049" s="914"/>
      <c r="K1049" s="914"/>
      <c r="L1049" s="914"/>
      <c r="M1049" s="914"/>
      <c r="N1049" s="914"/>
      <c r="O1049" s="914"/>
      <c r="P1049" s="914"/>
      <c r="Q1049" s="914"/>
      <c r="R1049" s="914"/>
      <c r="S1049" s="914"/>
      <c r="T1049" s="914"/>
      <c r="U1049" s="914"/>
      <c r="V1049" s="914"/>
      <c r="W1049" s="914"/>
      <c r="X1049" s="915"/>
      <c r="Y1049" s="629"/>
      <c r="Z1049" s="630"/>
      <c r="AA1049" s="631"/>
    </row>
    <row r="1050" spans="1:27" s="369" customFormat="1" ht="15.6" customHeight="1"/>
    <row r="1051" spans="1:27" s="369" customFormat="1" ht="15.6" customHeight="1">
      <c r="A1051" s="422" t="s">
        <v>1095</v>
      </c>
      <c r="B1051" s="343"/>
      <c r="C1051" s="343"/>
      <c r="D1051" s="343"/>
      <c r="E1051" s="343"/>
      <c r="F1051" s="343"/>
      <c r="G1051" s="343"/>
      <c r="H1051" s="343"/>
      <c r="Y1051" s="261"/>
      <c r="Z1051" s="261"/>
      <c r="AA1051" s="261"/>
    </row>
    <row r="1052" spans="1:27" s="369" customFormat="1" ht="14.25" customHeight="1">
      <c r="A1052" s="322"/>
      <c r="B1052" s="598" t="s">
        <v>992</v>
      </c>
      <c r="C1052" s="601" t="s">
        <v>1141</v>
      </c>
      <c r="D1052" s="602"/>
      <c r="E1052" s="602"/>
      <c r="F1052" s="602"/>
      <c r="G1052" s="602"/>
      <c r="H1052" s="602"/>
      <c r="I1052" s="602"/>
      <c r="J1052" s="602"/>
      <c r="K1052" s="602"/>
      <c r="L1052" s="602"/>
      <c r="M1052" s="602"/>
      <c r="N1052" s="602"/>
      <c r="O1052" s="602"/>
      <c r="P1052" s="602"/>
      <c r="Q1052" s="602"/>
      <c r="R1052" s="602"/>
      <c r="S1052" s="602"/>
      <c r="T1052" s="602"/>
      <c r="U1052" s="602"/>
      <c r="V1052" s="602"/>
      <c r="W1052" s="602"/>
      <c r="X1052" s="603"/>
      <c r="Y1052" s="610"/>
      <c r="Z1052" s="611"/>
      <c r="AA1052" s="612"/>
    </row>
    <row r="1053" spans="1:27" s="369" customFormat="1" ht="18.75" customHeight="1">
      <c r="A1053" s="322"/>
      <c r="B1053" s="599"/>
      <c r="C1053" s="604"/>
      <c r="D1053" s="605"/>
      <c r="E1053" s="605"/>
      <c r="F1053" s="605"/>
      <c r="G1053" s="605"/>
      <c r="H1053" s="605"/>
      <c r="I1053" s="605"/>
      <c r="J1053" s="605"/>
      <c r="K1053" s="605"/>
      <c r="L1053" s="605"/>
      <c r="M1053" s="605"/>
      <c r="N1053" s="605"/>
      <c r="O1053" s="605"/>
      <c r="P1053" s="605"/>
      <c r="Q1053" s="605"/>
      <c r="R1053" s="605"/>
      <c r="S1053" s="605"/>
      <c r="T1053" s="605"/>
      <c r="U1053" s="605"/>
      <c r="V1053" s="605"/>
      <c r="W1053" s="605"/>
      <c r="X1053" s="606"/>
      <c r="Y1053" s="610"/>
      <c r="Z1053" s="611"/>
      <c r="AA1053" s="612"/>
    </row>
    <row r="1054" spans="1:27" s="369" customFormat="1" ht="14.25" customHeight="1">
      <c r="A1054" s="322"/>
      <c r="B1054" s="600"/>
      <c r="C1054" s="607"/>
      <c r="D1054" s="608"/>
      <c r="E1054" s="608"/>
      <c r="F1054" s="608"/>
      <c r="G1054" s="608"/>
      <c r="H1054" s="608"/>
      <c r="I1054" s="608"/>
      <c r="J1054" s="608"/>
      <c r="K1054" s="608"/>
      <c r="L1054" s="608"/>
      <c r="M1054" s="608"/>
      <c r="N1054" s="608"/>
      <c r="O1054" s="608"/>
      <c r="P1054" s="608"/>
      <c r="Q1054" s="608"/>
      <c r="R1054" s="608"/>
      <c r="S1054" s="608"/>
      <c r="T1054" s="608"/>
      <c r="U1054" s="608"/>
      <c r="V1054" s="608"/>
      <c r="W1054" s="608"/>
      <c r="X1054" s="609"/>
      <c r="Y1054" s="610"/>
      <c r="Z1054" s="611"/>
      <c r="AA1054" s="612"/>
    </row>
    <row r="1055" spans="1:27" s="369" customFormat="1" ht="14.25" customHeight="1">
      <c r="A1055" s="322"/>
      <c r="B1055" s="598" t="s">
        <v>1060</v>
      </c>
      <c r="C1055" s="601" t="s">
        <v>1142</v>
      </c>
      <c r="D1055" s="614"/>
      <c r="E1055" s="614"/>
      <c r="F1055" s="614"/>
      <c r="G1055" s="614"/>
      <c r="H1055" s="614"/>
      <c r="I1055" s="614"/>
      <c r="J1055" s="614"/>
      <c r="K1055" s="614"/>
      <c r="L1055" s="614"/>
      <c r="M1055" s="614"/>
      <c r="N1055" s="614"/>
      <c r="O1055" s="614"/>
      <c r="P1055" s="614"/>
      <c r="Q1055" s="614"/>
      <c r="R1055" s="614"/>
      <c r="S1055" s="614"/>
      <c r="T1055" s="614"/>
      <c r="U1055" s="614"/>
      <c r="V1055" s="614"/>
      <c r="W1055" s="614"/>
      <c r="X1055" s="615"/>
      <c r="Y1055" s="610"/>
      <c r="Z1055" s="611"/>
      <c r="AA1055" s="612"/>
    </row>
    <row r="1056" spans="1:27" s="369" customFormat="1" ht="14.25" customHeight="1">
      <c r="A1056" s="322"/>
      <c r="B1056" s="613"/>
      <c r="C1056" s="616"/>
      <c r="D1056" s="617"/>
      <c r="E1056" s="617"/>
      <c r="F1056" s="617"/>
      <c r="G1056" s="617"/>
      <c r="H1056" s="617"/>
      <c r="I1056" s="617"/>
      <c r="J1056" s="617"/>
      <c r="K1056" s="617"/>
      <c r="L1056" s="617"/>
      <c r="M1056" s="617"/>
      <c r="N1056" s="617"/>
      <c r="O1056" s="617"/>
      <c r="P1056" s="617"/>
      <c r="Q1056" s="617"/>
      <c r="R1056" s="617"/>
      <c r="S1056" s="617"/>
      <c r="T1056" s="617"/>
      <c r="U1056" s="617"/>
      <c r="V1056" s="617"/>
      <c r="W1056" s="617"/>
      <c r="X1056" s="618"/>
      <c r="Y1056" s="610"/>
      <c r="Z1056" s="611"/>
      <c r="AA1056" s="612"/>
    </row>
    <row r="1057" spans="1:27" s="369" customFormat="1" ht="14.25" customHeight="1">
      <c r="A1057" s="322"/>
      <c r="B1057" s="613"/>
      <c r="C1057" s="616"/>
      <c r="D1057" s="617"/>
      <c r="E1057" s="617"/>
      <c r="F1057" s="617"/>
      <c r="G1057" s="617"/>
      <c r="H1057" s="617"/>
      <c r="I1057" s="617"/>
      <c r="J1057" s="617"/>
      <c r="K1057" s="617"/>
      <c r="L1057" s="617"/>
      <c r="M1057" s="617"/>
      <c r="N1057" s="617"/>
      <c r="O1057" s="617"/>
      <c r="P1057" s="617"/>
      <c r="Q1057" s="617"/>
      <c r="R1057" s="617"/>
      <c r="S1057" s="617"/>
      <c r="T1057" s="617"/>
      <c r="U1057" s="617"/>
      <c r="V1057" s="617"/>
      <c r="W1057" s="617"/>
      <c r="X1057" s="618"/>
      <c r="Y1057" s="610"/>
      <c r="Z1057" s="611"/>
      <c r="AA1057" s="612"/>
    </row>
    <row r="1058" spans="1:27" s="369" customFormat="1" ht="14.25" customHeight="1">
      <c r="A1058" s="322"/>
      <c r="B1058" s="613"/>
      <c r="C1058" s="616"/>
      <c r="D1058" s="617"/>
      <c r="E1058" s="617"/>
      <c r="F1058" s="617"/>
      <c r="G1058" s="617"/>
      <c r="H1058" s="617"/>
      <c r="I1058" s="617"/>
      <c r="J1058" s="617"/>
      <c r="K1058" s="617"/>
      <c r="L1058" s="617"/>
      <c r="M1058" s="617"/>
      <c r="N1058" s="617"/>
      <c r="O1058" s="617"/>
      <c r="P1058" s="617"/>
      <c r="Q1058" s="617"/>
      <c r="R1058" s="617"/>
      <c r="S1058" s="617"/>
      <c r="T1058" s="617"/>
      <c r="U1058" s="617"/>
      <c r="V1058" s="617"/>
      <c r="W1058" s="617"/>
      <c r="X1058" s="618"/>
      <c r="Y1058" s="610"/>
      <c r="Z1058" s="611"/>
      <c r="AA1058" s="612"/>
    </row>
    <row r="1059" spans="1:27" s="369" customFormat="1" ht="14.25" customHeight="1">
      <c r="A1059" s="322"/>
      <c r="B1059" s="613"/>
      <c r="C1059" s="616"/>
      <c r="D1059" s="617"/>
      <c r="E1059" s="617"/>
      <c r="F1059" s="617"/>
      <c r="G1059" s="617"/>
      <c r="H1059" s="617"/>
      <c r="I1059" s="617"/>
      <c r="J1059" s="617"/>
      <c r="K1059" s="617"/>
      <c r="L1059" s="617"/>
      <c r="M1059" s="617"/>
      <c r="N1059" s="617"/>
      <c r="O1059" s="617"/>
      <c r="P1059" s="617"/>
      <c r="Q1059" s="617"/>
      <c r="R1059" s="617"/>
      <c r="S1059" s="617"/>
      <c r="T1059" s="617"/>
      <c r="U1059" s="617"/>
      <c r="V1059" s="617"/>
      <c r="W1059" s="617"/>
      <c r="X1059" s="618"/>
      <c r="Y1059" s="610"/>
      <c r="Z1059" s="611"/>
      <c r="AA1059" s="612"/>
    </row>
    <row r="1060" spans="1:27" s="369" customFormat="1" ht="14.25" customHeight="1">
      <c r="A1060" s="322"/>
      <c r="B1060" s="613"/>
      <c r="C1060" s="616"/>
      <c r="D1060" s="617"/>
      <c r="E1060" s="617"/>
      <c r="F1060" s="617"/>
      <c r="G1060" s="617"/>
      <c r="H1060" s="617"/>
      <c r="I1060" s="617"/>
      <c r="J1060" s="617"/>
      <c r="K1060" s="617"/>
      <c r="L1060" s="617"/>
      <c r="M1060" s="617"/>
      <c r="N1060" s="617"/>
      <c r="O1060" s="617"/>
      <c r="P1060" s="617"/>
      <c r="Q1060" s="617"/>
      <c r="R1060" s="617"/>
      <c r="S1060" s="617"/>
      <c r="T1060" s="617"/>
      <c r="U1060" s="617"/>
      <c r="V1060" s="617"/>
      <c r="W1060" s="617"/>
      <c r="X1060" s="618"/>
      <c r="Y1060" s="610"/>
      <c r="Z1060" s="611"/>
      <c r="AA1060" s="612"/>
    </row>
    <row r="1061" spans="1:27" s="369" customFormat="1" ht="14.25" customHeight="1">
      <c r="A1061" s="322"/>
      <c r="B1061" s="613"/>
      <c r="C1061" s="616"/>
      <c r="D1061" s="617"/>
      <c r="E1061" s="617"/>
      <c r="F1061" s="617"/>
      <c r="G1061" s="617"/>
      <c r="H1061" s="617"/>
      <c r="I1061" s="617"/>
      <c r="J1061" s="617"/>
      <c r="K1061" s="617"/>
      <c r="L1061" s="617"/>
      <c r="M1061" s="617"/>
      <c r="N1061" s="617"/>
      <c r="O1061" s="617"/>
      <c r="P1061" s="617"/>
      <c r="Q1061" s="617"/>
      <c r="R1061" s="617"/>
      <c r="S1061" s="617"/>
      <c r="T1061" s="617"/>
      <c r="U1061" s="617"/>
      <c r="V1061" s="617"/>
      <c r="W1061" s="617"/>
      <c r="X1061" s="618"/>
      <c r="Y1061" s="610"/>
      <c r="Z1061" s="611"/>
      <c r="AA1061" s="612"/>
    </row>
    <row r="1062" spans="1:27" s="369" customFormat="1" ht="14.25" customHeight="1">
      <c r="A1062" s="322"/>
      <c r="B1062" s="613"/>
      <c r="C1062" s="616"/>
      <c r="D1062" s="617"/>
      <c r="E1062" s="617"/>
      <c r="F1062" s="617"/>
      <c r="G1062" s="617"/>
      <c r="H1062" s="617"/>
      <c r="I1062" s="617"/>
      <c r="J1062" s="617"/>
      <c r="K1062" s="617"/>
      <c r="L1062" s="617"/>
      <c r="M1062" s="617"/>
      <c r="N1062" s="617"/>
      <c r="O1062" s="617"/>
      <c r="P1062" s="617"/>
      <c r="Q1062" s="617"/>
      <c r="R1062" s="617"/>
      <c r="S1062" s="617"/>
      <c r="T1062" s="617"/>
      <c r="U1062" s="617"/>
      <c r="V1062" s="617"/>
      <c r="W1062" s="617"/>
      <c r="X1062" s="618"/>
      <c r="Y1062" s="610"/>
      <c r="Z1062" s="611"/>
      <c r="AA1062" s="612"/>
    </row>
    <row r="1063" spans="1:27" s="369" customFormat="1" ht="14.25" customHeight="1">
      <c r="A1063" s="322"/>
      <c r="B1063" s="600"/>
      <c r="C1063" s="619"/>
      <c r="D1063" s="620"/>
      <c r="E1063" s="620"/>
      <c r="F1063" s="620"/>
      <c r="G1063" s="620"/>
      <c r="H1063" s="620"/>
      <c r="I1063" s="620"/>
      <c r="J1063" s="620"/>
      <c r="K1063" s="620"/>
      <c r="L1063" s="620"/>
      <c r="M1063" s="620"/>
      <c r="N1063" s="620"/>
      <c r="O1063" s="620"/>
      <c r="P1063" s="620"/>
      <c r="Q1063" s="620"/>
      <c r="R1063" s="620"/>
      <c r="S1063" s="620"/>
      <c r="T1063" s="620"/>
      <c r="U1063" s="620"/>
      <c r="V1063" s="620"/>
      <c r="W1063" s="620"/>
      <c r="X1063" s="621"/>
      <c r="Y1063" s="610"/>
      <c r="Z1063" s="611"/>
      <c r="AA1063" s="612"/>
    </row>
    <row r="1064" spans="1:27" s="369" customFormat="1" ht="14.25" customHeight="1">
      <c r="A1064" s="322"/>
      <c r="B1064" s="622" t="s">
        <v>996</v>
      </c>
      <c r="C1064" s="623" t="s">
        <v>1143</v>
      </c>
      <c r="D1064" s="624"/>
      <c r="E1064" s="624"/>
      <c r="F1064" s="624"/>
      <c r="G1064" s="624"/>
      <c r="H1064" s="624"/>
      <c r="I1064" s="624"/>
      <c r="J1064" s="624"/>
      <c r="K1064" s="624"/>
      <c r="L1064" s="624"/>
      <c r="M1064" s="624"/>
      <c r="N1064" s="624"/>
      <c r="O1064" s="624"/>
      <c r="P1064" s="624"/>
      <c r="Q1064" s="624"/>
      <c r="R1064" s="624"/>
      <c r="S1064" s="624"/>
      <c r="T1064" s="624"/>
      <c r="U1064" s="624"/>
      <c r="V1064" s="624"/>
      <c r="W1064" s="624"/>
      <c r="X1064" s="624"/>
      <c r="Y1064" s="625"/>
      <c r="Z1064" s="625"/>
      <c r="AA1064" s="625"/>
    </row>
    <row r="1065" spans="1:27" s="369" customFormat="1" ht="14.25" customHeight="1">
      <c r="A1065" s="322"/>
      <c r="B1065" s="622"/>
      <c r="C1065" s="623"/>
      <c r="D1065" s="624"/>
      <c r="E1065" s="624"/>
      <c r="F1065" s="624"/>
      <c r="G1065" s="624"/>
      <c r="H1065" s="624"/>
      <c r="I1065" s="624"/>
      <c r="J1065" s="624"/>
      <c r="K1065" s="624"/>
      <c r="L1065" s="624"/>
      <c r="M1065" s="624"/>
      <c r="N1065" s="624"/>
      <c r="O1065" s="624"/>
      <c r="P1065" s="624"/>
      <c r="Q1065" s="624"/>
      <c r="R1065" s="624"/>
      <c r="S1065" s="624"/>
      <c r="T1065" s="624"/>
      <c r="U1065" s="624"/>
      <c r="V1065" s="624"/>
      <c r="W1065" s="624"/>
      <c r="X1065" s="624"/>
      <c r="Y1065" s="625"/>
      <c r="Z1065" s="625"/>
      <c r="AA1065" s="625"/>
    </row>
    <row r="1066" spans="1:27" s="369" customFormat="1" ht="14.25" customHeight="1">
      <c r="A1066" s="322"/>
      <c r="B1066" s="622"/>
      <c r="C1066" s="623"/>
      <c r="D1066" s="624"/>
      <c r="E1066" s="624"/>
      <c r="F1066" s="624"/>
      <c r="G1066" s="624"/>
      <c r="H1066" s="624"/>
      <c r="I1066" s="624"/>
      <c r="J1066" s="624"/>
      <c r="K1066" s="624"/>
      <c r="L1066" s="624"/>
      <c r="M1066" s="624"/>
      <c r="N1066" s="624"/>
      <c r="O1066" s="624"/>
      <c r="P1066" s="624"/>
      <c r="Q1066" s="624"/>
      <c r="R1066" s="624"/>
      <c r="S1066" s="624"/>
      <c r="T1066" s="624"/>
      <c r="U1066" s="624"/>
      <c r="V1066" s="624"/>
      <c r="W1066" s="624"/>
      <c r="X1066" s="624"/>
      <c r="Y1066" s="625"/>
      <c r="Z1066" s="625"/>
      <c r="AA1066" s="625"/>
    </row>
    <row r="1067" spans="1:27" s="369" customFormat="1" ht="14.25" customHeight="1">
      <c r="A1067" s="322"/>
      <c r="B1067" s="622"/>
      <c r="C1067" s="623"/>
      <c r="D1067" s="624"/>
      <c r="E1067" s="624"/>
      <c r="F1067" s="624"/>
      <c r="G1067" s="624"/>
      <c r="H1067" s="624"/>
      <c r="I1067" s="624"/>
      <c r="J1067" s="624"/>
      <c r="K1067" s="624"/>
      <c r="L1067" s="624"/>
      <c r="M1067" s="624"/>
      <c r="N1067" s="624"/>
      <c r="O1067" s="624"/>
      <c r="P1067" s="624"/>
      <c r="Q1067" s="624"/>
      <c r="R1067" s="624"/>
      <c r="S1067" s="624"/>
      <c r="T1067" s="624"/>
      <c r="U1067" s="624"/>
      <c r="V1067" s="624"/>
      <c r="W1067" s="624"/>
      <c r="X1067" s="624"/>
      <c r="Y1067" s="625"/>
      <c r="Z1067" s="625"/>
      <c r="AA1067" s="625"/>
    </row>
    <row r="1068" spans="1:27" s="369" customFormat="1" ht="14.25" customHeight="1">
      <c r="A1068" s="322"/>
      <c r="B1068" s="622"/>
      <c r="C1068" s="623"/>
      <c r="D1068" s="624"/>
      <c r="E1068" s="624"/>
      <c r="F1068" s="624"/>
      <c r="G1068" s="624"/>
      <c r="H1068" s="624"/>
      <c r="I1068" s="624"/>
      <c r="J1068" s="624"/>
      <c r="K1068" s="624"/>
      <c r="L1068" s="624"/>
      <c r="M1068" s="624"/>
      <c r="N1068" s="624"/>
      <c r="O1068" s="624"/>
      <c r="P1068" s="624"/>
      <c r="Q1068" s="624"/>
      <c r="R1068" s="624"/>
      <c r="S1068" s="624"/>
      <c r="T1068" s="624"/>
      <c r="U1068" s="624"/>
      <c r="V1068" s="624"/>
      <c r="W1068" s="624"/>
      <c r="X1068" s="624"/>
      <c r="Y1068" s="625"/>
      <c r="Z1068" s="625"/>
      <c r="AA1068" s="625"/>
    </row>
    <row r="1069" spans="1:27" s="369" customFormat="1" ht="14.25" customHeight="1">
      <c r="A1069" s="322"/>
      <c r="B1069" s="622"/>
      <c r="C1069" s="623"/>
      <c r="D1069" s="624"/>
      <c r="E1069" s="624"/>
      <c r="F1069" s="624"/>
      <c r="G1069" s="624"/>
      <c r="H1069" s="624"/>
      <c r="I1069" s="624"/>
      <c r="J1069" s="624"/>
      <c r="K1069" s="624"/>
      <c r="L1069" s="624"/>
      <c r="M1069" s="624"/>
      <c r="N1069" s="624"/>
      <c r="O1069" s="624"/>
      <c r="P1069" s="624"/>
      <c r="Q1069" s="624"/>
      <c r="R1069" s="624"/>
      <c r="S1069" s="624"/>
      <c r="T1069" s="624"/>
      <c r="U1069" s="624"/>
      <c r="V1069" s="624"/>
      <c r="W1069" s="624"/>
      <c r="X1069" s="624"/>
      <c r="Y1069" s="625"/>
      <c r="Z1069" s="625"/>
      <c r="AA1069" s="625"/>
    </row>
    <row r="1070" spans="1:27" s="369" customFormat="1" ht="15.6" customHeight="1">
      <c r="A1070" s="422"/>
      <c r="B1070" s="376"/>
      <c r="C1070" s="377"/>
      <c r="D1070" s="452"/>
      <c r="E1070" s="452"/>
      <c r="F1070" s="452"/>
      <c r="G1070" s="452"/>
      <c r="H1070" s="452"/>
      <c r="I1070" s="452"/>
      <c r="J1070" s="452"/>
      <c r="K1070" s="452"/>
      <c r="L1070" s="452"/>
      <c r="M1070" s="452"/>
      <c r="N1070" s="452"/>
      <c r="O1070" s="452"/>
      <c r="P1070" s="452"/>
      <c r="Q1070" s="452"/>
      <c r="R1070" s="452"/>
      <c r="S1070" s="452"/>
      <c r="T1070" s="452"/>
      <c r="U1070" s="452"/>
      <c r="V1070" s="452"/>
      <c r="W1070" s="452"/>
      <c r="X1070" s="452"/>
      <c r="Y1070" s="261"/>
      <c r="Z1070" s="452"/>
      <c r="AA1070" s="452"/>
    </row>
    <row r="1071" spans="1:27" s="369" customFormat="1" ht="15.6" customHeight="1">
      <c r="A1071" s="422" t="s">
        <v>1096</v>
      </c>
      <c r="B1071" s="279"/>
      <c r="C1071" s="280"/>
      <c r="D1071" s="280"/>
      <c r="E1071" s="280"/>
      <c r="F1071" s="280"/>
      <c r="G1071" s="280"/>
      <c r="H1071" s="280"/>
      <c r="I1071" s="280"/>
      <c r="J1071" s="281"/>
      <c r="K1071" s="281"/>
      <c r="L1071" s="281"/>
      <c r="M1071" s="281"/>
      <c r="N1071" s="281"/>
      <c r="O1071" s="281"/>
      <c r="P1071" s="281"/>
      <c r="Q1071" s="281"/>
      <c r="R1071" s="281"/>
      <c r="S1071" s="282"/>
      <c r="T1071" s="282"/>
      <c r="U1071" s="282"/>
      <c r="V1071" s="282"/>
      <c r="W1071" s="282"/>
      <c r="X1071" s="282"/>
      <c r="Y1071" s="265"/>
      <c r="Z1071" s="265"/>
      <c r="AA1071" s="265"/>
    </row>
    <row r="1072" spans="1:27" s="369" customFormat="1" ht="15.6" customHeight="1">
      <c r="A1072" s="322"/>
      <c r="B1072" s="598" t="s">
        <v>354</v>
      </c>
      <c r="C1072" s="601" t="s">
        <v>636</v>
      </c>
      <c r="D1072" s="602"/>
      <c r="E1072" s="602"/>
      <c r="F1072" s="602"/>
      <c r="G1072" s="602"/>
      <c r="H1072" s="602"/>
      <c r="I1072" s="602"/>
      <c r="J1072" s="602"/>
      <c r="K1072" s="602"/>
      <c r="L1072" s="602"/>
      <c r="M1072" s="602"/>
      <c r="N1072" s="602"/>
      <c r="O1072" s="602"/>
      <c r="P1072" s="602"/>
      <c r="Q1072" s="602"/>
      <c r="R1072" s="602"/>
      <c r="S1072" s="602"/>
      <c r="T1072" s="602"/>
      <c r="U1072" s="602"/>
      <c r="V1072" s="602"/>
      <c r="W1072" s="602"/>
      <c r="X1072" s="603"/>
      <c r="Y1072" s="636"/>
      <c r="Z1072" s="637"/>
      <c r="AA1072" s="638"/>
    </row>
    <row r="1073" spans="1:63" s="369" customFormat="1" ht="15.6" customHeight="1">
      <c r="A1073" s="322"/>
      <c r="B1073" s="599"/>
      <c r="C1073" s="604"/>
      <c r="D1073" s="605"/>
      <c r="E1073" s="605"/>
      <c r="F1073" s="605"/>
      <c r="G1073" s="605"/>
      <c r="H1073" s="605"/>
      <c r="I1073" s="605"/>
      <c r="J1073" s="605"/>
      <c r="K1073" s="605"/>
      <c r="L1073" s="605"/>
      <c r="M1073" s="605"/>
      <c r="N1073" s="605"/>
      <c r="O1073" s="605"/>
      <c r="P1073" s="605"/>
      <c r="Q1073" s="605"/>
      <c r="R1073" s="605"/>
      <c r="S1073" s="605"/>
      <c r="T1073" s="605"/>
      <c r="U1073" s="605"/>
      <c r="V1073" s="605"/>
      <c r="W1073" s="605"/>
      <c r="X1073" s="606"/>
      <c r="Y1073" s="639"/>
      <c r="Z1073" s="640"/>
      <c r="AA1073" s="641"/>
    </row>
    <row r="1074" spans="1:63" s="369" customFormat="1" ht="15.6" customHeight="1">
      <c r="A1074" s="322"/>
      <c r="B1074" s="600"/>
      <c r="C1074" s="607"/>
      <c r="D1074" s="608"/>
      <c r="E1074" s="608"/>
      <c r="F1074" s="608"/>
      <c r="G1074" s="608"/>
      <c r="H1074" s="608"/>
      <c r="I1074" s="608"/>
      <c r="J1074" s="608"/>
      <c r="K1074" s="608"/>
      <c r="L1074" s="608"/>
      <c r="M1074" s="608"/>
      <c r="N1074" s="608"/>
      <c r="O1074" s="608"/>
      <c r="P1074" s="608"/>
      <c r="Q1074" s="608"/>
      <c r="R1074" s="608"/>
      <c r="S1074" s="608"/>
      <c r="T1074" s="608"/>
      <c r="U1074" s="608"/>
      <c r="V1074" s="608"/>
      <c r="W1074" s="608"/>
      <c r="X1074" s="609"/>
      <c r="Y1074" s="642"/>
      <c r="Z1074" s="643"/>
      <c r="AA1074" s="644"/>
    </row>
    <row r="1075" spans="1:63" s="369" customFormat="1" ht="15.6" customHeight="1">
      <c r="A1075" s="322"/>
      <c r="B1075" s="598" t="s">
        <v>356</v>
      </c>
      <c r="C1075" s="635" t="s">
        <v>637</v>
      </c>
      <c r="D1075" s="602"/>
      <c r="E1075" s="602"/>
      <c r="F1075" s="602"/>
      <c r="G1075" s="602"/>
      <c r="H1075" s="602"/>
      <c r="I1075" s="602"/>
      <c r="J1075" s="602"/>
      <c r="K1075" s="602"/>
      <c r="L1075" s="602"/>
      <c r="M1075" s="602"/>
      <c r="N1075" s="602"/>
      <c r="O1075" s="602"/>
      <c r="P1075" s="602"/>
      <c r="Q1075" s="602"/>
      <c r="R1075" s="602"/>
      <c r="S1075" s="602"/>
      <c r="T1075" s="602"/>
      <c r="U1075" s="602"/>
      <c r="V1075" s="602"/>
      <c r="W1075" s="602"/>
      <c r="X1075" s="603"/>
      <c r="Y1075" s="636"/>
      <c r="Z1075" s="637"/>
      <c r="AA1075" s="638"/>
    </row>
    <row r="1076" spans="1:63" s="369" customFormat="1" ht="15.6" customHeight="1">
      <c r="A1076" s="322"/>
      <c r="B1076" s="599"/>
      <c r="C1076" s="604"/>
      <c r="D1076" s="605"/>
      <c r="E1076" s="605"/>
      <c r="F1076" s="605"/>
      <c r="G1076" s="605"/>
      <c r="H1076" s="605"/>
      <c r="I1076" s="605"/>
      <c r="J1076" s="605"/>
      <c r="K1076" s="605"/>
      <c r="L1076" s="605"/>
      <c r="M1076" s="605"/>
      <c r="N1076" s="605"/>
      <c r="O1076" s="605"/>
      <c r="P1076" s="605"/>
      <c r="Q1076" s="605"/>
      <c r="R1076" s="605"/>
      <c r="S1076" s="605"/>
      <c r="T1076" s="605"/>
      <c r="U1076" s="605"/>
      <c r="V1076" s="605"/>
      <c r="W1076" s="605"/>
      <c r="X1076" s="606"/>
      <c r="Y1076" s="639"/>
      <c r="Z1076" s="640"/>
      <c r="AA1076" s="641"/>
    </row>
    <row r="1077" spans="1:63" s="369" customFormat="1" ht="15.6" customHeight="1">
      <c r="A1077" s="322"/>
      <c r="B1077" s="600"/>
      <c r="C1077" s="607"/>
      <c r="D1077" s="608"/>
      <c r="E1077" s="608"/>
      <c r="F1077" s="608"/>
      <c r="G1077" s="608"/>
      <c r="H1077" s="608"/>
      <c r="I1077" s="608"/>
      <c r="J1077" s="608"/>
      <c r="K1077" s="608"/>
      <c r="L1077" s="608"/>
      <c r="M1077" s="608"/>
      <c r="N1077" s="608"/>
      <c r="O1077" s="608"/>
      <c r="P1077" s="608"/>
      <c r="Q1077" s="608"/>
      <c r="R1077" s="608"/>
      <c r="S1077" s="608"/>
      <c r="T1077" s="608"/>
      <c r="U1077" s="608"/>
      <c r="V1077" s="608"/>
      <c r="W1077" s="608"/>
      <c r="X1077" s="609"/>
      <c r="Y1077" s="642"/>
      <c r="Z1077" s="643"/>
      <c r="AA1077" s="644"/>
    </row>
    <row r="1078" spans="1:63" s="369" customFormat="1" ht="15.6" customHeight="1">
      <c r="A1078" s="322"/>
      <c r="B1078" s="598" t="s">
        <v>387</v>
      </c>
      <c r="C1078" s="601" t="s">
        <v>638</v>
      </c>
      <c r="D1078" s="602"/>
      <c r="E1078" s="602"/>
      <c r="F1078" s="602"/>
      <c r="G1078" s="602"/>
      <c r="H1078" s="602"/>
      <c r="I1078" s="602"/>
      <c r="J1078" s="602"/>
      <c r="K1078" s="602"/>
      <c r="L1078" s="602"/>
      <c r="M1078" s="602"/>
      <c r="N1078" s="602"/>
      <c r="O1078" s="602"/>
      <c r="P1078" s="602"/>
      <c r="Q1078" s="602"/>
      <c r="R1078" s="602"/>
      <c r="S1078" s="602"/>
      <c r="T1078" s="602"/>
      <c r="U1078" s="602"/>
      <c r="V1078" s="602"/>
      <c r="W1078" s="602"/>
      <c r="X1078" s="603"/>
      <c r="Y1078" s="636"/>
      <c r="Z1078" s="637"/>
      <c r="AA1078" s="638"/>
    </row>
    <row r="1079" spans="1:63" s="285" customFormat="1" ht="15.6" customHeight="1">
      <c r="A1079" s="322"/>
      <c r="B1079" s="600"/>
      <c r="C1079" s="607"/>
      <c r="D1079" s="608"/>
      <c r="E1079" s="608"/>
      <c r="F1079" s="608"/>
      <c r="G1079" s="608"/>
      <c r="H1079" s="608"/>
      <c r="I1079" s="608"/>
      <c r="J1079" s="608"/>
      <c r="K1079" s="608"/>
      <c r="L1079" s="608"/>
      <c r="M1079" s="608"/>
      <c r="N1079" s="608"/>
      <c r="O1079" s="608"/>
      <c r="P1079" s="608"/>
      <c r="Q1079" s="608"/>
      <c r="R1079" s="608"/>
      <c r="S1079" s="608"/>
      <c r="T1079" s="608"/>
      <c r="U1079" s="608"/>
      <c r="V1079" s="608"/>
      <c r="W1079" s="608"/>
      <c r="X1079" s="609"/>
      <c r="Y1079" s="642"/>
      <c r="Z1079" s="643"/>
      <c r="AA1079" s="644"/>
      <c r="AC1079" s="286"/>
      <c r="AD1079" s="286"/>
      <c r="AE1079" s="286"/>
      <c r="AF1079" s="286"/>
      <c r="AG1079" s="286"/>
      <c r="AH1079" s="286"/>
      <c r="AI1079" s="286"/>
      <c r="AJ1079" s="286"/>
      <c r="AK1079" s="286"/>
      <c r="AL1079" s="286"/>
      <c r="AM1079" s="286"/>
      <c r="AN1079" s="286"/>
      <c r="AO1079" s="286"/>
      <c r="AP1079" s="286"/>
      <c r="AQ1079" s="286"/>
      <c r="AR1079" s="286"/>
      <c r="AS1079" s="286"/>
      <c r="AT1079" s="286"/>
      <c r="AU1079" s="286"/>
      <c r="AV1079" s="286"/>
      <c r="AW1079" s="286"/>
      <c r="AX1079" s="286"/>
      <c r="AY1079" s="286"/>
      <c r="AZ1079" s="286"/>
      <c r="BA1079" s="286"/>
      <c r="BB1079" s="286"/>
      <c r="BC1079" s="286"/>
      <c r="BD1079" s="286"/>
      <c r="BE1079" s="286"/>
      <c r="BF1079" s="286"/>
      <c r="BG1079" s="286"/>
      <c r="BH1079" s="286"/>
      <c r="BI1079" s="286"/>
      <c r="BJ1079" s="286"/>
      <c r="BK1079" s="286"/>
    </row>
    <row r="1080" spans="1:63" s="471" customFormat="1" ht="15.6" customHeight="1">
      <c r="A1080" s="322"/>
      <c r="B1080" s="598" t="s">
        <v>389</v>
      </c>
      <c r="C1080" s="909" t="s">
        <v>639</v>
      </c>
      <c r="D1080" s="720"/>
      <c r="E1080" s="720"/>
      <c r="F1080" s="720"/>
      <c r="G1080" s="720"/>
      <c r="H1080" s="720"/>
      <c r="I1080" s="720"/>
      <c r="J1080" s="720"/>
      <c r="K1080" s="720"/>
      <c r="L1080" s="720"/>
      <c r="M1080" s="720"/>
      <c r="N1080" s="720"/>
      <c r="O1080" s="720"/>
      <c r="P1080" s="720"/>
      <c r="Q1080" s="720"/>
      <c r="R1080" s="720"/>
      <c r="S1080" s="720"/>
      <c r="T1080" s="720"/>
      <c r="U1080" s="720"/>
      <c r="V1080" s="720"/>
      <c r="W1080" s="720"/>
      <c r="X1080" s="721"/>
      <c r="Y1080" s="636"/>
      <c r="Z1080" s="637"/>
      <c r="AA1080" s="638"/>
      <c r="AC1080" s="473"/>
      <c r="AD1080" s="473"/>
      <c r="AE1080" s="473"/>
      <c r="AF1080" s="473"/>
      <c r="AG1080" s="473"/>
      <c r="AH1080" s="473"/>
      <c r="AI1080" s="473"/>
      <c r="AJ1080" s="473"/>
      <c r="AK1080" s="473"/>
      <c r="AL1080" s="473"/>
      <c r="AM1080" s="473"/>
      <c r="AN1080" s="473"/>
      <c r="AO1080" s="473"/>
      <c r="AP1080" s="473"/>
      <c r="AQ1080" s="473"/>
      <c r="AR1080" s="473"/>
      <c r="AS1080" s="473"/>
      <c r="AT1080" s="473"/>
      <c r="AU1080" s="473"/>
      <c r="AV1080" s="473"/>
      <c r="AW1080" s="473"/>
      <c r="AX1080" s="473"/>
      <c r="AY1080" s="473"/>
      <c r="AZ1080" s="473"/>
      <c r="BA1080" s="473"/>
      <c r="BB1080" s="473"/>
      <c r="BC1080" s="473"/>
      <c r="BD1080" s="473"/>
      <c r="BE1080" s="473"/>
      <c r="BF1080" s="473"/>
      <c r="BG1080" s="473"/>
      <c r="BH1080" s="473"/>
      <c r="BI1080" s="473"/>
      <c r="BJ1080" s="473"/>
      <c r="BK1080" s="473"/>
    </row>
    <row r="1081" spans="1:63" s="471" customFormat="1" ht="15.6" customHeight="1">
      <c r="A1081" s="322"/>
      <c r="B1081" s="600"/>
      <c r="C1081" s="722"/>
      <c r="D1081" s="723"/>
      <c r="E1081" s="723"/>
      <c r="F1081" s="723"/>
      <c r="G1081" s="723"/>
      <c r="H1081" s="723"/>
      <c r="I1081" s="723"/>
      <c r="J1081" s="723"/>
      <c r="K1081" s="723"/>
      <c r="L1081" s="723"/>
      <c r="M1081" s="723"/>
      <c r="N1081" s="723"/>
      <c r="O1081" s="723"/>
      <c r="P1081" s="723"/>
      <c r="Q1081" s="723"/>
      <c r="R1081" s="723"/>
      <c r="S1081" s="723"/>
      <c r="T1081" s="723"/>
      <c r="U1081" s="723"/>
      <c r="V1081" s="723"/>
      <c r="W1081" s="723"/>
      <c r="X1081" s="724"/>
      <c r="Y1081" s="642"/>
      <c r="Z1081" s="643"/>
      <c r="AA1081" s="644"/>
      <c r="AC1081" s="473"/>
      <c r="AD1081" s="473"/>
      <c r="AE1081" s="473"/>
      <c r="AF1081" s="473"/>
      <c r="AG1081" s="473"/>
      <c r="AH1081" s="473"/>
      <c r="AI1081" s="473"/>
      <c r="AJ1081" s="473"/>
      <c r="AK1081" s="473"/>
      <c r="AL1081" s="473"/>
      <c r="AM1081" s="473"/>
      <c r="AN1081" s="473"/>
      <c r="AO1081" s="473"/>
      <c r="AP1081" s="473"/>
      <c r="AQ1081" s="473"/>
      <c r="AR1081" s="473"/>
      <c r="AS1081" s="473"/>
      <c r="AT1081" s="473"/>
      <c r="AU1081" s="473"/>
      <c r="AV1081" s="473"/>
      <c r="AW1081" s="473"/>
      <c r="AX1081" s="473"/>
      <c r="AY1081" s="473"/>
      <c r="AZ1081" s="473"/>
      <c r="BA1081" s="473"/>
      <c r="BB1081" s="473"/>
      <c r="BC1081" s="473"/>
      <c r="BD1081" s="473"/>
      <c r="BE1081" s="473"/>
      <c r="BF1081" s="473"/>
      <c r="BG1081" s="473"/>
      <c r="BH1081" s="473"/>
      <c r="BI1081" s="473"/>
      <c r="BJ1081" s="473"/>
      <c r="BK1081" s="473"/>
    </row>
    <row r="1082" spans="1:63" s="471" customFormat="1" ht="15.6" customHeight="1">
      <c r="A1082" s="322"/>
      <c r="B1082" s="1110" t="s">
        <v>391</v>
      </c>
      <c r="C1082" s="601" t="s">
        <v>640</v>
      </c>
      <c r="D1082" s="602"/>
      <c r="E1082" s="602"/>
      <c r="F1082" s="602"/>
      <c r="G1082" s="602"/>
      <c r="H1082" s="602"/>
      <c r="I1082" s="602"/>
      <c r="J1082" s="602"/>
      <c r="K1082" s="602"/>
      <c r="L1082" s="602"/>
      <c r="M1082" s="602"/>
      <c r="N1082" s="602"/>
      <c r="O1082" s="602"/>
      <c r="P1082" s="602"/>
      <c r="Q1082" s="602"/>
      <c r="R1082" s="602"/>
      <c r="S1082" s="602"/>
      <c r="T1082" s="602"/>
      <c r="U1082" s="602"/>
      <c r="V1082" s="602"/>
      <c r="W1082" s="602"/>
      <c r="X1082" s="603"/>
      <c r="Y1082" s="636"/>
      <c r="Z1082" s="637"/>
      <c r="AA1082" s="638"/>
      <c r="AC1082" s="473"/>
      <c r="AD1082" s="473"/>
      <c r="AE1082" s="473"/>
      <c r="AF1082" s="473"/>
      <c r="AG1082" s="473"/>
      <c r="AH1082" s="473"/>
      <c r="AI1082" s="473"/>
      <c r="AJ1082" s="473"/>
      <c r="AK1082" s="473"/>
      <c r="AL1082" s="473"/>
      <c r="AM1082" s="473"/>
      <c r="AN1082" s="473"/>
      <c r="AO1082" s="473"/>
      <c r="AP1082" s="473"/>
      <c r="AQ1082" s="473"/>
      <c r="AR1082" s="473"/>
      <c r="AS1082" s="473"/>
      <c r="AT1082" s="473"/>
      <c r="AU1082" s="473"/>
      <c r="AV1082" s="473"/>
      <c r="AW1082" s="473"/>
      <c r="AX1082" s="473"/>
      <c r="AY1082" s="473"/>
      <c r="AZ1082" s="473"/>
      <c r="BA1082" s="473"/>
      <c r="BB1082" s="473"/>
      <c r="BC1082" s="473"/>
      <c r="BD1082" s="473"/>
      <c r="BE1082" s="473"/>
      <c r="BF1082" s="473"/>
      <c r="BG1082" s="473"/>
      <c r="BH1082" s="473"/>
      <c r="BI1082" s="473"/>
      <c r="BJ1082" s="473"/>
      <c r="BK1082" s="473"/>
    </row>
    <row r="1083" spans="1:63" s="471" customFormat="1" ht="15.6" customHeight="1">
      <c r="A1083" s="322"/>
      <c r="B1083" s="1137"/>
      <c r="C1083" s="607"/>
      <c r="D1083" s="608"/>
      <c r="E1083" s="608"/>
      <c r="F1083" s="608"/>
      <c r="G1083" s="608"/>
      <c r="H1083" s="608"/>
      <c r="I1083" s="608"/>
      <c r="J1083" s="608"/>
      <c r="K1083" s="608"/>
      <c r="L1083" s="608"/>
      <c r="M1083" s="608"/>
      <c r="N1083" s="608"/>
      <c r="O1083" s="608"/>
      <c r="P1083" s="608"/>
      <c r="Q1083" s="608"/>
      <c r="R1083" s="608"/>
      <c r="S1083" s="608"/>
      <c r="T1083" s="608"/>
      <c r="U1083" s="608"/>
      <c r="V1083" s="608"/>
      <c r="W1083" s="608"/>
      <c r="X1083" s="609"/>
      <c r="Y1083" s="642"/>
      <c r="Z1083" s="643"/>
      <c r="AA1083" s="644"/>
      <c r="AC1083" s="473"/>
      <c r="AD1083" s="473"/>
      <c r="AE1083" s="473"/>
      <c r="AF1083" s="473"/>
      <c r="AG1083" s="473"/>
      <c r="AH1083" s="473"/>
      <c r="AI1083" s="473"/>
      <c r="AJ1083" s="473"/>
      <c r="AK1083" s="473"/>
      <c r="AL1083" s="473"/>
      <c r="AM1083" s="473"/>
      <c r="AN1083" s="473"/>
      <c r="AO1083" s="473"/>
      <c r="AP1083" s="473"/>
      <c r="AQ1083" s="473"/>
      <c r="AR1083" s="473"/>
      <c r="AS1083" s="473"/>
      <c r="AT1083" s="473"/>
      <c r="AU1083" s="473"/>
      <c r="AV1083" s="473"/>
      <c r="AW1083" s="473"/>
      <c r="AX1083" s="473"/>
      <c r="AY1083" s="473"/>
      <c r="AZ1083" s="473"/>
      <c r="BA1083" s="473"/>
      <c r="BB1083" s="473"/>
      <c r="BC1083" s="473"/>
      <c r="BD1083" s="473"/>
      <c r="BE1083" s="473"/>
      <c r="BF1083" s="473"/>
      <c r="BG1083" s="473"/>
      <c r="BH1083" s="473"/>
      <c r="BI1083" s="473"/>
      <c r="BJ1083" s="473"/>
      <c r="BK1083" s="473"/>
    </row>
    <row r="1084" spans="1:63" s="471" customFormat="1" ht="35.1" customHeight="1">
      <c r="A1084" s="343"/>
      <c r="B1084" s="436" t="s">
        <v>589</v>
      </c>
      <c r="C1084" s="913" t="s">
        <v>641</v>
      </c>
      <c r="D1084" s="914"/>
      <c r="E1084" s="914"/>
      <c r="F1084" s="914"/>
      <c r="G1084" s="914"/>
      <c r="H1084" s="914"/>
      <c r="I1084" s="914"/>
      <c r="J1084" s="914"/>
      <c r="K1084" s="914"/>
      <c r="L1084" s="914"/>
      <c r="M1084" s="914"/>
      <c r="N1084" s="914"/>
      <c r="O1084" s="914"/>
      <c r="P1084" s="914"/>
      <c r="Q1084" s="914"/>
      <c r="R1084" s="914"/>
      <c r="S1084" s="914"/>
      <c r="T1084" s="914"/>
      <c r="U1084" s="914"/>
      <c r="V1084" s="914"/>
      <c r="W1084" s="914"/>
      <c r="X1084" s="915"/>
      <c r="Y1084" s="629"/>
      <c r="Z1084" s="630"/>
      <c r="AA1084" s="631"/>
      <c r="AC1084" s="473"/>
      <c r="AD1084" s="473"/>
      <c r="AE1084" s="473"/>
      <c r="AF1084" s="473"/>
      <c r="AG1084" s="473"/>
      <c r="AH1084" s="473"/>
      <c r="AI1084" s="473"/>
      <c r="AJ1084" s="473"/>
      <c r="AK1084" s="473"/>
      <c r="AL1084" s="473"/>
      <c r="AM1084" s="473"/>
      <c r="AN1084" s="473"/>
      <c r="AO1084" s="473"/>
      <c r="AP1084" s="473"/>
      <c r="AQ1084" s="473"/>
      <c r="AR1084" s="473"/>
      <c r="AS1084" s="473"/>
      <c r="AT1084" s="473"/>
      <c r="AU1084" s="473"/>
      <c r="AV1084" s="473"/>
      <c r="AW1084" s="473"/>
      <c r="AX1084" s="473"/>
      <c r="AY1084" s="473"/>
      <c r="AZ1084" s="473"/>
      <c r="BA1084" s="473"/>
      <c r="BB1084" s="473"/>
      <c r="BC1084" s="473"/>
      <c r="BD1084" s="473"/>
      <c r="BE1084" s="473"/>
      <c r="BF1084" s="473"/>
      <c r="BG1084" s="473"/>
      <c r="BH1084" s="473"/>
      <c r="BI1084" s="473"/>
      <c r="BJ1084" s="473"/>
      <c r="BK1084" s="473"/>
    </row>
    <row r="1085" spans="1:63" s="471" customFormat="1" ht="15.6" customHeight="1">
      <c r="A1085" s="343"/>
      <c r="B1085" s="483"/>
      <c r="C1085" s="377"/>
      <c r="D1085" s="452"/>
      <c r="E1085" s="452"/>
      <c r="F1085" s="452"/>
      <c r="G1085" s="452"/>
      <c r="H1085" s="452"/>
      <c r="I1085" s="452"/>
      <c r="J1085" s="452"/>
      <c r="K1085" s="452"/>
      <c r="L1085" s="452"/>
      <c r="M1085" s="452"/>
      <c r="N1085" s="452"/>
      <c r="O1085" s="452"/>
      <c r="P1085" s="452"/>
      <c r="Q1085" s="452"/>
      <c r="R1085" s="452"/>
      <c r="S1085" s="452"/>
      <c r="T1085" s="452"/>
      <c r="U1085" s="452"/>
      <c r="V1085" s="452"/>
      <c r="W1085" s="452"/>
      <c r="X1085" s="452"/>
      <c r="Y1085" s="261"/>
      <c r="Z1085" s="452"/>
      <c r="AA1085" s="452"/>
      <c r="AC1085" s="473"/>
      <c r="AD1085" s="473"/>
      <c r="AE1085" s="473"/>
      <c r="AF1085" s="473"/>
      <c r="AG1085" s="473"/>
      <c r="AH1085" s="473"/>
      <c r="AI1085" s="473"/>
      <c r="AJ1085" s="473"/>
      <c r="AK1085" s="473"/>
      <c r="AL1085" s="473"/>
      <c r="AM1085" s="473"/>
      <c r="AN1085" s="473"/>
      <c r="AO1085" s="473"/>
      <c r="AP1085" s="473"/>
      <c r="AQ1085" s="473"/>
      <c r="AR1085" s="473"/>
      <c r="AS1085" s="473"/>
      <c r="AT1085" s="473"/>
      <c r="AU1085" s="473"/>
      <c r="AV1085" s="473"/>
      <c r="AW1085" s="473"/>
      <c r="AX1085" s="473"/>
      <c r="AY1085" s="473"/>
      <c r="AZ1085" s="473"/>
      <c r="BA1085" s="473"/>
      <c r="BB1085" s="473"/>
      <c r="BC1085" s="473"/>
      <c r="BD1085" s="473"/>
      <c r="BE1085" s="473"/>
      <c r="BF1085" s="473"/>
      <c r="BG1085" s="473"/>
      <c r="BH1085" s="473"/>
      <c r="BI1085" s="473"/>
      <c r="BJ1085" s="473"/>
      <c r="BK1085" s="473"/>
    </row>
    <row r="1086" spans="1:63" s="471" customFormat="1" ht="15.6" customHeight="1">
      <c r="A1086" s="422" t="s">
        <v>1097</v>
      </c>
      <c r="B1086" s="317"/>
      <c r="C1086" s="377"/>
      <c r="D1086" s="452"/>
      <c r="E1086" s="452"/>
      <c r="F1086" s="452"/>
      <c r="G1086" s="452"/>
      <c r="H1086" s="452"/>
      <c r="I1086" s="452"/>
      <c r="J1086" s="452"/>
      <c r="K1086" s="452"/>
      <c r="L1086" s="452"/>
      <c r="M1086" s="452"/>
      <c r="N1086" s="452"/>
      <c r="O1086" s="452"/>
      <c r="P1086" s="452"/>
      <c r="Q1086" s="452"/>
      <c r="R1086" s="452"/>
      <c r="S1086" s="452"/>
      <c r="T1086" s="452"/>
      <c r="U1086" s="452"/>
      <c r="V1086" s="452"/>
      <c r="W1086" s="452"/>
      <c r="X1086" s="452"/>
      <c r="Y1086" s="261"/>
      <c r="Z1086" s="452"/>
      <c r="AA1086" s="452"/>
      <c r="AC1086" s="473"/>
      <c r="AD1086" s="473"/>
      <c r="AE1086" s="473"/>
      <c r="AF1086" s="473"/>
      <c r="AG1086" s="473"/>
      <c r="AH1086" s="473"/>
      <c r="AI1086" s="473"/>
      <c r="AJ1086" s="473"/>
      <c r="AK1086" s="473"/>
      <c r="AL1086" s="473"/>
      <c r="AM1086" s="473"/>
      <c r="AN1086" s="473"/>
      <c r="AO1086" s="473"/>
      <c r="AP1086" s="473"/>
      <c r="AQ1086" s="473"/>
      <c r="AR1086" s="473"/>
      <c r="AS1086" s="473"/>
      <c r="AT1086" s="473"/>
      <c r="AU1086" s="473"/>
      <c r="AV1086" s="473"/>
      <c r="AW1086" s="473"/>
      <c r="AX1086" s="473"/>
      <c r="AY1086" s="473"/>
      <c r="AZ1086" s="473"/>
      <c r="BA1086" s="473"/>
      <c r="BB1086" s="473"/>
      <c r="BC1086" s="473"/>
      <c r="BD1086" s="473"/>
      <c r="BE1086" s="473"/>
      <c r="BF1086" s="473"/>
      <c r="BG1086" s="473"/>
      <c r="BH1086" s="473"/>
      <c r="BI1086" s="473"/>
      <c r="BJ1086" s="473"/>
      <c r="BK1086" s="473"/>
    </row>
    <row r="1087" spans="1:63" s="471" customFormat="1" ht="48" customHeight="1">
      <c r="A1087" s="343"/>
      <c r="B1087" s="436" t="s">
        <v>789</v>
      </c>
      <c r="C1087" s="913" t="s">
        <v>1098</v>
      </c>
      <c r="D1087" s="914"/>
      <c r="E1087" s="914"/>
      <c r="F1087" s="914"/>
      <c r="G1087" s="914"/>
      <c r="H1087" s="914"/>
      <c r="I1087" s="914"/>
      <c r="J1087" s="914"/>
      <c r="K1087" s="914"/>
      <c r="L1087" s="914"/>
      <c r="M1087" s="914"/>
      <c r="N1087" s="914"/>
      <c r="O1087" s="914"/>
      <c r="P1087" s="914"/>
      <c r="Q1087" s="914"/>
      <c r="R1087" s="914"/>
      <c r="S1087" s="914"/>
      <c r="T1087" s="914"/>
      <c r="U1087" s="914"/>
      <c r="V1087" s="914"/>
      <c r="W1087" s="914"/>
      <c r="X1087" s="915"/>
      <c r="Y1087" s="629"/>
      <c r="Z1087" s="630"/>
      <c r="AA1087" s="631"/>
      <c r="AC1087" s="473"/>
      <c r="AD1087" s="473"/>
      <c r="AE1087" s="473"/>
      <c r="AF1087" s="473"/>
      <c r="AG1087" s="473"/>
      <c r="AH1087" s="473"/>
      <c r="AI1087" s="473"/>
      <c r="AJ1087" s="473"/>
      <c r="AK1087" s="473"/>
      <c r="AL1087" s="473"/>
      <c r="AM1087" s="473"/>
      <c r="AN1087" s="473"/>
      <c r="AO1087" s="473"/>
      <c r="AP1087" s="473"/>
      <c r="AQ1087" s="473"/>
      <c r="AR1087" s="473"/>
      <c r="AS1087" s="473"/>
      <c r="AT1087" s="473"/>
      <c r="AU1087" s="473"/>
      <c r="AV1087" s="473"/>
      <c r="AW1087" s="473"/>
      <c r="AX1087" s="473"/>
      <c r="AY1087" s="473"/>
      <c r="AZ1087" s="473"/>
      <c r="BA1087" s="473"/>
      <c r="BB1087" s="473"/>
      <c r="BC1087" s="473"/>
      <c r="BD1087" s="473"/>
      <c r="BE1087" s="473"/>
      <c r="BF1087" s="473"/>
      <c r="BG1087" s="473"/>
      <c r="BH1087" s="473"/>
      <c r="BI1087" s="473"/>
      <c r="BJ1087" s="473"/>
      <c r="BK1087" s="473"/>
    </row>
    <row r="1088" spans="1:63" s="471" customFormat="1" ht="15.6" customHeight="1">
      <c r="A1088" s="343"/>
      <c r="B1088" s="483"/>
      <c r="C1088" s="377"/>
      <c r="D1088" s="452"/>
      <c r="E1088" s="452"/>
      <c r="F1088" s="452"/>
      <c r="G1088" s="452"/>
      <c r="H1088" s="452"/>
      <c r="I1088" s="452"/>
      <c r="J1088" s="452"/>
      <c r="K1088" s="452"/>
      <c r="L1088" s="452"/>
      <c r="M1088" s="452"/>
      <c r="N1088" s="452"/>
      <c r="O1088" s="452"/>
      <c r="P1088" s="452"/>
      <c r="Q1088" s="452"/>
      <c r="R1088" s="452"/>
      <c r="S1088" s="452"/>
      <c r="T1088" s="452"/>
      <c r="U1088" s="452"/>
      <c r="V1088" s="452"/>
      <c r="W1088" s="452"/>
      <c r="X1088" s="452"/>
      <c r="Y1088" s="261"/>
      <c r="Z1088" s="452"/>
      <c r="AA1088" s="452"/>
      <c r="AC1088" s="473"/>
      <c r="AD1088" s="473"/>
      <c r="AE1088" s="473"/>
      <c r="AF1088" s="473"/>
      <c r="AG1088" s="473"/>
      <c r="AH1088" s="473"/>
      <c r="AI1088" s="473"/>
      <c r="AJ1088" s="473"/>
      <c r="AK1088" s="473"/>
      <c r="AL1088" s="473"/>
      <c r="AM1088" s="473"/>
      <c r="AN1088" s="473"/>
      <c r="AO1088" s="473"/>
      <c r="AP1088" s="473"/>
      <c r="AQ1088" s="473"/>
      <c r="AR1088" s="473"/>
      <c r="AS1088" s="473"/>
      <c r="AT1088" s="473"/>
      <c r="AU1088" s="473"/>
      <c r="AV1088" s="473"/>
      <c r="AW1088" s="473"/>
      <c r="AX1088" s="473"/>
      <c r="AY1088" s="473"/>
      <c r="AZ1088" s="473"/>
      <c r="BA1088" s="473"/>
      <c r="BB1088" s="473"/>
      <c r="BC1088" s="473"/>
      <c r="BD1088" s="473"/>
      <c r="BE1088" s="473"/>
      <c r="BF1088" s="473"/>
      <c r="BG1088" s="473"/>
      <c r="BH1088" s="473"/>
      <c r="BI1088" s="473"/>
      <c r="BJ1088" s="473"/>
      <c r="BK1088" s="473"/>
    </row>
    <row r="1089" spans="1:63" s="347" customFormat="1" ht="18" customHeight="1">
      <c r="A1089" s="422" t="s">
        <v>1099</v>
      </c>
      <c r="B1089" s="279"/>
      <c r="C1089" s="280"/>
      <c r="D1089" s="280"/>
      <c r="E1089" s="280"/>
      <c r="F1089" s="280"/>
      <c r="G1089" s="280"/>
      <c r="H1089" s="280"/>
      <c r="I1089" s="280"/>
      <c r="J1089" s="281"/>
      <c r="K1089" s="281"/>
      <c r="L1089" s="281"/>
      <c r="M1089" s="281"/>
      <c r="N1089" s="281"/>
      <c r="O1089" s="281"/>
      <c r="P1089" s="281"/>
      <c r="Q1089" s="281"/>
      <c r="R1089" s="281"/>
      <c r="S1089" s="282"/>
      <c r="T1089" s="282"/>
      <c r="U1089" s="282"/>
      <c r="V1089" s="282"/>
      <c r="W1089" s="282"/>
      <c r="X1089" s="282"/>
      <c r="Y1089" s="265"/>
      <c r="Z1089" s="265"/>
      <c r="AA1089" s="265"/>
    </row>
    <row r="1090" spans="1:63" s="297" customFormat="1" ht="20.25" customHeight="1">
      <c r="A1090" s="352"/>
      <c r="B1090" s="563" t="s">
        <v>992</v>
      </c>
      <c r="C1090" s="635" t="s">
        <v>642</v>
      </c>
      <c r="D1090" s="602"/>
      <c r="E1090" s="602"/>
      <c r="F1090" s="602"/>
      <c r="G1090" s="602"/>
      <c r="H1090" s="602"/>
      <c r="I1090" s="602"/>
      <c r="J1090" s="602"/>
      <c r="K1090" s="602"/>
      <c r="L1090" s="602"/>
      <c r="M1090" s="602"/>
      <c r="N1090" s="602"/>
      <c r="O1090" s="602"/>
      <c r="P1090" s="602"/>
      <c r="Q1090" s="602"/>
      <c r="R1090" s="602"/>
      <c r="S1090" s="602"/>
      <c r="T1090" s="602"/>
      <c r="U1090" s="602"/>
      <c r="V1090" s="602"/>
      <c r="W1090" s="602"/>
      <c r="X1090" s="603"/>
      <c r="Y1090" s="564"/>
      <c r="Z1090" s="565"/>
      <c r="AA1090" s="566"/>
    </row>
    <row r="1091" spans="1:63" s="347" customFormat="1" ht="6.6" customHeight="1">
      <c r="A1091" s="352"/>
      <c r="B1091" s="598" t="s">
        <v>994</v>
      </c>
      <c r="C1091" s="601" t="s">
        <v>1106</v>
      </c>
      <c r="D1091" s="602"/>
      <c r="E1091" s="602"/>
      <c r="F1091" s="602"/>
      <c r="G1091" s="602"/>
      <c r="H1091" s="602"/>
      <c r="I1091" s="602"/>
      <c r="J1091" s="602"/>
      <c r="K1091" s="602"/>
      <c r="L1091" s="602"/>
      <c r="M1091" s="602"/>
      <c r="N1091" s="602"/>
      <c r="O1091" s="602"/>
      <c r="P1091" s="602"/>
      <c r="Q1091" s="602"/>
      <c r="R1091" s="602"/>
      <c r="S1091" s="602"/>
      <c r="T1091" s="602"/>
      <c r="U1091" s="602"/>
      <c r="V1091" s="602"/>
      <c r="W1091" s="602"/>
      <c r="X1091" s="603"/>
      <c r="Y1091" s="564"/>
      <c r="Z1091" s="565"/>
      <c r="AA1091" s="566"/>
    </row>
    <row r="1092" spans="1:63" s="347" customFormat="1" ht="23.25" customHeight="1">
      <c r="A1092" s="352"/>
      <c r="B1092" s="599"/>
      <c r="C1092" s="604"/>
      <c r="D1092" s="605"/>
      <c r="E1092" s="605"/>
      <c r="F1092" s="605"/>
      <c r="G1092" s="605"/>
      <c r="H1092" s="605"/>
      <c r="I1092" s="605"/>
      <c r="J1092" s="605"/>
      <c r="K1092" s="605"/>
      <c r="L1092" s="605"/>
      <c r="M1092" s="605"/>
      <c r="N1092" s="605"/>
      <c r="O1092" s="605"/>
      <c r="P1092" s="605"/>
      <c r="Q1092" s="605"/>
      <c r="R1092" s="605"/>
      <c r="S1092" s="605"/>
      <c r="T1092" s="605"/>
      <c r="U1092" s="605"/>
      <c r="V1092" s="605"/>
      <c r="W1092" s="605"/>
      <c r="X1092" s="606"/>
      <c r="Y1092" s="571"/>
      <c r="Z1092" s="572"/>
      <c r="AA1092" s="573"/>
    </row>
    <row r="1093" spans="1:63" s="297" customFormat="1" ht="24" customHeight="1">
      <c r="A1093" s="352"/>
      <c r="B1093" s="600"/>
      <c r="C1093" s="607"/>
      <c r="D1093" s="608"/>
      <c r="E1093" s="608"/>
      <c r="F1093" s="608"/>
      <c r="G1093" s="608"/>
      <c r="H1093" s="608"/>
      <c r="I1093" s="608"/>
      <c r="J1093" s="608"/>
      <c r="K1093" s="608"/>
      <c r="L1093" s="608"/>
      <c r="M1093" s="608"/>
      <c r="N1093" s="608"/>
      <c r="O1093" s="608"/>
      <c r="P1093" s="608"/>
      <c r="Q1093" s="608"/>
      <c r="R1093" s="608"/>
      <c r="S1093" s="608"/>
      <c r="T1093" s="608"/>
      <c r="U1093" s="608"/>
      <c r="V1093" s="608"/>
      <c r="W1093" s="608"/>
      <c r="X1093" s="609"/>
      <c r="Y1093" s="571"/>
      <c r="Z1093" s="572"/>
      <c r="AA1093" s="573"/>
    </row>
    <row r="1094" spans="1:63" s="297" customFormat="1" ht="12.95" customHeight="1">
      <c r="A1094" s="352"/>
      <c r="B1094" s="598" t="s">
        <v>996</v>
      </c>
      <c r="C1094" s="601" t="s">
        <v>1100</v>
      </c>
      <c r="D1094" s="720"/>
      <c r="E1094" s="720"/>
      <c r="F1094" s="720"/>
      <c r="G1094" s="720"/>
      <c r="H1094" s="720"/>
      <c r="I1094" s="720"/>
      <c r="J1094" s="720"/>
      <c r="K1094" s="720"/>
      <c r="L1094" s="720"/>
      <c r="M1094" s="720"/>
      <c r="N1094" s="720"/>
      <c r="O1094" s="720"/>
      <c r="P1094" s="720"/>
      <c r="Q1094" s="720"/>
      <c r="R1094" s="720"/>
      <c r="S1094" s="720"/>
      <c r="T1094" s="720"/>
      <c r="U1094" s="720"/>
      <c r="V1094" s="720"/>
      <c r="W1094" s="720"/>
      <c r="X1094" s="721"/>
      <c r="Y1094" s="564"/>
      <c r="Z1094" s="565"/>
      <c r="AA1094" s="566"/>
    </row>
    <row r="1095" spans="1:63" s="347" customFormat="1" ht="12.95" customHeight="1">
      <c r="A1095" s="322"/>
      <c r="B1095" s="599"/>
      <c r="C1095" s="890"/>
      <c r="D1095" s="891"/>
      <c r="E1095" s="891"/>
      <c r="F1095" s="891"/>
      <c r="G1095" s="891"/>
      <c r="H1095" s="891"/>
      <c r="I1095" s="891"/>
      <c r="J1095" s="891"/>
      <c r="K1095" s="891"/>
      <c r="L1095" s="891"/>
      <c r="M1095" s="891"/>
      <c r="N1095" s="891"/>
      <c r="O1095" s="891"/>
      <c r="P1095" s="891"/>
      <c r="Q1095" s="891"/>
      <c r="R1095" s="891"/>
      <c r="S1095" s="891"/>
      <c r="T1095" s="891"/>
      <c r="U1095" s="891"/>
      <c r="V1095" s="891"/>
      <c r="W1095" s="891"/>
      <c r="X1095" s="892"/>
      <c r="Y1095" s="571"/>
      <c r="Z1095" s="572"/>
      <c r="AA1095" s="573"/>
    </row>
    <row r="1096" spans="1:63" s="297" customFormat="1" ht="12.95" customHeight="1">
      <c r="A1096" s="352"/>
      <c r="B1096" s="600"/>
      <c r="C1096" s="722"/>
      <c r="D1096" s="723"/>
      <c r="E1096" s="723"/>
      <c r="F1096" s="723"/>
      <c r="G1096" s="723"/>
      <c r="H1096" s="723"/>
      <c r="I1096" s="723"/>
      <c r="J1096" s="723"/>
      <c r="K1096" s="723"/>
      <c r="L1096" s="723"/>
      <c r="M1096" s="723"/>
      <c r="N1096" s="723"/>
      <c r="O1096" s="723"/>
      <c r="P1096" s="723"/>
      <c r="Q1096" s="723"/>
      <c r="R1096" s="723"/>
      <c r="S1096" s="723"/>
      <c r="T1096" s="723"/>
      <c r="U1096" s="723"/>
      <c r="V1096" s="723"/>
      <c r="W1096" s="723"/>
      <c r="X1096" s="724"/>
      <c r="Y1096" s="567"/>
      <c r="Z1096" s="568"/>
      <c r="AA1096" s="569"/>
    </row>
    <row r="1097" spans="1:63" s="297" customFormat="1" ht="23.25" customHeight="1">
      <c r="A1097" s="352"/>
      <c r="B1097" s="598" t="s">
        <v>998</v>
      </c>
      <c r="C1097" s="601" t="s">
        <v>1101</v>
      </c>
      <c r="D1097" s="602"/>
      <c r="E1097" s="602"/>
      <c r="F1097" s="602"/>
      <c r="G1097" s="602"/>
      <c r="H1097" s="602"/>
      <c r="I1097" s="602"/>
      <c r="J1097" s="602"/>
      <c r="K1097" s="602"/>
      <c r="L1097" s="602"/>
      <c r="M1097" s="602"/>
      <c r="N1097" s="602"/>
      <c r="O1097" s="602"/>
      <c r="P1097" s="602"/>
      <c r="Q1097" s="602"/>
      <c r="R1097" s="602"/>
      <c r="S1097" s="602"/>
      <c r="T1097" s="602"/>
      <c r="U1097" s="602"/>
      <c r="V1097" s="602"/>
      <c r="W1097" s="602"/>
      <c r="X1097" s="603"/>
      <c r="Y1097" s="564"/>
      <c r="Z1097" s="565"/>
      <c r="AA1097" s="566"/>
    </row>
    <row r="1098" spans="1:63" s="297" customFormat="1" ht="23.25" customHeight="1">
      <c r="A1098" s="352"/>
      <c r="B1098" s="600"/>
      <c r="C1098" s="607"/>
      <c r="D1098" s="608"/>
      <c r="E1098" s="608"/>
      <c r="F1098" s="608"/>
      <c r="G1098" s="608"/>
      <c r="H1098" s="608"/>
      <c r="I1098" s="608"/>
      <c r="J1098" s="608"/>
      <c r="K1098" s="608"/>
      <c r="L1098" s="608"/>
      <c r="M1098" s="608"/>
      <c r="N1098" s="608"/>
      <c r="O1098" s="608"/>
      <c r="P1098" s="608"/>
      <c r="Q1098" s="608"/>
      <c r="R1098" s="608"/>
      <c r="S1098" s="608"/>
      <c r="T1098" s="608"/>
      <c r="U1098" s="608"/>
      <c r="V1098" s="608"/>
      <c r="W1098" s="608"/>
      <c r="X1098" s="609"/>
      <c r="Y1098" s="571"/>
      <c r="Z1098" s="572"/>
      <c r="AA1098" s="573"/>
    </row>
    <row r="1099" spans="1:63" s="297" customFormat="1" ht="12.95" customHeight="1">
      <c r="A1099" s="345"/>
      <c r="B1099" s="598" t="s">
        <v>1000</v>
      </c>
      <c r="C1099" s="601" t="s">
        <v>1102</v>
      </c>
      <c r="D1099" s="602"/>
      <c r="E1099" s="602"/>
      <c r="F1099" s="602"/>
      <c r="G1099" s="602"/>
      <c r="H1099" s="602"/>
      <c r="I1099" s="602"/>
      <c r="J1099" s="602"/>
      <c r="K1099" s="602"/>
      <c r="L1099" s="602"/>
      <c r="M1099" s="602"/>
      <c r="N1099" s="602"/>
      <c r="O1099" s="602"/>
      <c r="P1099" s="602"/>
      <c r="Q1099" s="602"/>
      <c r="R1099" s="602"/>
      <c r="S1099" s="602"/>
      <c r="T1099" s="602"/>
      <c r="U1099" s="602"/>
      <c r="V1099" s="602"/>
      <c r="W1099" s="602"/>
      <c r="X1099" s="603"/>
      <c r="Y1099" s="564"/>
      <c r="Z1099" s="565"/>
      <c r="AA1099" s="566"/>
    </row>
    <row r="1100" spans="1:63" s="285" customFormat="1" ht="20.100000000000001" customHeight="1">
      <c r="A1100" s="352"/>
      <c r="B1100" s="600"/>
      <c r="C1100" s="607"/>
      <c r="D1100" s="608"/>
      <c r="E1100" s="608"/>
      <c r="F1100" s="608"/>
      <c r="G1100" s="608"/>
      <c r="H1100" s="608"/>
      <c r="I1100" s="608"/>
      <c r="J1100" s="608"/>
      <c r="K1100" s="608"/>
      <c r="L1100" s="608"/>
      <c r="M1100" s="608"/>
      <c r="N1100" s="608"/>
      <c r="O1100" s="608"/>
      <c r="P1100" s="608"/>
      <c r="Q1100" s="608"/>
      <c r="R1100" s="608"/>
      <c r="S1100" s="608"/>
      <c r="T1100" s="608"/>
      <c r="U1100" s="608"/>
      <c r="V1100" s="608"/>
      <c r="W1100" s="608"/>
      <c r="X1100" s="609"/>
      <c r="Y1100" s="571"/>
      <c r="Z1100" s="572"/>
      <c r="AA1100" s="573"/>
      <c r="AC1100" s="286"/>
      <c r="AD1100" s="286"/>
      <c r="AE1100" s="286"/>
      <c r="AF1100" s="286"/>
      <c r="AG1100" s="316"/>
      <c r="AH1100" s="454"/>
      <c r="AI1100" s="344"/>
      <c r="AJ1100" s="344"/>
      <c r="AK1100" s="344"/>
      <c r="AL1100" s="344"/>
      <c r="AM1100" s="344"/>
      <c r="AN1100" s="344"/>
      <c r="AO1100" s="344"/>
      <c r="AP1100" s="344"/>
      <c r="AQ1100" s="344"/>
      <c r="AR1100" s="344"/>
      <c r="AS1100" s="344"/>
      <c r="AT1100" s="344"/>
      <c r="AU1100" s="344"/>
      <c r="AV1100" s="344"/>
      <c r="AW1100" s="344"/>
      <c r="AX1100" s="344"/>
      <c r="AY1100" s="344"/>
      <c r="AZ1100" s="344"/>
      <c r="BA1100" s="344"/>
      <c r="BB1100" s="344"/>
      <c r="BC1100" s="344"/>
      <c r="BD1100" s="344"/>
      <c r="BE1100" s="452"/>
      <c r="BF1100" s="452"/>
      <c r="BG1100" s="452"/>
      <c r="BH1100" s="286"/>
      <c r="BI1100" s="286"/>
      <c r="BJ1100" s="286"/>
      <c r="BK1100" s="286"/>
    </row>
    <row r="1101" spans="1:63" s="285" customFormat="1" ht="15" customHeight="1">
      <c r="A1101" s="352"/>
      <c r="B1101" s="598" t="s">
        <v>1002</v>
      </c>
      <c r="C1101" s="601" t="s">
        <v>1103</v>
      </c>
      <c r="D1101" s="720"/>
      <c r="E1101" s="720"/>
      <c r="F1101" s="720"/>
      <c r="G1101" s="720"/>
      <c r="H1101" s="720"/>
      <c r="I1101" s="720"/>
      <c r="J1101" s="720"/>
      <c r="K1101" s="720"/>
      <c r="L1101" s="720"/>
      <c r="M1101" s="720"/>
      <c r="N1101" s="720"/>
      <c r="O1101" s="720"/>
      <c r="P1101" s="720"/>
      <c r="Q1101" s="720"/>
      <c r="R1101" s="720"/>
      <c r="S1101" s="720"/>
      <c r="T1101" s="720"/>
      <c r="U1101" s="720"/>
      <c r="V1101" s="720"/>
      <c r="W1101" s="720"/>
      <c r="X1101" s="721"/>
      <c r="Y1101" s="564"/>
      <c r="Z1101" s="565"/>
      <c r="AA1101" s="566"/>
      <c r="AC1101" s="286"/>
      <c r="AD1101" s="286"/>
      <c r="AE1101" s="286"/>
      <c r="AF1101" s="286"/>
      <c r="AG1101" s="316"/>
      <c r="AH1101" s="586"/>
      <c r="AI1101" s="344"/>
      <c r="AJ1101" s="344"/>
      <c r="AK1101" s="344"/>
      <c r="AL1101" s="344"/>
      <c r="AM1101" s="344"/>
      <c r="AN1101" s="344"/>
      <c r="AO1101" s="344"/>
      <c r="AP1101" s="344"/>
      <c r="AQ1101" s="344"/>
      <c r="AR1101" s="344"/>
      <c r="AS1101" s="344"/>
      <c r="AT1101" s="344"/>
      <c r="AU1101" s="344"/>
      <c r="AV1101" s="344"/>
      <c r="AW1101" s="344"/>
      <c r="AX1101" s="344"/>
      <c r="AY1101" s="344"/>
      <c r="AZ1101" s="344"/>
      <c r="BA1101" s="344"/>
      <c r="BB1101" s="344"/>
      <c r="BC1101" s="344"/>
      <c r="BD1101" s="344"/>
      <c r="BE1101" s="574"/>
      <c r="BF1101" s="574"/>
      <c r="BG1101" s="574"/>
      <c r="BH1101" s="286"/>
      <c r="BI1101" s="286"/>
      <c r="BJ1101" s="286"/>
      <c r="BK1101" s="286"/>
    </row>
    <row r="1102" spans="1:63" s="285" customFormat="1" ht="15" customHeight="1">
      <c r="A1102" s="352"/>
      <c r="B1102" s="600"/>
      <c r="C1102" s="722"/>
      <c r="D1102" s="723"/>
      <c r="E1102" s="723"/>
      <c r="F1102" s="723"/>
      <c r="G1102" s="723"/>
      <c r="H1102" s="723"/>
      <c r="I1102" s="723"/>
      <c r="J1102" s="723"/>
      <c r="K1102" s="723"/>
      <c r="L1102" s="723"/>
      <c r="M1102" s="723"/>
      <c r="N1102" s="723"/>
      <c r="O1102" s="723"/>
      <c r="P1102" s="723"/>
      <c r="Q1102" s="723"/>
      <c r="R1102" s="723"/>
      <c r="S1102" s="723"/>
      <c r="T1102" s="723"/>
      <c r="U1102" s="723"/>
      <c r="V1102" s="723"/>
      <c r="W1102" s="723"/>
      <c r="X1102" s="724"/>
      <c r="Y1102" s="567"/>
      <c r="Z1102" s="568"/>
      <c r="AA1102" s="569"/>
      <c r="AC1102" s="286"/>
      <c r="AD1102" s="286"/>
      <c r="AE1102" s="286"/>
      <c r="AF1102" s="286"/>
      <c r="AG1102" s="316"/>
      <c r="AH1102" s="586"/>
      <c r="AI1102" s="344"/>
      <c r="AJ1102" s="344"/>
      <c r="AK1102" s="344"/>
      <c r="AL1102" s="344"/>
      <c r="AM1102" s="344"/>
      <c r="AN1102" s="344"/>
      <c r="AO1102" s="344"/>
      <c r="AP1102" s="344"/>
      <c r="AQ1102" s="344"/>
      <c r="AR1102" s="344"/>
      <c r="AS1102" s="344"/>
      <c r="AT1102" s="344"/>
      <c r="AU1102" s="344"/>
      <c r="AV1102" s="344"/>
      <c r="AW1102" s="344"/>
      <c r="AX1102" s="344"/>
      <c r="AY1102" s="344"/>
      <c r="AZ1102" s="344"/>
      <c r="BA1102" s="344"/>
      <c r="BB1102" s="344"/>
      <c r="BC1102" s="344"/>
      <c r="BD1102" s="344"/>
      <c r="BE1102" s="574"/>
      <c r="BF1102" s="574"/>
      <c r="BG1102" s="574"/>
      <c r="BH1102" s="286"/>
      <c r="BI1102" s="286"/>
      <c r="BJ1102" s="286"/>
      <c r="BK1102" s="286"/>
    </row>
    <row r="1103" spans="1:63" s="285" customFormat="1" ht="12" customHeight="1">
      <c r="A1103" s="352"/>
      <c r="B1103" s="1110" t="s">
        <v>1104</v>
      </c>
      <c r="C1103" s="1291" t="s">
        <v>643</v>
      </c>
      <c r="D1103" s="663"/>
      <c r="E1103" s="663"/>
      <c r="F1103" s="663"/>
      <c r="G1103" s="663"/>
      <c r="H1103" s="663"/>
      <c r="I1103" s="663"/>
      <c r="J1103" s="663"/>
      <c r="K1103" s="663"/>
      <c r="L1103" s="663"/>
      <c r="M1103" s="663"/>
      <c r="N1103" s="663"/>
      <c r="O1103" s="663"/>
      <c r="P1103" s="663"/>
      <c r="Q1103" s="663"/>
      <c r="R1103" s="663"/>
      <c r="S1103" s="663"/>
      <c r="T1103" s="663"/>
      <c r="U1103" s="663"/>
      <c r="V1103" s="663"/>
      <c r="W1103" s="663"/>
      <c r="X1103" s="664"/>
      <c r="Y1103" s="1292"/>
      <c r="Z1103" s="663"/>
      <c r="AA1103" s="664"/>
      <c r="AC1103" s="286"/>
      <c r="AD1103" s="286"/>
      <c r="AE1103" s="286"/>
      <c r="AF1103" s="286"/>
      <c r="AG1103" s="316"/>
      <c r="AH1103" s="586"/>
      <c r="AI1103" s="344"/>
      <c r="AJ1103" s="344"/>
      <c r="AK1103" s="344"/>
      <c r="AL1103" s="344"/>
      <c r="AM1103" s="344"/>
      <c r="AN1103" s="344"/>
      <c r="AO1103" s="344"/>
      <c r="AP1103" s="344"/>
      <c r="AQ1103" s="344"/>
      <c r="AR1103" s="344"/>
      <c r="AS1103" s="344"/>
      <c r="AT1103" s="344"/>
      <c r="AU1103" s="344"/>
      <c r="AV1103" s="344"/>
      <c r="AW1103" s="344"/>
      <c r="AX1103" s="344"/>
      <c r="AY1103" s="344"/>
      <c r="AZ1103" s="344"/>
      <c r="BA1103" s="344"/>
      <c r="BB1103" s="344"/>
      <c r="BC1103" s="344"/>
      <c r="BD1103" s="344"/>
      <c r="BE1103" s="574"/>
      <c r="BF1103" s="574"/>
      <c r="BG1103" s="574"/>
      <c r="BH1103" s="286"/>
      <c r="BI1103" s="286"/>
      <c r="BJ1103" s="286"/>
      <c r="BK1103" s="286"/>
    </row>
    <row r="1104" spans="1:63" s="285" customFormat="1" ht="12" customHeight="1">
      <c r="A1104" s="352"/>
      <c r="B1104" s="600"/>
      <c r="C1104" s="665"/>
      <c r="D1104" s="666"/>
      <c r="E1104" s="666"/>
      <c r="F1104" s="666"/>
      <c r="G1104" s="666"/>
      <c r="H1104" s="666"/>
      <c r="I1104" s="666"/>
      <c r="J1104" s="666"/>
      <c r="K1104" s="666"/>
      <c r="L1104" s="666"/>
      <c r="M1104" s="666"/>
      <c r="N1104" s="666"/>
      <c r="O1104" s="666"/>
      <c r="P1104" s="666"/>
      <c r="Q1104" s="666"/>
      <c r="R1104" s="666"/>
      <c r="S1104" s="666"/>
      <c r="T1104" s="666"/>
      <c r="U1104" s="666"/>
      <c r="V1104" s="666"/>
      <c r="W1104" s="666"/>
      <c r="X1104" s="667"/>
      <c r="Y1104" s="665"/>
      <c r="Z1104" s="666"/>
      <c r="AA1104" s="667"/>
      <c r="AC1104" s="286"/>
      <c r="AD1104" s="286"/>
      <c r="AE1104" s="286"/>
      <c r="AF1104" s="286"/>
      <c r="AG1104" s="316"/>
      <c r="AH1104" s="586"/>
      <c r="AI1104" s="344"/>
      <c r="AJ1104" s="344"/>
      <c r="AK1104" s="344"/>
      <c r="AL1104" s="344"/>
      <c r="AM1104" s="344"/>
      <c r="AN1104" s="344"/>
      <c r="AO1104" s="344"/>
      <c r="AP1104" s="344"/>
      <c r="AQ1104" s="344"/>
      <c r="AR1104" s="344"/>
      <c r="AS1104" s="344"/>
      <c r="AT1104" s="344"/>
      <c r="AU1104" s="344"/>
      <c r="AV1104" s="344"/>
      <c r="AW1104" s="344"/>
      <c r="AX1104" s="344"/>
      <c r="AY1104" s="344"/>
      <c r="AZ1104" s="344"/>
      <c r="BA1104" s="344"/>
      <c r="BB1104" s="344"/>
      <c r="BC1104" s="344"/>
      <c r="BD1104" s="344"/>
      <c r="BE1104" s="574"/>
      <c r="BF1104" s="574"/>
      <c r="BG1104" s="574"/>
      <c r="BH1104" s="286"/>
      <c r="BI1104" s="286"/>
      <c r="BJ1104" s="286"/>
      <c r="BK1104" s="286"/>
    </row>
    <row r="1105" spans="1:63" s="285" customFormat="1" ht="24.75" customHeight="1">
      <c r="A1105" s="352"/>
      <c r="B1105" s="576" t="s">
        <v>1105</v>
      </c>
      <c r="C1105" s="632" t="s">
        <v>644</v>
      </c>
      <c r="D1105" s="1151"/>
      <c r="E1105" s="1151"/>
      <c r="F1105" s="1151"/>
      <c r="G1105" s="1151"/>
      <c r="H1105" s="1151"/>
      <c r="I1105" s="1151"/>
      <c r="J1105" s="1151"/>
      <c r="K1105" s="1151"/>
      <c r="L1105" s="1151"/>
      <c r="M1105" s="1151"/>
      <c r="N1105" s="1151"/>
      <c r="O1105" s="1151"/>
      <c r="P1105" s="1151"/>
      <c r="Q1105" s="1151"/>
      <c r="R1105" s="1151"/>
      <c r="S1105" s="1151"/>
      <c r="T1105" s="1151"/>
      <c r="U1105" s="1151"/>
      <c r="V1105" s="1151"/>
      <c r="W1105" s="1151"/>
      <c r="X1105" s="1152"/>
      <c r="Y1105" s="767"/>
      <c r="Z1105" s="960"/>
      <c r="AA1105" s="960"/>
      <c r="AC1105" s="286"/>
      <c r="AD1105" s="286"/>
      <c r="AE1105" s="286"/>
      <c r="AF1105" s="286"/>
      <c r="AG1105" s="316"/>
      <c r="AH1105" s="586"/>
      <c r="AI1105" s="344"/>
      <c r="AJ1105" s="344"/>
      <c r="AK1105" s="344"/>
      <c r="AL1105" s="344"/>
      <c r="AM1105" s="344"/>
      <c r="AN1105" s="344"/>
      <c r="AO1105" s="344"/>
      <c r="AP1105" s="344"/>
      <c r="AQ1105" s="344"/>
      <c r="AR1105" s="344"/>
      <c r="AS1105" s="344"/>
      <c r="AT1105" s="344"/>
      <c r="AU1105" s="344"/>
      <c r="AV1105" s="344"/>
      <c r="AW1105" s="344"/>
      <c r="AX1105" s="344"/>
      <c r="AY1105" s="344"/>
      <c r="AZ1105" s="344"/>
      <c r="BA1105" s="344"/>
      <c r="BB1105" s="344"/>
      <c r="BC1105" s="344"/>
      <c r="BD1105" s="344"/>
      <c r="BE1105" s="574"/>
      <c r="BF1105" s="574"/>
      <c r="BG1105" s="574"/>
      <c r="BH1105" s="286"/>
      <c r="BI1105" s="286"/>
      <c r="BJ1105" s="286"/>
      <c r="BK1105" s="286"/>
    </row>
    <row r="1106" spans="1:63" s="285" customFormat="1" ht="21" customHeight="1">
      <c r="A1106" s="352"/>
      <c r="B1106" s="483"/>
      <c r="C1106" s="439"/>
      <c r="D1106" s="439"/>
      <c r="E1106" s="439"/>
      <c r="F1106" s="439"/>
      <c r="G1106" s="439"/>
      <c r="H1106" s="439"/>
      <c r="I1106" s="439"/>
      <c r="J1106" s="439"/>
      <c r="K1106" s="439"/>
      <c r="L1106" s="439"/>
      <c r="M1106" s="439"/>
      <c r="N1106" s="439"/>
      <c r="O1106" s="439"/>
      <c r="P1106" s="439"/>
      <c r="Q1106" s="439"/>
      <c r="R1106" s="439"/>
      <c r="S1106" s="439"/>
      <c r="T1106" s="439"/>
      <c r="U1106" s="439"/>
      <c r="V1106" s="439"/>
      <c r="W1106" s="439"/>
      <c r="X1106" s="439"/>
      <c r="Y1106" s="431"/>
      <c r="Z1106" s="454"/>
      <c r="AA1106" s="454"/>
      <c r="AC1106" s="286"/>
      <c r="AD1106" s="286"/>
      <c r="AE1106" s="286"/>
      <c r="AF1106" s="286"/>
      <c r="AG1106" s="316"/>
      <c r="AH1106" s="454"/>
      <c r="AI1106" s="344"/>
      <c r="AJ1106" s="344"/>
      <c r="AK1106" s="344"/>
      <c r="AL1106" s="344"/>
      <c r="AM1106" s="344"/>
      <c r="AN1106" s="344"/>
      <c r="AO1106" s="344"/>
      <c r="AP1106" s="344"/>
      <c r="AQ1106" s="344"/>
      <c r="AR1106" s="344"/>
      <c r="AS1106" s="344"/>
      <c r="AT1106" s="344"/>
      <c r="AU1106" s="344"/>
      <c r="AV1106" s="344"/>
      <c r="AW1106" s="344"/>
      <c r="AX1106" s="344"/>
      <c r="AY1106" s="344"/>
      <c r="AZ1106" s="344"/>
      <c r="BA1106" s="344"/>
      <c r="BB1106" s="344"/>
      <c r="BC1106" s="344"/>
      <c r="BD1106" s="344"/>
      <c r="BE1106" s="452"/>
      <c r="BF1106" s="452"/>
      <c r="BG1106" s="452"/>
      <c r="BH1106" s="286"/>
      <c r="BI1106" s="286"/>
      <c r="BJ1106" s="286"/>
      <c r="BK1106" s="286"/>
    </row>
    <row r="1107" spans="1:63" s="471" customFormat="1" ht="24">
      <c r="A1107" s="422" t="s">
        <v>1107</v>
      </c>
      <c r="B1107" s="279"/>
      <c r="C1107" s="280"/>
      <c r="D1107" s="280"/>
      <c r="E1107" s="280"/>
      <c r="F1107" s="280"/>
      <c r="G1107" s="280"/>
      <c r="H1107" s="280"/>
      <c r="I1107" s="280"/>
      <c r="J1107" s="281"/>
      <c r="K1107" s="281"/>
      <c r="L1107" s="281"/>
      <c r="M1107" s="281"/>
      <c r="N1107" s="281"/>
      <c r="O1107" s="281"/>
      <c r="P1107" s="281"/>
      <c r="Q1107" s="281"/>
      <c r="R1107" s="281"/>
      <c r="S1107" s="282"/>
      <c r="T1107" s="282"/>
      <c r="U1107" s="282"/>
      <c r="V1107" s="282"/>
      <c r="W1107" s="282"/>
      <c r="X1107" s="282"/>
      <c r="Y1107" s="265"/>
      <c r="Z1107" s="265"/>
      <c r="AA1107" s="265"/>
      <c r="AC1107" s="473"/>
      <c r="AD1107" s="473"/>
      <c r="AE1107" s="473"/>
      <c r="AF1107" s="473"/>
      <c r="AG1107" s="473"/>
      <c r="AH1107" s="473"/>
      <c r="AI1107" s="473"/>
      <c r="AJ1107" s="473"/>
      <c r="AK1107" s="473"/>
      <c r="AL1107" s="473"/>
      <c r="AM1107" s="473"/>
      <c r="AN1107" s="473"/>
      <c r="AO1107" s="473"/>
      <c r="AP1107" s="473"/>
      <c r="AQ1107" s="473"/>
      <c r="AR1107" s="473"/>
      <c r="AS1107" s="473"/>
      <c r="AT1107" s="473"/>
      <c r="AU1107" s="473"/>
      <c r="AV1107" s="473"/>
      <c r="AW1107" s="473"/>
      <c r="AX1107" s="473"/>
      <c r="AY1107" s="473"/>
      <c r="AZ1107" s="473"/>
      <c r="BA1107" s="473"/>
      <c r="BB1107" s="473"/>
      <c r="BC1107" s="473"/>
      <c r="BD1107" s="473"/>
      <c r="BE1107" s="473"/>
      <c r="BF1107" s="473"/>
      <c r="BG1107" s="473"/>
      <c r="BH1107" s="473"/>
      <c r="BI1107" s="473"/>
      <c r="BJ1107" s="473"/>
      <c r="BK1107" s="473"/>
    </row>
    <row r="1108" spans="1:63" s="471" customFormat="1" ht="12.95" customHeight="1">
      <c r="A1108" s="422"/>
      <c r="B1108" s="1110" t="s">
        <v>354</v>
      </c>
      <c r="C1108" s="601" t="s">
        <v>645</v>
      </c>
      <c r="D1108" s="602"/>
      <c r="E1108" s="602"/>
      <c r="F1108" s="602"/>
      <c r="G1108" s="602"/>
      <c r="H1108" s="602"/>
      <c r="I1108" s="602"/>
      <c r="J1108" s="602"/>
      <c r="K1108" s="602"/>
      <c r="L1108" s="602"/>
      <c r="M1108" s="602"/>
      <c r="N1108" s="602"/>
      <c r="O1108" s="602"/>
      <c r="P1108" s="602"/>
      <c r="Q1108" s="602"/>
      <c r="R1108" s="602"/>
      <c r="S1108" s="602"/>
      <c r="T1108" s="602"/>
      <c r="U1108" s="602"/>
      <c r="V1108" s="602"/>
      <c r="W1108" s="602"/>
      <c r="X1108" s="603"/>
      <c r="Y1108" s="636"/>
      <c r="Z1108" s="637"/>
      <c r="AA1108" s="638"/>
      <c r="AC1108" s="473"/>
      <c r="AD1108" s="473"/>
      <c r="AE1108" s="473"/>
      <c r="AF1108" s="473"/>
      <c r="AG1108" s="473"/>
      <c r="AH1108" s="473"/>
      <c r="AI1108" s="473"/>
      <c r="AJ1108" s="473"/>
      <c r="AK1108" s="473"/>
      <c r="AL1108" s="473"/>
      <c r="AM1108" s="473"/>
      <c r="AN1108" s="473"/>
      <c r="AO1108" s="473"/>
      <c r="AP1108" s="473"/>
      <c r="AQ1108" s="473"/>
      <c r="AR1108" s="473"/>
      <c r="AS1108" s="473"/>
      <c r="AT1108" s="473"/>
      <c r="AU1108" s="473"/>
      <c r="AV1108" s="473"/>
      <c r="AW1108" s="473"/>
      <c r="AX1108" s="473"/>
      <c r="AY1108" s="473"/>
      <c r="AZ1108" s="473"/>
      <c r="BA1108" s="473"/>
      <c r="BB1108" s="473"/>
      <c r="BC1108" s="473"/>
      <c r="BD1108" s="473"/>
      <c r="BE1108" s="473"/>
      <c r="BF1108" s="473"/>
      <c r="BG1108" s="473"/>
      <c r="BH1108" s="473"/>
      <c r="BI1108" s="473"/>
      <c r="BJ1108" s="473"/>
      <c r="BK1108" s="473"/>
    </row>
    <row r="1109" spans="1:63" s="471" customFormat="1" ht="12.95" customHeight="1">
      <c r="A1109" s="422"/>
      <c r="B1109" s="599"/>
      <c r="C1109" s="604"/>
      <c r="D1109" s="605"/>
      <c r="E1109" s="605"/>
      <c r="F1109" s="605"/>
      <c r="G1109" s="605"/>
      <c r="H1109" s="605"/>
      <c r="I1109" s="605"/>
      <c r="J1109" s="605"/>
      <c r="K1109" s="605"/>
      <c r="L1109" s="605"/>
      <c r="M1109" s="605"/>
      <c r="N1109" s="605"/>
      <c r="O1109" s="605"/>
      <c r="P1109" s="605"/>
      <c r="Q1109" s="605"/>
      <c r="R1109" s="605"/>
      <c r="S1109" s="605"/>
      <c r="T1109" s="605"/>
      <c r="U1109" s="605"/>
      <c r="V1109" s="605"/>
      <c r="W1109" s="605"/>
      <c r="X1109" s="606"/>
      <c r="Y1109" s="639"/>
      <c r="Z1109" s="640"/>
      <c r="AA1109" s="641"/>
      <c r="AC1109" s="473"/>
      <c r="AD1109" s="473"/>
      <c r="AE1109" s="473"/>
      <c r="AF1109" s="473"/>
      <c r="AG1109" s="473"/>
      <c r="AH1109" s="473"/>
      <c r="AI1109" s="473"/>
      <c r="AJ1109" s="473"/>
      <c r="AK1109" s="473"/>
      <c r="AL1109" s="473"/>
      <c r="AM1109" s="473"/>
      <c r="AN1109" s="473"/>
      <c r="AO1109" s="473"/>
      <c r="AP1109" s="473"/>
      <c r="AQ1109" s="473"/>
      <c r="AR1109" s="473"/>
      <c r="AS1109" s="473"/>
      <c r="AT1109" s="473"/>
      <c r="AU1109" s="473"/>
      <c r="AV1109" s="473"/>
      <c r="AW1109" s="473"/>
      <c r="AX1109" s="473"/>
      <c r="AY1109" s="473"/>
      <c r="AZ1109" s="473"/>
      <c r="BA1109" s="473"/>
      <c r="BB1109" s="473"/>
      <c r="BC1109" s="473"/>
      <c r="BD1109" s="473"/>
      <c r="BE1109" s="473"/>
      <c r="BF1109" s="473"/>
      <c r="BG1109" s="473"/>
      <c r="BH1109" s="473"/>
      <c r="BI1109" s="473"/>
      <c r="BJ1109" s="473"/>
      <c r="BK1109" s="473"/>
    </row>
    <row r="1110" spans="1:63" s="471" customFormat="1" ht="12.95" customHeight="1">
      <c r="A1110" s="422"/>
      <c r="B1110" s="600"/>
      <c r="C1110" s="607"/>
      <c r="D1110" s="608"/>
      <c r="E1110" s="608"/>
      <c r="F1110" s="608"/>
      <c r="G1110" s="608"/>
      <c r="H1110" s="608"/>
      <c r="I1110" s="608"/>
      <c r="J1110" s="608"/>
      <c r="K1110" s="608"/>
      <c r="L1110" s="608"/>
      <c r="M1110" s="608"/>
      <c r="N1110" s="608"/>
      <c r="O1110" s="608"/>
      <c r="P1110" s="608"/>
      <c r="Q1110" s="608"/>
      <c r="R1110" s="608"/>
      <c r="S1110" s="608"/>
      <c r="T1110" s="608"/>
      <c r="U1110" s="608"/>
      <c r="V1110" s="608"/>
      <c r="W1110" s="608"/>
      <c r="X1110" s="609"/>
      <c r="Y1110" s="642"/>
      <c r="Z1110" s="643"/>
      <c r="AA1110" s="644"/>
      <c r="AC1110" s="473"/>
      <c r="AD1110" s="473"/>
      <c r="AE1110" s="473"/>
      <c r="AF1110" s="473"/>
      <c r="AG1110" s="473"/>
      <c r="AH1110" s="473"/>
      <c r="AI1110" s="473"/>
      <c r="AJ1110" s="473"/>
      <c r="AK1110" s="473"/>
      <c r="AL1110" s="473"/>
      <c r="AM1110" s="473"/>
      <c r="AN1110" s="473"/>
      <c r="AO1110" s="473"/>
      <c r="AP1110" s="473"/>
      <c r="AQ1110" s="473"/>
      <c r="AR1110" s="473"/>
      <c r="AS1110" s="473"/>
      <c r="AT1110" s="473"/>
      <c r="AU1110" s="473"/>
      <c r="AV1110" s="473"/>
      <c r="AW1110" s="473"/>
      <c r="AX1110" s="473"/>
      <c r="AY1110" s="473"/>
      <c r="AZ1110" s="473"/>
      <c r="BA1110" s="473"/>
      <c r="BB1110" s="473"/>
      <c r="BC1110" s="473"/>
      <c r="BD1110" s="473"/>
      <c r="BE1110" s="473"/>
      <c r="BF1110" s="473"/>
      <c r="BG1110" s="473"/>
      <c r="BH1110" s="473"/>
      <c r="BI1110" s="473"/>
      <c r="BJ1110" s="473"/>
      <c r="BK1110" s="473"/>
    </row>
    <row r="1111" spans="1:63" s="471" customFormat="1" ht="12.95" customHeight="1">
      <c r="A1111" s="422"/>
      <c r="B1111" s="598" t="s">
        <v>356</v>
      </c>
      <c r="C1111" s="601" t="s">
        <v>646</v>
      </c>
      <c r="D1111" s="602"/>
      <c r="E1111" s="602"/>
      <c r="F1111" s="602"/>
      <c r="G1111" s="602"/>
      <c r="H1111" s="602"/>
      <c r="I1111" s="602"/>
      <c r="J1111" s="602"/>
      <c r="K1111" s="602"/>
      <c r="L1111" s="602"/>
      <c r="M1111" s="602"/>
      <c r="N1111" s="602"/>
      <c r="O1111" s="602"/>
      <c r="P1111" s="602"/>
      <c r="Q1111" s="602"/>
      <c r="R1111" s="602"/>
      <c r="S1111" s="602"/>
      <c r="T1111" s="602"/>
      <c r="U1111" s="602"/>
      <c r="V1111" s="602"/>
      <c r="W1111" s="602"/>
      <c r="X1111" s="603"/>
      <c r="Y1111" s="636"/>
      <c r="Z1111" s="637"/>
      <c r="AA1111" s="638"/>
      <c r="AC1111" s="473"/>
      <c r="AD1111" s="473"/>
      <c r="AE1111" s="473"/>
      <c r="AF1111" s="473"/>
      <c r="AG1111" s="473"/>
      <c r="AH1111" s="473"/>
      <c r="AI1111" s="473"/>
      <c r="AJ1111" s="473"/>
      <c r="AK1111" s="473"/>
      <c r="AL1111" s="473"/>
      <c r="AM1111" s="473"/>
      <c r="AN1111" s="473"/>
      <c r="AO1111" s="473"/>
      <c r="AP1111" s="473"/>
      <c r="AQ1111" s="473"/>
      <c r="AR1111" s="473"/>
      <c r="AS1111" s="473"/>
      <c r="AT1111" s="473"/>
      <c r="AU1111" s="473"/>
      <c r="AV1111" s="473"/>
      <c r="AW1111" s="473"/>
      <c r="AX1111" s="473"/>
      <c r="AY1111" s="473"/>
      <c r="AZ1111" s="473"/>
      <c r="BA1111" s="473"/>
      <c r="BB1111" s="473"/>
      <c r="BC1111" s="473"/>
      <c r="BD1111" s="473"/>
      <c r="BE1111" s="473"/>
      <c r="BF1111" s="473"/>
      <c r="BG1111" s="473"/>
      <c r="BH1111" s="473"/>
      <c r="BI1111" s="473"/>
      <c r="BJ1111" s="473"/>
      <c r="BK1111" s="473"/>
    </row>
    <row r="1112" spans="1:63" s="471" customFormat="1" ht="12.95" customHeight="1">
      <c r="A1112" s="422"/>
      <c r="B1112" s="599"/>
      <c r="C1112" s="604"/>
      <c r="D1112" s="605"/>
      <c r="E1112" s="605"/>
      <c r="F1112" s="605"/>
      <c r="G1112" s="605"/>
      <c r="H1112" s="605"/>
      <c r="I1112" s="605"/>
      <c r="J1112" s="605"/>
      <c r="K1112" s="605"/>
      <c r="L1112" s="605"/>
      <c r="M1112" s="605"/>
      <c r="N1112" s="605"/>
      <c r="O1112" s="605"/>
      <c r="P1112" s="605"/>
      <c r="Q1112" s="605"/>
      <c r="R1112" s="605"/>
      <c r="S1112" s="605"/>
      <c r="T1112" s="605"/>
      <c r="U1112" s="605"/>
      <c r="V1112" s="605"/>
      <c r="W1112" s="605"/>
      <c r="X1112" s="606"/>
      <c r="Y1112" s="639"/>
      <c r="Z1112" s="640"/>
      <c r="AA1112" s="641"/>
      <c r="AC1112" s="473"/>
      <c r="AD1112" s="473"/>
      <c r="AE1112" s="473"/>
      <c r="AF1112" s="473"/>
      <c r="AG1112" s="473"/>
      <c r="AH1112" s="473"/>
      <c r="AI1112" s="473"/>
      <c r="AJ1112" s="473"/>
      <c r="AK1112" s="473"/>
      <c r="AL1112" s="473"/>
      <c r="AM1112" s="473"/>
      <c r="AN1112" s="473"/>
      <c r="AO1112" s="473"/>
      <c r="AP1112" s="473"/>
      <c r="AQ1112" s="473"/>
      <c r="AR1112" s="473"/>
      <c r="AS1112" s="473"/>
      <c r="AT1112" s="473"/>
      <c r="AU1112" s="473"/>
      <c r="AV1112" s="473"/>
      <c r="AW1112" s="473"/>
      <c r="AX1112" s="473"/>
      <c r="AY1112" s="473"/>
      <c r="AZ1112" s="473"/>
      <c r="BA1112" s="473"/>
      <c r="BB1112" s="473"/>
      <c r="BC1112" s="473"/>
      <c r="BD1112" s="473"/>
      <c r="BE1112" s="473"/>
      <c r="BF1112" s="473"/>
      <c r="BG1112" s="473"/>
      <c r="BH1112" s="473"/>
      <c r="BI1112" s="473"/>
      <c r="BJ1112" s="473"/>
      <c r="BK1112" s="473"/>
    </row>
    <row r="1113" spans="1:63" s="471" customFormat="1" ht="10.7" customHeight="1">
      <c r="A1113" s="422"/>
      <c r="B1113" s="600"/>
      <c r="C1113" s="607"/>
      <c r="D1113" s="608"/>
      <c r="E1113" s="608"/>
      <c r="F1113" s="608"/>
      <c r="G1113" s="608"/>
      <c r="H1113" s="608"/>
      <c r="I1113" s="608"/>
      <c r="J1113" s="608"/>
      <c r="K1113" s="608"/>
      <c r="L1113" s="608"/>
      <c r="M1113" s="608"/>
      <c r="N1113" s="608"/>
      <c r="O1113" s="608"/>
      <c r="P1113" s="608"/>
      <c r="Q1113" s="608"/>
      <c r="R1113" s="608"/>
      <c r="S1113" s="608"/>
      <c r="T1113" s="608"/>
      <c r="U1113" s="608"/>
      <c r="V1113" s="608"/>
      <c r="W1113" s="608"/>
      <c r="X1113" s="609"/>
      <c r="Y1113" s="642"/>
      <c r="Z1113" s="643"/>
      <c r="AA1113" s="644"/>
      <c r="AC1113" s="473"/>
      <c r="AD1113" s="473"/>
      <c r="AE1113" s="473"/>
      <c r="AF1113" s="473"/>
      <c r="AG1113" s="473"/>
      <c r="AH1113" s="473"/>
      <c r="AI1113" s="473"/>
      <c r="AJ1113" s="473"/>
      <c r="AK1113" s="473"/>
      <c r="AL1113" s="473"/>
      <c r="AM1113" s="473"/>
      <c r="AN1113" s="473"/>
      <c r="AO1113" s="473"/>
      <c r="AP1113" s="473"/>
      <c r="AQ1113" s="473"/>
      <c r="AR1113" s="473"/>
      <c r="AS1113" s="473"/>
      <c r="AT1113" s="473"/>
      <c r="AU1113" s="473"/>
      <c r="AV1113" s="473"/>
      <c r="AW1113" s="473"/>
      <c r="AX1113" s="473"/>
      <c r="AY1113" s="473"/>
      <c r="AZ1113" s="473"/>
      <c r="BA1113" s="473"/>
      <c r="BB1113" s="473"/>
      <c r="BC1113" s="473"/>
      <c r="BD1113" s="473"/>
      <c r="BE1113" s="473"/>
      <c r="BF1113" s="473"/>
      <c r="BG1113" s="473"/>
      <c r="BH1113" s="473"/>
      <c r="BI1113" s="473"/>
      <c r="BJ1113" s="473"/>
      <c r="BK1113" s="473"/>
    </row>
    <row r="1114" spans="1:63" s="471" customFormat="1" ht="28.5" customHeight="1">
      <c r="A1114" s="422"/>
      <c r="B1114" s="598" t="s">
        <v>387</v>
      </c>
      <c r="C1114" s="601" t="s">
        <v>647</v>
      </c>
      <c r="D1114" s="602"/>
      <c r="E1114" s="602"/>
      <c r="F1114" s="602"/>
      <c r="G1114" s="602"/>
      <c r="H1114" s="602"/>
      <c r="I1114" s="602"/>
      <c r="J1114" s="602"/>
      <c r="K1114" s="602"/>
      <c r="L1114" s="602"/>
      <c r="M1114" s="602"/>
      <c r="N1114" s="602"/>
      <c r="O1114" s="602"/>
      <c r="P1114" s="602"/>
      <c r="Q1114" s="602"/>
      <c r="R1114" s="602"/>
      <c r="S1114" s="602"/>
      <c r="T1114" s="602"/>
      <c r="U1114" s="602"/>
      <c r="V1114" s="602"/>
      <c r="W1114" s="602"/>
      <c r="X1114" s="603"/>
      <c r="Y1114" s="636"/>
      <c r="Z1114" s="637"/>
      <c r="AA1114" s="638"/>
      <c r="AC1114" s="473"/>
      <c r="AD1114" s="473"/>
      <c r="AE1114" s="473"/>
      <c r="AF1114" s="473"/>
      <c r="AG1114" s="473"/>
      <c r="AH1114" s="473"/>
      <c r="AI1114" s="473"/>
      <c r="AJ1114" s="473"/>
      <c r="AK1114" s="473"/>
      <c r="AL1114" s="473"/>
      <c r="AM1114" s="473"/>
      <c r="AN1114" s="473"/>
      <c r="AO1114" s="473"/>
      <c r="AP1114" s="473"/>
      <c r="AQ1114" s="473"/>
      <c r="AR1114" s="473"/>
      <c r="AS1114" s="473"/>
      <c r="AT1114" s="473"/>
      <c r="AU1114" s="473"/>
      <c r="AV1114" s="473"/>
      <c r="AW1114" s="473"/>
      <c r="AX1114" s="473"/>
      <c r="AY1114" s="473"/>
      <c r="AZ1114" s="473"/>
      <c r="BA1114" s="473"/>
      <c r="BB1114" s="473"/>
      <c r="BC1114" s="473"/>
      <c r="BD1114" s="473"/>
      <c r="BE1114" s="473"/>
      <c r="BF1114" s="473"/>
      <c r="BG1114" s="473"/>
      <c r="BH1114" s="473"/>
      <c r="BI1114" s="473"/>
      <c r="BJ1114" s="473"/>
      <c r="BK1114" s="473"/>
    </row>
    <row r="1115" spans="1:63" s="471" customFormat="1" ht="12.95" customHeight="1">
      <c r="A1115" s="422"/>
      <c r="B1115" s="600"/>
      <c r="C1115" s="607"/>
      <c r="D1115" s="608"/>
      <c r="E1115" s="608"/>
      <c r="F1115" s="608"/>
      <c r="G1115" s="608"/>
      <c r="H1115" s="608"/>
      <c r="I1115" s="608"/>
      <c r="J1115" s="608"/>
      <c r="K1115" s="608"/>
      <c r="L1115" s="608"/>
      <c r="M1115" s="608"/>
      <c r="N1115" s="608"/>
      <c r="O1115" s="608"/>
      <c r="P1115" s="608"/>
      <c r="Q1115" s="608"/>
      <c r="R1115" s="608"/>
      <c r="S1115" s="608"/>
      <c r="T1115" s="608"/>
      <c r="U1115" s="608"/>
      <c r="V1115" s="608"/>
      <c r="W1115" s="608"/>
      <c r="X1115" s="609"/>
      <c r="Y1115" s="642"/>
      <c r="Z1115" s="643"/>
      <c r="AA1115" s="644"/>
      <c r="AC1115" s="473"/>
      <c r="AD1115" s="473"/>
      <c r="AE1115" s="473"/>
      <c r="AF1115" s="473"/>
      <c r="AG1115" s="473"/>
      <c r="AH1115" s="473"/>
      <c r="AI1115" s="473"/>
      <c r="AJ1115" s="473"/>
      <c r="AK1115" s="473"/>
      <c r="AL1115" s="473"/>
      <c r="AM1115" s="473"/>
      <c r="AN1115" s="473"/>
      <c r="AO1115" s="473"/>
      <c r="AP1115" s="473"/>
      <c r="AQ1115" s="473"/>
      <c r="AR1115" s="473"/>
      <c r="AS1115" s="473"/>
      <c r="AT1115" s="473"/>
      <c r="AU1115" s="473"/>
      <c r="AV1115" s="473"/>
      <c r="AW1115" s="473"/>
      <c r="AX1115" s="473"/>
      <c r="AY1115" s="473"/>
      <c r="AZ1115" s="473"/>
      <c r="BA1115" s="473"/>
      <c r="BB1115" s="473"/>
      <c r="BC1115" s="473"/>
      <c r="BD1115" s="473"/>
      <c r="BE1115" s="473"/>
      <c r="BF1115" s="473"/>
      <c r="BG1115" s="473"/>
      <c r="BH1115" s="473"/>
      <c r="BI1115" s="473"/>
      <c r="BJ1115" s="473"/>
      <c r="BK1115" s="473"/>
    </row>
    <row r="1116" spans="1:63" s="471" customFormat="1" ht="12.95" customHeight="1">
      <c r="A1116" s="422"/>
      <c r="B1116" s="598" t="s">
        <v>389</v>
      </c>
      <c r="C1116" s="601" t="s">
        <v>948</v>
      </c>
      <c r="D1116" s="602"/>
      <c r="E1116" s="602"/>
      <c r="F1116" s="602"/>
      <c r="G1116" s="602"/>
      <c r="H1116" s="602"/>
      <c r="I1116" s="602"/>
      <c r="J1116" s="602"/>
      <c r="K1116" s="602"/>
      <c r="L1116" s="602"/>
      <c r="M1116" s="602"/>
      <c r="N1116" s="602"/>
      <c r="O1116" s="602"/>
      <c r="P1116" s="602"/>
      <c r="Q1116" s="602"/>
      <c r="R1116" s="602"/>
      <c r="S1116" s="602"/>
      <c r="T1116" s="602"/>
      <c r="U1116" s="602"/>
      <c r="V1116" s="602"/>
      <c r="W1116" s="602"/>
      <c r="X1116" s="603"/>
      <c r="Y1116" s="636"/>
      <c r="Z1116" s="637"/>
      <c r="AA1116" s="638"/>
      <c r="AC1116" s="473"/>
      <c r="AD1116" s="473"/>
      <c r="AE1116" s="473"/>
      <c r="AF1116" s="473"/>
      <c r="AG1116" s="473"/>
      <c r="AH1116" s="473"/>
      <c r="AI1116" s="473"/>
      <c r="AJ1116" s="473"/>
      <c r="AK1116" s="473"/>
      <c r="AL1116" s="473"/>
      <c r="AM1116" s="473"/>
      <c r="AN1116" s="473"/>
      <c r="AO1116" s="473"/>
      <c r="AP1116" s="473"/>
      <c r="AQ1116" s="473"/>
      <c r="AR1116" s="473"/>
      <c r="AS1116" s="473"/>
      <c r="AT1116" s="473"/>
      <c r="AU1116" s="473"/>
      <c r="AV1116" s="473"/>
      <c r="AW1116" s="473"/>
      <c r="AX1116" s="473"/>
      <c r="AY1116" s="473"/>
      <c r="AZ1116" s="473"/>
      <c r="BA1116" s="473"/>
      <c r="BB1116" s="473"/>
      <c r="BC1116" s="473"/>
      <c r="BD1116" s="473"/>
      <c r="BE1116" s="473"/>
      <c r="BF1116" s="473"/>
      <c r="BG1116" s="473"/>
      <c r="BH1116" s="473"/>
      <c r="BI1116" s="473"/>
      <c r="BJ1116" s="473"/>
      <c r="BK1116" s="473"/>
    </row>
    <row r="1117" spans="1:63" s="471" customFormat="1" ht="12.95" customHeight="1">
      <c r="A1117" s="422"/>
      <c r="B1117" s="600"/>
      <c r="C1117" s="607"/>
      <c r="D1117" s="608"/>
      <c r="E1117" s="608"/>
      <c r="F1117" s="608"/>
      <c r="G1117" s="608"/>
      <c r="H1117" s="608"/>
      <c r="I1117" s="608"/>
      <c r="J1117" s="608"/>
      <c r="K1117" s="608"/>
      <c r="L1117" s="608"/>
      <c r="M1117" s="608"/>
      <c r="N1117" s="608"/>
      <c r="O1117" s="608"/>
      <c r="P1117" s="608"/>
      <c r="Q1117" s="608"/>
      <c r="R1117" s="608"/>
      <c r="S1117" s="608"/>
      <c r="T1117" s="608"/>
      <c r="U1117" s="608"/>
      <c r="V1117" s="608"/>
      <c r="W1117" s="608"/>
      <c r="X1117" s="609"/>
      <c r="Y1117" s="642"/>
      <c r="Z1117" s="643"/>
      <c r="AA1117" s="644"/>
      <c r="AC1117" s="473"/>
      <c r="AD1117" s="473"/>
      <c r="AE1117" s="473"/>
      <c r="AF1117" s="473"/>
      <c r="AG1117" s="473"/>
      <c r="AH1117" s="473"/>
      <c r="AI1117" s="473"/>
      <c r="AJ1117" s="473"/>
      <c r="AK1117" s="473"/>
      <c r="AL1117" s="473"/>
      <c r="AM1117" s="473"/>
      <c r="AN1117" s="473"/>
      <c r="AO1117" s="473"/>
      <c r="AP1117" s="473"/>
      <c r="AQ1117" s="473"/>
      <c r="AR1117" s="473"/>
      <c r="AS1117" s="473"/>
      <c r="AT1117" s="473"/>
      <c r="AU1117" s="473"/>
      <c r="AV1117" s="473"/>
      <c r="AW1117" s="473"/>
      <c r="AX1117" s="473"/>
      <c r="AY1117" s="473"/>
      <c r="AZ1117" s="473"/>
      <c r="BA1117" s="473"/>
      <c r="BB1117" s="473"/>
      <c r="BC1117" s="473"/>
      <c r="BD1117" s="473"/>
      <c r="BE1117" s="473"/>
      <c r="BF1117" s="473"/>
      <c r="BG1117" s="473"/>
      <c r="BH1117" s="473"/>
      <c r="BI1117" s="473"/>
      <c r="BJ1117" s="473"/>
      <c r="BK1117" s="473"/>
    </row>
    <row r="1118" spans="1:63" s="471" customFormat="1" ht="12.95" customHeight="1">
      <c r="A1118" s="422"/>
      <c r="B1118" s="598" t="s">
        <v>391</v>
      </c>
      <c r="C1118" s="601" t="s">
        <v>648</v>
      </c>
      <c r="D1118" s="602"/>
      <c r="E1118" s="602"/>
      <c r="F1118" s="602"/>
      <c r="G1118" s="602"/>
      <c r="H1118" s="602"/>
      <c r="I1118" s="602"/>
      <c r="J1118" s="602"/>
      <c r="K1118" s="602"/>
      <c r="L1118" s="602"/>
      <c r="M1118" s="602"/>
      <c r="N1118" s="602"/>
      <c r="O1118" s="602"/>
      <c r="P1118" s="602"/>
      <c r="Q1118" s="602"/>
      <c r="R1118" s="602"/>
      <c r="S1118" s="602"/>
      <c r="T1118" s="602"/>
      <c r="U1118" s="602"/>
      <c r="V1118" s="602"/>
      <c r="W1118" s="602"/>
      <c r="X1118" s="603"/>
      <c r="Y1118" s="636"/>
      <c r="Z1118" s="637"/>
      <c r="AA1118" s="638"/>
      <c r="AC1118" s="473"/>
      <c r="AD1118" s="473"/>
      <c r="AE1118" s="473"/>
      <c r="AF1118" s="473"/>
      <c r="AG1118" s="473"/>
      <c r="AH1118" s="473"/>
      <c r="AI1118" s="473"/>
      <c r="AJ1118" s="473"/>
      <c r="AK1118" s="473"/>
      <c r="AL1118" s="473"/>
      <c r="AM1118" s="473"/>
      <c r="AN1118" s="473"/>
      <c r="AO1118" s="473"/>
      <c r="AP1118" s="473"/>
      <c r="AQ1118" s="473"/>
      <c r="AR1118" s="473"/>
      <c r="AS1118" s="473"/>
      <c r="AT1118" s="473"/>
      <c r="AU1118" s="473"/>
      <c r="AV1118" s="473"/>
      <c r="AW1118" s="473"/>
      <c r="AX1118" s="473"/>
      <c r="AY1118" s="473"/>
      <c r="AZ1118" s="473"/>
      <c r="BA1118" s="473"/>
      <c r="BB1118" s="473"/>
      <c r="BC1118" s="473"/>
      <c r="BD1118" s="473"/>
      <c r="BE1118" s="473"/>
      <c r="BF1118" s="473"/>
      <c r="BG1118" s="473"/>
      <c r="BH1118" s="473"/>
      <c r="BI1118" s="473"/>
      <c r="BJ1118" s="473"/>
      <c r="BK1118" s="473"/>
    </row>
    <row r="1119" spans="1:63" s="471" customFormat="1" ht="12.95" customHeight="1">
      <c r="A1119" s="422"/>
      <c r="B1119" s="600"/>
      <c r="C1119" s="607"/>
      <c r="D1119" s="608"/>
      <c r="E1119" s="608"/>
      <c r="F1119" s="608"/>
      <c r="G1119" s="608"/>
      <c r="H1119" s="608"/>
      <c r="I1119" s="608"/>
      <c r="J1119" s="608"/>
      <c r="K1119" s="608"/>
      <c r="L1119" s="608"/>
      <c r="M1119" s="608"/>
      <c r="N1119" s="608"/>
      <c r="O1119" s="608"/>
      <c r="P1119" s="608"/>
      <c r="Q1119" s="608"/>
      <c r="R1119" s="608"/>
      <c r="S1119" s="608"/>
      <c r="T1119" s="608"/>
      <c r="U1119" s="608"/>
      <c r="V1119" s="608"/>
      <c r="W1119" s="608"/>
      <c r="X1119" s="609"/>
      <c r="Y1119" s="642"/>
      <c r="Z1119" s="643"/>
      <c r="AA1119" s="644"/>
      <c r="AC1119" s="473"/>
      <c r="AD1119" s="473"/>
      <c r="AE1119" s="473"/>
      <c r="AF1119" s="473"/>
      <c r="AG1119" s="473"/>
      <c r="AH1119" s="473"/>
      <c r="AI1119" s="473"/>
      <c r="AJ1119" s="473"/>
      <c r="AK1119" s="473"/>
      <c r="AL1119" s="473"/>
      <c r="AM1119" s="473"/>
      <c r="AN1119" s="473"/>
      <c r="AO1119" s="473"/>
      <c r="AP1119" s="473"/>
      <c r="AQ1119" s="473"/>
      <c r="AR1119" s="473"/>
      <c r="AS1119" s="473"/>
      <c r="AT1119" s="473"/>
      <c r="AU1119" s="473"/>
      <c r="AV1119" s="473"/>
      <c r="AW1119" s="473"/>
      <c r="AX1119" s="473"/>
      <c r="AY1119" s="473"/>
      <c r="AZ1119" s="473"/>
      <c r="BA1119" s="473"/>
      <c r="BB1119" s="473"/>
      <c r="BC1119" s="473"/>
      <c r="BD1119" s="473"/>
      <c r="BE1119" s="473"/>
      <c r="BF1119" s="473"/>
      <c r="BG1119" s="473"/>
      <c r="BH1119" s="473"/>
      <c r="BI1119" s="473"/>
      <c r="BJ1119" s="473"/>
      <c r="BK1119" s="473"/>
    </row>
    <row r="1120" spans="1:63" s="471" customFormat="1" ht="12.95" customHeight="1">
      <c r="A1120" s="322"/>
      <c r="B1120" s="598" t="s">
        <v>417</v>
      </c>
      <c r="C1120" s="601" t="s">
        <v>649</v>
      </c>
      <c r="D1120" s="602"/>
      <c r="E1120" s="602"/>
      <c r="F1120" s="602"/>
      <c r="G1120" s="602"/>
      <c r="H1120" s="602"/>
      <c r="I1120" s="602"/>
      <c r="J1120" s="602"/>
      <c r="K1120" s="602"/>
      <c r="L1120" s="602"/>
      <c r="M1120" s="602"/>
      <c r="N1120" s="602"/>
      <c r="O1120" s="602"/>
      <c r="P1120" s="602"/>
      <c r="Q1120" s="602"/>
      <c r="R1120" s="602"/>
      <c r="S1120" s="602"/>
      <c r="T1120" s="602"/>
      <c r="U1120" s="602"/>
      <c r="V1120" s="602"/>
      <c r="W1120" s="602"/>
      <c r="X1120" s="603"/>
      <c r="Y1120" s="636"/>
      <c r="Z1120" s="637"/>
      <c r="AA1120" s="638"/>
      <c r="AC1120" s="473"/>
      <c r="AD1120" s="473"/>
      <c r="AE1120" s="473"/>
      <c r="AF1120" s="473"/>
      <c r="AG1120" s="473"/>
      <c r="AH1120" s="473"/>
      <c r="AI1120" s="473"/>
      <c r="AJ1120" s="473"/>
      <c r="AK1120" s="473"/>
      <c r="AL1120" s="473"/>
      <c r="AM1120" s="473"/>
      <c r="AN1120" s="473"/>
      <c r="AO1120" s="473"/>
      <c r="AP1120" s="473"/>
      <c r="AQ1120" s="473"/>
      <c r="AR1120" s="473"/>
      <c r="AS1120" s="473"/>
      <c r="AT1120" s="473"/>
      <c r="AU1120" s="473"/>
      <c r="AV1120" s="473"/>
      <c r="AW1120" s="473"/>
      <c r="AX1120" s="473"/>
      <c r="AY1120" s="473"/>
      <c r="AZ1120" s="473"/>
      <c r="BA1120" s="473"/>
      <c r="BB1120" s="473"/>
      <c r="BC1120" s="473"/>
      <c r="BD1120" s="473"/>
      <c r="BE1120" s="473"/>
      <c r="BF1120" s="473"/>
      <c r="BG1120" s="473"/>
      <c r="BH1120" s="473"/>
      <c r="BI1120" s="473"/>
      <c r="BJ1120" s="473"/>
      <c r="BK1120" s="473"/>
    </row>
    <row r="1121" spans="1:63" s="471" customFormat="1" ht="14.25" customHeight="1">
      <c r="A1121" s="322"/>
      <c r="B1121" s="600"/>
      <c r="C1121" s="607"/>
      <c r="D1121" s="608"/>
      <c r="E1121" s="608"/>
      <c r="F1121" s="608"/>
      <c r="G1121" s="608"/>
      <c r="H1121" s="608"/>
      <c r="I1121" s="608"/>
      <c r="J1121" s="608"/>
      <c r="K1121" s="608"/>
      <c r="L1121" s="608"/>
      <c r="M1121" s="608"/>
      <c r="N1121" s="608"/>
      <c r="O1121" s="608"/>
      <c r="P1121" s="608"/>
      <c r="Q1121" s="608"/>
      <c r="R1121" s="608"/>
      <c r="S1121" s="608"/>
      <c r="T1121" s="608"/>
      <c r="U1121" s="608"/>
      <c r="V1121" s="608"/>
      <c r="W1121" s="608"/>
      <c r="X1121" s="609"/>
      <c r="Y1121" s="642"/>
      <c r="Z1121" s="643"/>
      <c r="AA1121" s="644"/>
      <c r="AC1121" s="473"/>
      <c r="AD1121" s="473"/>
      <c r="AE1121" s="473"/>
      <c r="AF1121" s="473"/>
      <c r="AG1121" s="473"/>
      <c r="AH1121" s="473"/>
      <c r="AI1121" s="473"/>
      <c r="AJ1121" s="473"/>
      <c r="AK1121" s="473"/>
      <c r="AL1121" s="473"/>
      <c r="AM1121" s="473"/>
      <c r="AN1121" s="473"/>
      <c r="AO1121" s="473"/>
      <c r="AP1121" s="473"/>
      <c r="AQ1121" s="473"/>
      <c r="AR1121" s="473"/>
      <c r="AS1121" s="473"/>
      <c r="AT1121" s="473"/>
      <c r="AU1121" s="473"/>
      <c r="AV1121" s="473"/>
      <c r="AW1121" s="473"/>
      <c r="AX1121" s="473"/>
      <c r="AY1121" s="473"/>
      <c r="AZ1121" s="473"/>
      <c r="BA1121" s="473"/>
      <c r="BB1121" s="473"/>
      <c r="BC1121" s="473"/>
      <c r="BD1121" s="473"/>
      <c r="BE1121" s="473"/>
      <c r="BF1121" s="473"/>
      <c r="BG1121" s="473"/>
      <c r="BH1121" s="473"/>
      <c r="BI1121" s="473"/>
      <c r="BJ1121" s="473"/>
      <c r="BK1121" s="473"/>
    </row>
    <row r="1122" spans="1:63" s="471" customFormat="1" ht="14.25" customHeight="1">
      <c r="A1122" s="322"/>
      <c r="B1122" s="598" t="s">
        <v>419</v>
      </c>
      <c r="C1122" s="601" t="s">
        <v>650</v>
      </c>
      <c r="D1122" s="602"/>
      <c r="E1122" s="602"/>
      <c r="F1122" s="602"/>
      <c r="G1122" s="602"/>
      <c r="H1122" s="602"/>
      <c r="I1122" s="602"/>
      <c r="J1122" s="602"/>
      <c r="K1122" s="602"/>
      <c r="L1122" s="602"/>
      <c r="M1122" s="602"/>
      <c r="N1122" s="602"/>
      <c r="O1122" s="602"/>
      <c r="P1122" s="602"/>
      <c r="Q1122" s="602"/>
      <c r="R1122" s="602"/>
      <c r="S1122" s="602"/>
      <c r="T1122" s="602"/>
      <c r="U1122" s="602"/>
      <c r="V1122" s="602"/>
      <c r="W1122" s="602"/>
      <c r="X1122" s="603"/>
      <c r="Y1122" s="636"/>
      <c r="Z1122" s="637"/>
      <c r="AA1122" s="638"/>
      <c r="AC1122" s="473"/>
      <c r="AD1122" s="473"/>
      <c r="AE1122" s="473"/>
      <c r="AF1122" s="473"/>
      <c r="AG1122" s="473"/>
      <c r="AH1122" s="473"/>
      <c r="AI1122" s="473"/>
      <c r="AJ1122" s="473"/>
      <c r="AK1122" s="473"/>
      <c r="AL1122" s="473"/>
      <c r="AM1122" s="473"/>
      <c r="AN1122" s="473"/>
      <c r="AO1122" s="473"/>
      <c r="AP1122" s="473"/>
      <c r="AQ1122" s="473"/>
      <c r="AR1122" s="473"/>
      <c r="AS1122" s="473"/>
      <c r="AT1122" s="473"/>
      <c r="AU1122" s="473"/>
      <c r="AV1122" s="473"/>
      <c r="AW1122" s="473"/>
      <c r="AX1122" s="473"/>
      <c r="AY1122" s="473"/>
      <c r="AZ1122" s="473"/>
      <c r="BA1122" s="473"/>
      <c r="BB1122" s="473"/>
      <c r="BC1122" s="473"/>
      <c r="BD1122" s="473"/>
      <c r="BE1122" s="473"/>
      <c r="BF1122" s="473"/>
      <c r="BG1122" s="473"/>
      <c r="BH1122" s="473"/>
      <c r="BI1122" s="473"/>
      <c r="BJ1122" s="473"/>
      <c r="BK1122" s="473"/>
    </row>
    <row r="1123" spans="1:63" s="471" customFormat="1" ht="12.95" customHeight="1">
      <c r="A1123" s="322"/>
      <c r="B1123" s="600"/>
      <c r="C1123" s="607"/>
      <c r="D1123" s="608"/>
      <c r="E1123" s="608"/>
      <c r="F1123" s="608"/>
      <c r="G1123" s="608"/>
      <c r="H1123" s="608"/>
      <c r="I1123" s="608"/>
      <c r="J1123" s="608"/>
      <c r="K1123" s="608"/>
      <c r="L1123" s="608"/>
      <c r="M1123" s="608"/>
      <c r="N1123" s="608"/>
      <c r="O1123" s="608"/>
      <c r="P1123" s="608"/>
      <c r="Q1123" s="608"/>
      <c r="R1123" s="608"/>
      <c r="S1123" s="608"/>
      <c r="T1123" s="608"/>
      <c r="U1123" s="608"/>
      <c r="V1123" s="608"/>
      <c r="W1123" s="608"/>
      <c r="X1123" s="609"/>
      <c r="Y1123" s="642"/>
      <c r="Z1123" s="643"/>
      <c r="AA1123" s="644"/>
      <c r="AC1123" s="473"/>
      <c r="AD1123" s="473"/>
      <c r="AE1123" s="473"/>
      <c r="AF1123" s="473"/>
      <c r="AG1123" s="473"/>
      <c r="AH1123" s="473"/>
      <c r="AI1123" s="473"/>
      <c r="AJ1123" s="473"/>
      <c r="AK1123" s="473"/>
      <c r="AL1123" s="473"/>
      <c r="AM1123" s="473"/>
      <c r="AN1123" s="473"/>
      <c r="AO1123" s="473"/>
      <c r="AP1123" s="473"/>
      <c r="AQ1123" s="473"/>
      <c r="AR1123" s="473"/>
      <c r="AS1123" s="473"/>
      <c r="AT1123" s="473"/>
      <c r="AU1123" s="473"/>
      <c r="AV1123" s="473"/>
      <c r="AW1123" s="473"/>
      <c r="AX1123" s="473"/>
      <c r="AY1123" s="473"/>
      <c r="AZ1123" s="473"/>
      <c r="BA1123" s="473"/>
      <c r="BB1123" s="473"/>
      <c r="BC1123" s="473"/>
      <c r="BD1123" s="473"/>
      <c r="BE1123" s="473"/>
      <c r="BF1123" s="473"/>
      <c r="BG1123" s="473"/>
      <c r="BH1123" s="473"/>
      <c r="BI1123" s="473"/>
      <c r="BJ1123" s="473"/>
      <c r="BK1123" s="473"/>
    </row>
    <row r="1124" spans="1:63" s="471" customFormat="1" ht="10.5" customHeight="1">
      <c r="A1124" s="322"/>
      <c r="B1124" s="598" t="s">
        <v>421</v>
      </c>
      <c r="C1124" s="601" t="s">
        <v>651</v>
      </c>
      <c r="D1124" s="602"/>
      <c r="E1124" s="602"/>
      <c r="F1124" s="602"/>
      <c r="G1124" s="602"/>
      <c r="H1124" s="602"/>
      <c r="I1124" s="602"/>
      <c r="J1124" s="602"/>
      <c r="K1124" s="602"/>
      <c r="L1124" s="602"/>
      <c r="M1124" s="602"/>
      <c r="N1124" s="602"/>
      <c r="O1124" s="602"/>
      <c r="P1124" s="602"/>
      <c r="Q1124" s="602"/>
      <c r="R1124" s="602"/>
      <c r="S1124" s="602"/>
      <c r="T1124" s="602"/>
      <c r="U1124" s="602"/>
      <c r="V1124" s="602"/>
      <c r="W1124" s="602"/>
      <c r="X1124" s="603"/>
      <c r="Y1124" s="636"/>
      <c r="Z1124" s="637"/>
      <c r="AA1124" s="638"/>
      <c r="AC1124" s="473"/>
      <c r="AD1124" s="473"/>
      <c r="AE1124" s="473"/>
      <c r="AF1124" s="473"/>
      <c r="AG1124" s="473"/>
      <c r="AH1124" s="473"/>
      <c r="AI1124" s="473"/>
      <c r="AJ1124" s="473"/>
      <c r="AK1124" s="473"/>
      <c r="AL1124" s="473"/>
      <c r="AM1124" s="473"/>
      <c r="AN1124" s="473"/>
      <c r="AO1124" s="473"/>
      <c r="AP1124" s="473"/>
      <c r="AQ1124" s="473"/>
      <c r="AR1124" s="473"/>
      <c r="AS1124" s="473"/>
      <c r="AT1124" s="473"/>
      <c r="AU1124" s="473"/>
      <c r="AV1124" s="473"/>
      <c r="AW1124" s="473"/>
      <c r="AX1124" s="473"/>
      <c r="AY1124" s="473"/>
      <c r="AZ1124" s="473"/>
      <c r="BA1124" s="473"/>
      <c r="BB1124" s="473"/>
      <c r="BC1124" s="473"/>
      <c r="BD1124" s="473"/>
      <c r="BE1124" s="473"/>
      <c r="BF1124" s="473"/>
      <c r="BG1124" s="473"/>
      <c r="BH1124" s="473"/>
      <c r="BI1124" s="473"/>
      <c r="BJ1124" s="473"/>
      <c r="BK1124" s="473"/>
    </row>
    <row r="1125" spans="1:63" s="471" customFormat="1" ht="12.95" customHeight="1">
      <c r="A1125" s="322"/>
      <c r="B1125" s="599"/>
      <c r="C1125" s="604"/>
      <c r="D1125" s="605"/>
      <c r="E1125" s="605"/>
      <c r="F1125" s="605"/>
      <c r="G1125" s="605"/>
      <c r="H1125" s="605"/>
      <c r="I1125" s="605"/>
      <c r="J1125" s="605"/>
      <c r="K1125" s="605"/>
      <c r="L1125" s="605"/>
      <c r="M1125" s="605"/>
      <c r="N1125" s="605"/>
      <c r="O1125" s="605"/>
      <c r="P1125" s="605"/>
      <c r="Q1125" s="605"/>
      <c r="R1125" s="605"/>
      <c r="S1125" s="605"/>
      <c r="T1125" s="605"/>
      <c r="U1125" s="605"/>
      <c r="V1125" s="605"/>
      <c r="W1125" s="605"/>
      <c r="X1125" s="606"/>
      <c r="Y1125" s="639"/>
      <c r="Z1125" s="640"/>
      <c r="AA1125" s="641"/>
      <c r="AC1125" s="473"/>
      <c r="AD1125" s="473"/>
      <c r="AE1125" s="473"/>
      <c r="AF1125" s="473"/>
      <c r="AG1125" s="473"/>
      <c r="AH1125" s="473"/>
      <c r="AI1125" s="473"/>
      <c r="AJ1125" s="473"/>
      <c r="AK1125" s="473"/>
      <c r="AL1125" s="473"/>
      <c r="AM1125" s="473"/>
      <c r="AN1125" s="473"/>
      <c r="AO1125" s="473"/>
      <c r="AP1125" s="473"/>
      <c r="AQ1125" s="473"/>
      <c r="AR1125" s="473"/>
      <c r="AS1125" s="473"/>
      <c r="AT1125" s="473"/>
      <c r="AU1125" s="473"/>
      <c r="AV1125" s="473"/>
      <c r="AW1125" s="473"/>
      <c r="AX1125" s="473"/>
      <c r="AY1125" s="473"/>
      <c r="AZ1125" s="473"/>
      <c r="BA1125" s="473"/>
      <c r="BB1125" s="473"/>
      <c r="BC1125" s="473"/>
      <c r="BD1125" s="473"/>
      <c r="BE1125" s="473"/>
      <c r="BF1125" s="473"/>
      <c r="BG1125" s="473"/>
      <c r="BH1125" s="473"/>
      <c r="BI1125" s="473"/>
      <c r="BJ1125" s="473"/>
      <c r="BK1125" s="473"/>
    </row>
    <row r="1126" spans="1:63" s="471" customFormat="1" ht="12.95" customHeight="1">
      <c r="A1126" s="322"/>
      <c r="B1126" s="600"/>
      <c r="C1126" s="607"/>
      <c r="D1126" s="608"/>
      <c r="E1126" s="608"/>
      <c r="F1126" s="608"/>
      <c r="G1126" s="608"/>
      <c r="H1126" s="608"/>
      <c r="I1126" s="608"/>
      <c r="J1126" s="608"/>
      <c r="K1126" s="608"/>
      <c r="L1126" s="608"/>
      <c r="M1126" s="608"/>
      <c r="N1126" s="608"/>
      <c r="O1126" s="608"/>
      <c r="P1126" s="608"/>
      <c r="Q1126" s="608"/>
      <c r="R1126" s="608"/>
      <c r="S1126" s="608"/>
      <c r="T1126" s="608"/>
      <c r="U1126" s="608"/>
      <c r="V1126" s="608"/>
      <c r="W1126" s="608"/>
      <c r="X1126" s="609"/>
      <c r="Y1126" s="642"/>
      <c r="Z1126" s="643"/>
      <c r="AA1126" s="644"/>
      <c r="AC1126" s="473"/>
      <c r="AD1126" s="473"/>
      <c r="AE1126" s="473"/>
      <c r="AF1126" s="473"/>
      <c r="AG1126" s="473"/>
      <c r="AH1126" s="473"/>
      <c r="AI1126" s="473"/>
      <c r="AJ1126" s="473"/>
      <c r="AK1126" s="473"/>
      <c r="AL1126" s="473"/>
      <c r="AM1126" s="473"/>
      <c r="AN1126" s="473"/>
      <c r="AO1126" s="473"/>
      <c r="AP1126" s="473"/>
      <c r="AQ1126" s="473"/>
      <c r="AR1126" s="473"/>
      <c r="AS1126" s="473"/>
      <c r="AT1126" s="473"/>
      <c r="AU1126" s="473"/>
      <c r="AV1126" s="473"/>
      <c r="AW1126" s="473"/>
      <c r="AX1126" s="473"/>
      <c r="AY1126" s="473"/>
      <c r="AZ1126" s="473"/>
      <c r="BA1126" s="473"/>
      <c r="BB1126" s="473"/>
      <c r="BC1126" s="473"/>
      <c r="BD1126" s="473"/>
      <c r="BE1126" s="473"/>
      <c r="BF1126" s="473"/>
      <c r="BG1126" s="473"/>
      <c r="BH1126" s="473"/>
      <c r="BI1126" s="473"/>
      <c r="BJ1126" s="473"/>
      <c r="BK1126" s="473"/>
    </row>
    <row r="1127" spans="1:63" s="471" customFormat="1" ht="12.95" customHeight="1">
      <c r="A1127" s="322"/>
      <c r="B1127" s="598" t="s">
        <v>423</v>
      </c>
      <c r="C1127" s="909" t="s">
        <v>652</v>
      </c>
      <c r="D1127" s="720"/>
      <c r="E1127" s="720"/>
      <c r="F1127" s="720"/>
      <c r="G1127" s="720"/>
      <c r="H1127" s="720"/>
      <c r="I1127" s="720"/>
      <c r="J1127" s="720"/>
      <c r="K1127" s="720"/>
      <c r="L1127" s="720"/>
      <c r="M1127" s="720"/>
      <c r="N1127" s="720"/>
      <c r="O1127" s="720"/>
      <c r="P1127" s="720"/>
      <c r="Q1127" s="720"/>
      <c r="R1127" s="720"/>
      <c r="S1127" s="720"/>
      <c r="T1127" s="720"/>
      <c r="U1127" s="720"/>
      <c r="V1127" s="720"/>
      <c r="W1127" s="720"/>
      <c r="X1127" s="721"/>
      <c r="Y1127" s="636"/>
      <c r="Z1127" s="637"/>
      <c r="AA1127" s="638"/>
      <c r="AC1127" s="473"/>
      <c r="AD1127" s="473"/>
      <c r="AE1127" s="473"/>
      <c r="AF1127" s="473"/>
      <c r="AG1127" s="473"/>
      <c r="AH1127" s="473"/>
      <c r="AI1127" s="473"/>
      <c r="AJ1127" s="473"/>
      <c r="AK1127" s="473"/>
      <c r="AL1127" s="473"/>
      <c r="AM1127" s="473"/>
      <c r="AN1127" s="473"/>
      <c r="AO1127" s="473"/>
      <c r="AP1127" s="473"/>
      <c r="AQ1127" s="473"/>
      <c r="AR1127" s="473"/>
      <c r="AS1127" s="473"/>
      <c r="AT1127" s="473"/>
      <c r="AU1127" s="473"/>
      <c r="AV1127" s="473"/>
      <c r="AW1127" s="473"/>
      <c r="AX1127" s="473"/>
      <c r="AY1127" s="473"/>
      <c r="AZ1127" s="473"/>
      <c r="BA1127" s="473"/>
      <c r="BB1127" s="473"/>
      <c r="BC1127" s="473"/>
      <c r="BD1127" s="473"/>
      <c r="BE1127" s="473"/>
      <c r="BF1127" s="473"/>
      <c r="BG1127" s="473"/>
      <c r="BH1127" s="473"/>
      <c r="BI1127" s="473"/>
      <c r="BJ1127" s="473"/>
      <c r="BK1127" s="473"/>
    </row>
    <row r="1128" spans="1:63" s="471" customFormat="1" ht="12.75" customHeight="1">
      <c r="A1128" s="322"/>
      <c r="B1128" s="600"/>
      <c r="C1128" s="722"/>
      <c r="D1128" s="723"/>
      <c r="E1128" s="723"/>
      <c r="F1128" s="723"/>
      <c r="G1128" s="723"/>
      <c r="H1128" s="723"/>
      <c r="I1128" s="723"/>
      <c r="J1128" s="723"/>
      <c r="K1128" s="723"/>
      <c r="L1128" s="723"/>
      <c r="M1128" s="723"/>
      <c r="N1128" s="723"/>
      <c r="O1128" s="723"/>
      <c r="P1128" s="723"/>
      <c r="Q1128" s="723"/>
      <c r="R1128" s="723"/>
      <c r="S1128" s="723"/>
      <c r="T1128" s="723"/>
      <c r="U1128" s="723"/>
      <c r="V1128" s="723"/>
      <c r="W1128" s="723"/>
      <c r="X1128" s="724"/>
      <c r="Y1128" s="642"/>
      <c r="Z1128" s="643"/>
      <c r="AA1128" s="644"/>
      <c r="AC1128" s="473"/>
      <c r="AD1128" s="473"/>
      <c r="AE1128" s="473"/>
      <c r="AF1128" s="473"/>
      <c r="AG1128" s="473"/>
      <c r="AH1128" s="473"/>
      <c r="AI1128" s="473"/>
      <c r="AJ1128" s="473"/>
      <c r="AK1128" s="473"/>
      <c r="AL1128" s="473"/>
      <c r="AM1128" s="473"/>
      <c r="AN1128" s="473"/>
      <c r="AO1128" s="473"/>
      <c r="AP1128" s="473"/>
      <c r="AQ1128" s="473"/>
      <c r="AR1128" s="473"/>
      <c r="AS1128" s="473"/>
      <c r="AT1128" s="473"/>
      <c r="AU1128" s="473"/>
      <c r="AV1128" s="473"/>
      <c r="AW1128" s="473"/>
      <c r="AX1128" s="473"/>
      <c r="AY1128" s="473"/>
      <c r="AZ1128" s="473"/>
      <c r="BA1128" s="473"/>
      <c r="BB1128" s="473"/>
      <c r="BC1128" s="473"/>
      <c r="BD1128" s="473"/>
      <c r="BE1128" s="473"/>
      <c r="BF1128" s="473"/>
      <c r="BG1128" s="473"/>
      <c r="BH1128" s="473"/>
      <c r="BI1128" s="473"/>
      <c r="BJ1128" s="473"/>
      <c r="BK1128" s="473"/>
    </row>
    <row r="1129" spans="1:63" s="471" customFormat="1" ht="12.95" customHeight="1">
      <c r="A1129" s="322"/>
      <c r="B1129" s="598" t="s">
        <v>425</v>
      </c>
      <c r="C1129" s="909" t="s">
        <v>653</v>
      </c>
      <c r="D1129" s="720"/>
      <c r="E1129" s="720"/>
      <c r="F1129" s="720"/>
      <c r="G1129" s="720"/>
      <c r="H1129" s="720"/>
      <c r="I1129" s="720"/>
      <c r="J1129" s="720"/>
      <c r="K1129" s="720"/>
      <c r="L1129" s="720"/>
      <c r="M1129" s="720"/>
      <c r="N1129" s="720"/>
      <c r="O1129" s="720"/>
      <c r="P1129" s="720"/>
      <c r="Q1129" s="720"/>
      <c r="R1129" s="720"/>
      <c r="S1129" s="720"/>
      <c r="T1129" s="720"/>
      <c r="U1129" s="720"/>
      <c r="V1129" s="720"/>
      <c r="W1129" s="720"/>
      <c r="X1129" s="721"/>
      <c r="Y1129" s="636"/>
      <c r="Z1129" s="637"/>
      <c r="AA1129" s="638"/>
      <c r="AC1129" s="473"/>
      <c r="AD1129" s="473"/>
      <c r="AE1129" s="473"/>
      <c r="AF1129" s="473"/>
      <c r="AG1129" s="473"/>
      <c r="AH1129" s="473"/>
      <c r="AI1129" s="473"/>
      <c r="AJ1129" s="473"/>
      <c r="AK1129" s="473"/>
      <c r="AL1129" s="473"/>
      <c r="AM1129" s="473"/>
      <c r="AN1129" s="473"/>
      <c r="AO1129" s="473"/>
      <c r="AP1129" s="473"/>
      <c r="AQ1129" s="473"/>
      <c r="AR1129" s="473"/>
      <c r="AS1129" s="473"/>
      <c r="AT1129" s="473"/>
      <c r="AU1129" s="473"/>
      <c r="AV1129" s="473"/>
      <c r="AW1129" s="473"/>
      <c r="AX1129" s="473"/>
      <c r="AY1129" s="473"/>
      <c r="AZ1129" s="473"/>
      <c r="BA1129" s="473"/>
      <c r="BB1129" s="473"/>
      <c r="BC1129" s="473"/>
      <c r="BD1129" s="473"/>
      <c r="BE1129" s="473"/>
      <c r="BF1129" s="473"/>
      <c r="BG1129" s="473"/>
      <c r="BH1129" s="473"/>
      <c r="BI1129" s="473"/>
      <c r="BJ1129" s="473"/>
      <c r="BK1129" s="473"/>
    </row>
    <row r="1130" spans="1:63" s="471" customFormat="1" ht="12.95" customHeight="1">
      <c r="A1130" s="322"/>
      <c r="B1130" s="600"/>
      <c r="C1130" s="722"/>
      <c r="D1130" s="723"/>
      <c r="E1130" s="723"/>
      <c r="F1130" s="723"/>
      <c r="G1130" s="723"/>
      <c r="H1130" s="723"/>
      <c r="I1130" s="723"/>
      <c r="J1130" s="723"/>
      <c r="K1130" s="723"/>
      <c r="L1130" s="723"/>
      <c r="M1130" s="723"/>
      <c r="N1130" s="723"/>
      <c r="O1130" s="723"/>
      <c r="P1130" s="723"/>
      <c r="Q1130" s="723"/>
      <c r="R1130" s="723"/>
      <c r="S1130" s="723"/>
      <c r="T1130" s="723"/>
      <c r="U1130" s="723"/>
      <c r="V1130" s="723"/>
      <c r="W1130" s="723"/>
      <c r="X1130" s="724"/>
      <c r="Y1130" s="642"/>
      <c r="Z1130" s="643"/>
      <c r="AA1130" s="644"/>
      <c r="AC1130" s="473"/>
      <c r="AD1130" s="473"/>
      <c r="AE1130" s="473"/>
      <c r="AF1130" s="473"/>
      <c r="AG1130" s="473"/>
      <c r="AH1130" s="473"/>
      <c r="AI1130" s="473"/>
      <c r="AJ1130" s="473"/>
      <c r="AK1130" s="473"/>
      <c r="AL1130" s="473"/>
      <c r="AM1130" s="473"/>
      <c r="AN1130" s="473"/>
      <c r="AO1130" s="473"/>
      <c r="AP1130" s="473"/>
      <c r="AQ1130" s="473"/>
      <c r="AR1130" s="473"/>
      <c r="AS1130" s="473"/>
      <c r="AT1130" s="473"/>
      <c r="AU1130" s="473"/>
      <c r="AV1130" s="473"/>
      <c r="AW1130" s="473"/>
      <c r="AX1130" s="473"/>
      <c r="AY1130" s="473"/>
      <c r="AZ1130" s="473"/>
      <c r="BA1130" s="473"/>
      <c r="BB1130" s="473"/>
      <c r="BC1130" s="473"/>
      <c r="BD1130" s="473"/>
      <c r="BE1130" s="473"/>
      <c r="BF1130" s="473"/>
      <c r="BG1130" s="473"/>
      <c r="BH1130" s="473"/>
      <c r="BI1130" s="473"/>
      <c r="BJ1130" s="473"/>
      <c r="BK1130" s="473"/>
    </row>
    <row r="1131" spans="1:63" s="471" customFormat="1" ht="24" customHeight="1">
      <c r="A1131" s="322"/>
      <c r="B1131" s="598" t="s">
        <v>516</v>
      </c>
      <c r="C1131" s="1138" t="s">
        <v>654</v>
      </c>
      <c r="D1131" s="663"/>
      <c r="E1131" s="663"/>
      <c r="F1131" s="663"/>
      <c r="G1131" s="663"/>
      <c r="H1131" s="663"/>
      <c r="I1131" s="663"/>
      <c r="J1131" s="663"/>
      <c r="K1131" s="663"/>
      <c r="L1131" s="663"/>
      <c r="M1131" s="663"/>
      <c r="N1131" s="663"/>
      <c r="O1131" s="663"/>
      <c r="P1131" s="663"/>
      <c r="Q1131" s="663"/>
      <c r="R1131" s="663"/>
      <c r="S1131" s="663"/>
      <c r="T1131" s="663"/>
      <c r="U1131" s="663"/>
      <c r="V1131" s="663"/>
      <c r="W1131" s="663"/>
      <c r="X1131" s="664"/>
      <c r="Y1131" s="636"/>
      <c r="Z1131" s="637"/>
      <c r="AA1131" s="638"/>
      <c r="AC1131" s="473"/>
      <c r="AD1131" s="473"/>
      <c r="AE1131" s="473"/>
      <c r="AF1131" s="473"/>
      <c r="AG1131" s="473"/>
      <c r="AH1131" s="473"/>
      <c r="AI1131" s="473"/>
      <c r="AJ1131" s="473"/>
      <c r="AK1131" s="473"/>
      <c r="AL1131" s="473"/>
      <c r="AM1131" s="473"/>
      <c r="AN1131" s="473"/>
      <c r="AO1131" s="473"/>
      <c r="AP1131" s="473"/>
      <c r="AQ1131" s="473"/>
      <c r="AR1131" s="473"/>
      <c r="AS1131" s="473"/>
      <c r="AT1131" s="473"/>
      <c r="AU1131" s="473"/>
      <c r="AV1131" s="473"/>
      <c r="AW1131" s="473"/>
      <c r="AX1131" s="473"/>
      <c r="AY1131" s="473"/>
      <c r="AZ1131" s="473"/>
      <c r="BA1131" s="473"/>
      <c r="BB1131" s="473"/>
      <c r="BC1131" s="473"/>
      <c r="BD1131" s="473"/>
      <c r="BE1131" s="473"/>
      <c r="BF1131" s="473"/>
      <c r="BG1131" s="473"/>
      <c r="BH1131" s="473"/>
      <c r="BI1131" s="473"/>
      <c r="BJ1131" s="473"/>
      <c r="BK1131" s="473"/>
    </row>
    <row r="1132" spans="1:63" s="471" customFormat="1" ht="17.25" customHeight="1">
      <c r="A1132" s="422"/>
      <c r="B1132" s="600"/>
      <c r="C1132" s="665"/>
      <c r="D1132" s="666"/>
      <c r="E1132" s="666"/>
      <c r="F1132" s="666"/>
      <c r="G1132" s="666"/>
      <c r="H1132" s="666"/>
      <c r="I1132" s="666"/>
      <c r="J1132" s="666"/>
      <c r="K1132" s="666"/>
      <c r="L1132" s="666"/>
      <c r="M1132" s="666"/>
      <c r="N1132" s="666"/>
      <c r="O1132" s="666"/>
      <c r="P1132" s="666"/>
      <c r="Q1132" s="666"/>
      <c r="R1132" s="666"/>
      <c r="S1132" s="666"/>
      <c r="T1132" s="666"/>
      <c r="U1132" s="666"/>
      <c r="V1132" s="666"/>
      <c r="W1132" s="666"/>
      <c r="X1132" s="667"/>
      <c r="Y1132" s="642"/>
      <c r="Z1132" s="643"/>
      <c r="AA1132" s="644"/>
      <c r="AC1132" s="473"/>
      <c r="AD1132" s="473"/>
      <c r="AE1132" s="473"/>
      <c r="AF1132" s="473"/>
      <c r="AG1132" s="473"/>
      <c r="AH1132" s="473"/>
      <c r="AI1132" s="473"/>
      <c r="AJ1132" s="473"/>
      <c r="AK1132" s="473"/>
      <c r="AL1132" s="473"/>
      <c r="AM1132" s="473"/>
      <c r="AN1132" s="473"/>
      <c r="AO1132" s="473"/>
      <c r="AP1132" s="473"/>
      <c r="AQ1132" s="473"/>
      <c r="AR1132" s="473"/>
      <c r="AS1132" s="473"/>
      <c r="AT1132" s="473"/>
      <c r="AU1132" s="473"/>
      <c r="AV1132" s="473"/>
      <c r="AW1132" s="473"/>
      <c r="AX1132" s="473"/>
      <c r="AY1132" s="473"/>
      <c r="AZ1132" s="473"/>
      <c r="BA1132" s="473"/>
      <c r="BB1132" s="473"/>
      <c r="BC1132" s="473"/>
      <c r="BD1132" s="473"/>
      <c r="BE1132" s="473"/>
      <c r="BF1132" s="473"/>
      <c r="BG1132" s="473"/>
      <c r="BH1132" s="473"/>
      <c r="BI1132" s="473"/>
      <c r="BJ1132" s="473"/>
      <c r="BK1132" s="473"/>
    </row>
    <row r="1133" spans="1:63" s="471" customFormat="1" ht="16.5" customHeight="1">
      <c r="A1133" s="322"/>
      <c r="B1133" s="598" t="s">
        <v>518</v>
      </c>
      <c r="C1133" s="601" t="s">
        <v>972</v>
      </c>
      <c r="D1133" s="602"/>
      <c r="E1133" s="602"/>
      <c r="F1133" s="602"/>
      <c r="G1133" s="602"/>
      <c r="H1133" s="602"/>
      <c r="I1133" s="602"/>
      <c r="J1133" s="602"/>
      <c r="K1133" s="602"/>
      <c r="L1133" s="602"/>
      <c r="M1133" s="602"/>
      <c r="N1133" s="602"/>
      <c r="O1133" s="602"/>
      <c r="P1133" s="602"/>
      <c r="Q1133" s="602"/>
      <c r="R1133" s="602"/>
      <c r="S1133" s="602"/>
      <c r="T1133" s="602"/>
      <c r="U1133" s="602"/>
      <c r="V1133" s="602"/>
      <c r="W1133" s="602"/>
      <c r="X1133" s="603"/>
      <c r="Y1133" s="636"/>
      <c r="Z1133" s="637"/>
      <c r="AA1133" s="638"/>
      <c r="AC1133" s="473"/>
      <c r="AD1133" s="473"/>
      <c r="AE1133" s="473"/>
      <c r="AF1133" s="473"/>
      <c r="AG1133" s="473"/>
      <c r="AH1133" s="473"/>
      <c r="AI1133" s="473"/>
      <c r="AJ1133" s="473"/>
      <c r="AK1133" s="473"/>
      <c r="AL1133" s="473"/>
      <c r="AM1133" s="473"/>
      <c r="AN1133" s="473"/>
      <c r="AO1133" s="473"/>
      <c r="AP1133" s="473"/>
      <c r="AQ1133" s="473"/>
      <c r="AR1133" s="473"/>
      <c r="AS1133" s="473"/>
      <c r="AT1133" s="473"/>
      <c r="AU1133" s="473"/>
      <c r="AV1133" s="473"/>
      <c r="AW1133" s="473"/>
      <c r="AX1133" s="473"/>
      <c r="AY1133" s="473"/>
      <c r="AZ1133" s="473"/>
      <c r="BA1133" s="473"/>
      <c r="BB1133" s="473"/>
      <c r="BC1133" s="473"/>
      <c r="BD1133" s="473"/>
      <c r="BE1133" s="473"/>
      <c r="BF1133" s="473"/>
      <c r="BG1133" s="473"/>
      <c r="BH1133" s="473"/>
      <c r="BI1133" s="473"/>
      <c r="BJ1133" s="473"/>
      <c r="BK1133" s="473"/>
    </row>
    <row r="1134" spans="1:63" s="471" customFormat="1" ht="12" customHeight="1">
      <c r="A1134" s="322"/>
      <c r="B1134" s="599"/>
      <c r="C1134" s="604"/>
      <c r="D1134" s="605"/>
      <c r="E1134" s="605"/>
      <c r="F1134" s="605"/>
      <c r="G1134" s="605"/>
      <c r="H1134" s="605"/>
      <c r="I1134" s="605"/>
      <c r="J1134" s="605"/>
      <c r="K1134" s="605"/>
      <c r="L1134" s="605"/>
      <c r="M1134" s="605"/>
      <c r="N1134" s="605"/>
      <c r="O1134" s="605"/>
      <c r="P1134" s="605"/>
      <c r="Q1134" s="605"/>
      <c r="R1134" s="605"/>
      <c r="S1134" s="605"/>
      <c r="T1134" s="605"/>
      <c r="U1134" s="605"/>
      <c r="V1134" s="605"/>
      <c r="W1134" s="605"/>
      <c r="X1134" s="606"/>
      <c r="Y1134" s="639"/>
      <c r="Z1134" s="640"/>
      <c r="AA1134" s="641"/>
      <c r="AC1134" s="473"/>
      <c r="AD1134" s="473"/>
      <c r="AE1134" s="473"/>
      <c r="AF1134" s="473"/>
      <c r="AG1134" s="473"/>
      <c r="AH1134" s="473"/>
      <c r="AI1134" s="473"/>
      <c r="AJ1134" s="473"/>
      <c r="AK1134" s="473"/>
      <c r="AL1134" s="473"/>
      <c r="AM1134" s="473"/>
      <c r="AN1134" s="473"/>
      <c r="AO1134" s="473"/>
      <c r="AP1134" s="473"/>
      <c r="AQ1134" s="473"/>
      <c r="AR1134" s="473"/>
      <c r="AS1134" s="473"/>
      <c r="AT1134" s="473"/>
      <c r="AU1134" s="473"/>
      <c r="AV1134" s="473"/>
      <c r="AW1134" s="473"/>
      <c r="AX1134" s="473"/>
      <c r="AY1134" s="473"/>
      <c r="AZ1134" s="473"/>
      <c r="BA1134" s="473"/>
      <c r="BB1134" s="473"/>
      <c r="BC1134" s="473"/>
      <c r="BD1134" s="473"/>
      <c r="BE1134" s="473"/>
      <c r="BF1134" s="473"/>
      <c r="BG1134" s="473"/>
      <c r="BH1134" s="473"/>
      <c r="BI1134" s="473"/>
      <c r="BJ1134" s="473"/>
      <c r="BK1134" s="473"/>
    </row>
    <row r="1135" spans="1:63" s="471" customFormat="1" ht="12.75" customHeight="1">
      <c r="A1135" s="322"/>
      <c r="B1135" s="599"/>
      <c r="C1135" s="604"/>
      <c r="D1135" s="605"/>
      <c r="E1135" s="605"/>
      <c r="F1135" s="605"/>
      <c r="G1135" s="605"/>
      <c r="H1135" s="605"/>
      <c r="I1135" s="605"/>
      <c r="J1135" s="605"/>
      <c r="K1135" s="605"/>
      <c r="L1135" s="605"/>
      <c r="M1135" s="605"/>
      <c r="N1135" s="605"/>
      <c r="O1135" s="605"/>
      <c r="P1135" s="605"/>
      <c r="Q1135" s="605"/>
      <c r="R1135" s="605"/>
      <c r="S1135" s="605"/>
      <c r="T1135" s="605"/>
      <c r="U1135" s="605"/>
      <c r="V1135" s="605"/>
      <c r="W1135" s="605"/>
      <c r="X1135" s="606"/>
      <c r="Y1135" s="639"/>
      <c r="Z1135" s="640"/>
      <c r="AA1135" s="641"/>
      <c r="AC1135" s="473"/>
      <c r="AD1135" s="473"/>
      <c r="AE1135" s="473"/>
      <c r="AF1135" s="473"/>
      <c r="AG1135" s="473"/>
      <c r="AH1135" s="473"/>
      <c r="AI1135" s="473"/>
      <c r="AJ1135" s="473"/>
      <c r="AK1135" s="473"/>
      <c r="AL1135" s="473"/>
      <c r="AM1135" s="473"/>
      <c r="AN1135" s="473"/>
      <c r="AO1135" s="473"/>
      <c r="AP1135" s="473"/>
      <c r="AQ1135" s="473"/>
      <c r="AR1135" s="473"/>
      <c r="AS1135" s="473"/>
      <c r="AT1135" s="473"/>
      <c r="AU1135" s="473"/>
      <c r="AV1135" s="473"/>
      <c r="AW1135" s="473"/>
      <c r="AX1135" s="473"/>
      <c r="AY1135" s="473"/>
      <c r="AZ1135" s="473"/>
      <c r="BA1135" s="473"/>
      <c r="BB1135" s="473"/>
      <c r="BC1135" s="473"/>
      <c r="BD1135" s="473"/>
      <c r="BE1135" s="473"/>
      <c r="BF1135" s="473"/>
      <c r="BG1135" s="473"/>
      <c r="BH1135" s="473"/>
      <c r="BI1135" s="473"/>
      <c r="BJ1135" s="473"/>
      <c r="BK1135" s="473"/>
    </row>
    <row r="1136" spans="1:63" s="471" customFormat="1" ht="12.75" customHeight="1">
      <c r="A1136" s="322"/>
      <c r="B1136" s="600"/>
      <c r="C1136" s="607"/>
      <c r="D1136" s="608"/>
      <c r="E1136" s="608"/>
      <c r="F1136" s="608"/>
      <c r="G1136" s="608"/>
      <c r="H1136" s="608"/>
      <c r="I1136" s="608"/>
      <c r="J1136" s="608"/>
      <c r="K1136" s="608"/>
      <c r="L1136" s="608"/>
      <c r="M1136" s="608"/>
      <c r="N1136" s="608"/>
      <c r="O1136" s="608"/>
      <c r="P1136" s="608"/>
      <c r="Q1136" s="608"/>
      <c r="R1136" s="608"/>
      <c r="S1136" s="608"/>
      <c r="T1136" s="608"/>
      <c r="U1136" s="608"/>
      <c r="V1136" s="608"/>
      <c r="W1136" s="608"/>
      <c r="X1136" s="609"/>
      <c r="Y1136" s="642"/>
      <c r="Z1136" s="643"/>
      <c r="AA1136" s="644"/>
      <c r="AC1136" s="473"/>
      <c r="AD1136" s="473"/>
      <c r="AE1136" s="473"/>
      <c r="AF1136" s="473"/>
      <c r="AG1136" s="473"/>
      <c r="AH1136" s="473"/>
      <c r="AI1136" s="473"/>
      <c r="AJ1136" s="473"/>
      <c r="AK1136" s="473"/>
      <c r="AL1136" s="473"/>
      <c r="AM1136" s="473"/>
      <c r="AN1136" s="473"/>
      <c r="AO1136" s="473"/>
      <c r="AP1136" s="473"/>
      <c r="AQ1136" s="473"/>
      <c r="AR1136" s="473"/>
      <c r="AS1136" s="473"/>
      <c r="AT1136" s="473"/>
      <c r="AU1136" s="473"/>
      <c r="AV1136" s="473"/>
      <c r="AW1136" s="473"/>
      <c r="AX1136" s="473"/>
      <c r="AY1136" s="473"/>
      <c r="AZ1136" s="473"/>
      <c r="BA1136" s="473"/>
      <c r="BB1136" s="473"/>
      <c r="BC1136" s="473"/>
      <c r="BD1136" s="473"/>
      <c r="BE1136" s="473"/>
      <c r="BF1136" s="473"/>
      <c r="BG1136" s="473"/>
      <c r="BH1136" s="473"/>
      <c r="BI1136" s="473"/>
      <c r="BJ1136" s="473"/>
      <c r="BK1136" s="473"/>
    </row>
    <row r="1137" spans="1:63" s="471" customFormat="1" ht="12.75" customHeight="1">
      <c r="A1137" s="322"/>
      <c r="B1137" s="598" t="s">
        <v>520</v>
      </c>
      <c r="C1137" s="601" t="s">
        <v>655</v>
      </c>
      <c r="D1137" s="602"/>
      <c r="E1137" s="602"/>
      <c r="F1137" s="602"/>
      <c r="G1137" s="602"/>
      <c r="H1137" s="602"/>
      <c r="I1137" s="602"/>
      <c r="J1137" s="602"/>
      <c r="K1137" s="602"/>
      <c r="L1137" s="602"/>
      <c r="M1137" s="602"/>
      <c r="N1137" s="602"/>
      <c r="O1137" s="602"/>
      <c r="P1137" s="602"/>
      <c r="Q1137" s="602"/>
      <c r="R1137" s="602"/>
      <c r="S1137" s="602"/>
      <c r="T1137" s="602"/>
      <c r="U1137" s="602"/>
      <c r="V1137" s="602"/>
      <c r="W1137" s="602"/>
      <c r="X1137" s="603"/>
      <c r="Y1137" s="636"/>
      <c r="Z1137" s="637"/>
      <c r="AA1137" s="638"/>
      <c r="AC1137" s="473"/>
      <c r="AD1137" s="473"/>
      <c r="AE1137" s="473"/>
      <c r="AF1137" s="473"/>
      <c r="AG1137" s="473"/>
      <c r="AH1137" s="473"/>
      <c r="AI1137" s="473"/>
      <c r="AJ1137" s="473"/>
      <c r="AK1137" s="473"/>
      <c r="AL1137" s="473"/>
      <c r="AM1137" s="473"/>
      <c r="AN1137" s="473"/>
      <c r="AO1137" s="473"/>
      <c r="AP1137" s="473"/>
      <c r="AQ1137" s="473"/>
      <c r="AR1137" s="473"/>
      <c r="AS1137" s="473"/>
      <c r="AT1137" s="473"/>
      <c r="AU1137" s="473"/>
      <c r="AV1137" s="473"/>
      <c r="AW1137" s="473"/>
      <c r="AX1137" s="473"/>
      <c r="AY1137" s="473"/>
      <c r="AZ1137" s="473"/>
      <c r="BA1137" s="473"/>
      <c r="BB1137" s="473"/>
      <c r="BC1137" s="473"/>
      <c r="BD1137" s="473"/>
      <c r="BE1137" s="473"/>
      <c r="BF1137" s="473"/>
      <c r="BG1137" s="473"/>
      <c r="BH1137" s="473"/>
      <c r="BI1137" s="473"/>
      <c r="BJ1137" s="473"/>
      <c r="BK1137" s="473"/>
    </row>
    <row r="1138" spans="1:63" s="471" customFormat="1" ht="12.75" customHeight="1">
      <c r="A1138" s="322"/>
      <c r="B1138" s="599"/>
      <c r="C1138" s="604"/>
      <c r="D1138" s="605"/>
      <c r="E1138" s="605"/>
      <c r="F1138" s="605"/>
      <c r="G1138" s="605"/>
      <c r="H1138" s="605"/>
      <c r="I1138" s="605"/>
      <c r="J1138" s="605"/>
      <c r="K1138" s="605"/>
      <c r="L1138" s="605"/>
      <c r="M1138" s="605"/>
      <c r="N1138" s="605"/>
      <c r="O1138" s="605"/>
      <c r="P1138" s="605"/>
      <c r="Q1138" s="605"/>
      <c r="R1138" s="605"/>
      <c r="S1138" s="605"/>
      <c r="T1138" s="605"/>
      <c r="U1138" s="605"/>
      <c r="V1138" s="605"/>
      <c r="W1138" s="605"/>
      <c r="X1138" s="606"/>
      <c r="Y1138" s="639"/>
      <c r="Z1138" s="640"/>
      <c r="AA1138" s="641"/>
      <c r="AC1138" s="473"/>
      <c r="AD1138" s="473"/>
      <c r="AE1138" s="473"/>
      <c r="AF1138" s="473"/>
      <c r="AG1138" s="473"/>
      <c r="AH1138" s="473"/>
      <c r="AI1138" s="473"/>
      <c r="AJ1138" s="473"/>
      <c r="AK1138" s="473"/>
      <c r="AL1138" s="473"/>
      <c r="AM1138" s="473"/>
      <c r="AN1138" s="473"/>
      <c r="AO1138" s="473"/>
      <c r="AP1138" s="473"/>
      <c r="AQ1138" s="473"/>
      <c r="AR1138" s="473"/>
      <c r="AS1138" s="473"/>
      <c r="AT1138" s="473"/>
      <c r="AU1138" s="473"/>
      <c r="AV1138" s="473"/>
      <c r="AW1138" s="473"/>
      <c r="AX1138" s="473"/>
      <c r="AY1138" s="473"/>
      <c r="AZ1138" s="473"/>
      <c r="BA1138" s="473"/>
      <c r="BB1138" s="473"/>
      <c r="BC1138" s="473"/>
      <c r="BD1138" s="473"/>
      <c r="BE1138" s="473"/>
      <c r="BF1138" s="473"/>
      <c r="BG1138" s="473"/>
      <c r="BH1138" s="473"/>
      <c r="BI1138" s="473"/>
      <c r="BJ1138" s="473"/>
      <c r="BK1138" s="473"/>
    </row>
    <row r="1139" spans="1:63" s="471" customFormat="1" ht="12.75" customHeight="1">
      <c r="A1139" s="322"/>
      <c r="B1139" s="599"/>
      <c r="C1139" s="604"/>
      <c r="D1139" s="605"/>
      <c r="E1139" s="605"/>
      <c r="F1139" s="605"/>
      <c r="G1139" s="605"/>
      <c r="H1139" s="605"/>
      <c r="I1139" s="605"/>
      <c r="J1139" s="605"/>
      <c r="K1139" s="605"/>
      <c r="L1139" s="605"/>
      <c r="M1139" s="605"/>
      <c r="N1139" s="605"/>
      <c r="O1139" s="605"/>
      <c r="P1139" s="605"/>
      <c r="Q1139" s="605"/>
      <c r="R1139" s="605"/>
      <c r="S1139" s="605"/>
      <c r="T1139" s="605"/>
      <c r="U1139" s="605"/>
      <c r="V1139" s="605"/>
      <c r="W1139" s="605"/>
      <c r="X1139" s="606"/>
      <c r="Y1139" s="639"/>
      <c r="Z1139" s="640"/>
      <c r="AA1139" s="641"/>
      <c r="AC1139" s="473"/>
      <c r="AD1139" s="473"/>
      <c r="AE1139" s="473"/>
      <c r="AF1139" s="473"/>
      <c r="AG1139" s="473"/>
      <c r="AH1139" s="473"/>
      <c r="AI1139" s="473"/>
      <c r="AJ1139" s="473"/>
      <c r="AK1139" s="473"/>
      <c r="AL1139" s="473"/>
      <c r="AM1139" s="473"/>
      <c r="AN1139" s="473"/>
      <c r="AO1139" s="473"/>
      <c r="AP1139" s="473"/>
      <c r="AQ1139" s="473"/>
      <c r="AR1139" s="473"/>
      <c r="AS1139" s="473"/>
      <c r="AT1139" s="473"/>
      <c r="AU1139" s="473"/>
      <c r="AV1139" s="473"/>
      <c r="AW1139" s="473"/>
      <c r="AX1139" s="473"/>
      <c r="AY1139" s="473"/>
      <c r="AZ1139" s="473"/>
      <c r="BA1139" s="473"/>
      <c r="BB1139" s="473"/>
      <c r="BC1139" s="473"/>
      <c r="BD1139" s="473"/>
      <c r="BE1139" s="473"/>
      <c r="BF1139" s="473"/>
      <c r="BG1139" s="473"/>
      <c r="BH1139" s="473"/>
      <c r="BI1139" s="473"/>
      <c r="BJ1139" s="473"/>
      <c r="BK1139" s="473"/>
    </row>
    <row r="1140" spans="1:63" s="471" customFormat="1" ht="12.75" customHeight="1">
      <c r="A1140" s="322"/>
      <c r="B1140" s="600"/>
      <c r="C1140" s="607"/>
      <c r="D1140" s="608"/>
      <c r="E1140" s="608"/>
      <c r="F1140" s="608"/>
      <c r="G1140" s="608"/>
      <c r="H1140" s="608"/>
      <c r="I1140" s="608"/>
      <c r="J1140" s="608"/>
      <c r="K1140" s="608"/>
      <c r="L1140" s="608"/>
      <c r="M1140" s="608"/>
      <c r="N1140" s="608"/>
      <c r="O1140" s="608"/>
      <c r="P1140" s="608"/>
      <c r="Q1140" s="608"/>
      <c r="R1140" s="608"/>
      <c r="S1140" s="608"/>
      <c r="T1140" s="608"/>
      <c r="U1140" s="608"/>
      <c r="V1140" s="608"/>
      <c r="W1140" s="608"/>
      <c r="X1140" s="609"/>
      <c r="Y1140" s="642"/>
      <c r="Z1140" s="643"/>
      <c r="AA1140" s="644"/>
      <c r="AC1140" s="473"/>
      <c r="AD1140" s="473"/>
      <c r="AE1140" s="473"/>
      <c r="AF1140" s="473"/>
      <c r="AG1140" s="473"/>
      <c r="AH1140" s="473"/>
      <c r="AI1140" s="473"/>
      <c r="AJ1140" s="473"/>
      <c r="AK1140" s="473"/>
      <c r="AL1140" s="473"/>
      <c r="AM1140" s="473"/>
      <c r="AN1140" s="473"/>
      <c r="AO1140" s="473"/>
      <c r="AP1140" s="473"/>
      <c r="AQ1140" s="473"/>
      <c r="AR1140" s="473"/>
      <c r="AS1140" s="473"/>
      <c r="AT1140" s="473"/>
      <c r="AU1140" s="473"/>
      <c r="AV1140" s="473"/>
      <c r="AW1140" s="473"/>
      <c r="AX1140" s="473"/>
      <c r="AY1140" s="473"/>
      <c r="AZ1140" s="473"/>
      <c r="BA1140" s="473"/>
      <c r="BB1140" s="473"/>
      <c r="BC1140" s="473"/>
      <c r="BD1140" s="473"/>
      <c r="BE1140" s="473"/>
      <c r="BF1140" s="473"/>
      <c r="BG1140" s="473"/>
      <c r="BH1140" s="473"/>
      <c r="BI1140" s="473"/>
      <c r="BJ1140" s="473"/>
      <c r="BK1140" s="473"/>
    </row>
    <row r="1141" spans="1:63" s="471" customFormat="1" ht="12.6" customHeight="1">
      <c r="A1141" s="322"/>
      <c r="B1141" s="598" t="s">
        <v>522</v>
      </c>
      <c r="C1141" s="601" t="s">
        <v>656</v>
      </c>
      <c r="D1141" s="602"/>
      <c r="E1141" s="602"/>
      <c r="F1141" s="602"/>
      <c r="G1141" s="602"/>
      <c r="H1141" s="602"/>
      <c r="I1141" s="602"/>
      <c r="J1141" s="602"/>
      <c r="K1141" s="602"/>
      <c r="L1141" s="602"/>
      <c r="M1141" s="602"/>
      <c r="N1141" s="602"/>
      <c r="O1141" s="602"/>
      <c r="P1141" s="602"/>
      <c r="Q1141" s="602"/>
      <c r="R1141" s="602"/>
      <c r="S1141" s="602"/>
      <c r="T1141" s="602"/>
      <c r="U1141" s="602"/>
      <c r="V1141" s="602"/>
      <c r="W1141" s="602"/>
      <c r="X1141" s="603"/>
      <c r="Y1141" s="636"/>
      <c r="Z1141" s="637"/>
      <c r="AA1141" s="638"/>
      <c r="AC1141" s="473"/>
      <c r="AD1141" s="473"/>
      <c r="AE1141" s="473"/>
      <c r="AF1141" s="473"/>
      <c r="AG1141" s="473"/>
      <c r="AH1141" s="473"/>
      <c r="AI1141" s="473"/>
      <c r="AJ1141" s="473"/>
      <c r="AK1141" s="473"/>
      <c r="AL1141" s="473"/>
      <c r="AM1141" s="473"/>
      <c r="AN1141" s="473"/>
      <c r="AO1141" s="473"/>
      <c r="AP1141" s="473"/>
      <c r="AQ1141" s="473"/>
      <c r="AR1141" s="473"/>
      <c r="AS1141" s="473"/>
      <c r="AT1141" s="473"/>
      <c r="AU1141" s="473"/>
      <c r="AV1141" s="473"/>
      <c r="AW1141" s="473"/>
      <c r="AX1141" s="473"/>
      <c r="AY1141" s="473"/>
      <c r="AZ1141" s="473"/>
      <c r="BA1141" s="473"/>
      <c r="BB1141" s="473"/>
      <c r="BC1141" s="473"/>
      <c r="BD1141" s="473"/>
      <c r="BE1141" s="473"/>
      <c r="BF1141" s="473"/>
      <c r="BG1141" s="473"/>
      <c r="BH1141" s="473"/>
      <c r="BI1141" s="473"/>
      <c r="BJ1141" s="473"/>
      <c r="BK1141" s="473"/>
    </row>
    <row r="1142" spans="1:63" s="471" customFormat="1" ht="12.6" customHeight="1">
      <c r="A1142" s="322"/>
      <c r="B1142" s="599"/>
      <c r="C1142" s="604"/>
      <c r="D1142" s="605"/>
      <c r="E1142" s="605"/>
      <c r="F1142" s="605"/>
      <c r="G1142" s="605"/>
      <c r="H1142" s="605"/>
      <c r="I1142" s="605"/>
      <c r="J1142" s="605"/>
      <c r="K1142" s="605"/>
      <c r="L1142" s="605"/>
      <c r="M1142" s="605"/>
      <c r="N1142" s="605"/>
      <c r="O1142" s="605"/>
      <c r="P1142" s="605"/>
      <c r="Q1142" s="605"/>
      <c r="R1142" s="605"/>
      <c r="S1142" s="605"/>
      <c r="T1142" s="605"/>
      <c r="U1142" s="605"/>
      <c r="V1142" s="605"/>
      <c r="W1142" s="605"/>
      <c r="X1142" s="606"/>
      <c r="Y1142" s="639"/>
      <c r="Z1142" s="640"/>
      <c r="AA1142" s="641"/>
      <c r="AC1142" s="473"/>
      <c r="AD1142" s="473"/>
      <c r="AE1142" s="473"/>
      <c r="AF1142" s="473"/>
      <c r="AG1142" s="473"/>
      <c r="AH1142" s="473"/>
      <c r="AI1142" s="473"/>
      <c r="AJ1142" s="473"/>
      <c r="AK1142" s="473"/>
      <c r="AL1142" s="473"/>
      <c r="AM1142" s="473"/>
      <c r="AN1142" s="473"/>
      <c r="AO1142" s="473"/>
      <c r="AP1142" s="473"/>
      <c r="AQ1142" s="473"/>
      <c r="AR1142" s="473"/>
      <c r="AS1142" s="473"/>
      <c r="AT1142" s="473"/>
      <c r="AU1142" s="473"/>
      <c r="AV1142" s="473"/>
      <c r="AW1142" s="473"/>
      <c r="AX1142" s="473"/>
      <c r="AY1142" s="473"/>
      <c r="AZ1142" s="473"/>
      <c r="BA1142" s="473"/>
      <c r="BB1142" s="473"/>
      <c r="BC1142" s="473"/>
      <c r="BD1142" s="473"/>
      <c r="BE1142" s="473"/>
      <c r="BF1142" s="473"/>
      <c r="BG1142" s="473"/>
      <c r="BH1142" s="473"/>
      <c r="BI1142" s="473"/>
      <c r="BJ1142" s="473"/>
      <c r="BK1142" s="473"/>
    </row>
    <row r="1143" spans="1:63" s="471" customFormat="1" ht="12.6" customHeight="1">
      <c r="A1143" s="322"/>
      <c r="B1143" s="600"/>
      <c r="C1143" s="607"/>
      <c r="D1143" s="608"/>
      <c r="E1143" s="608"/>
      <c r="F1143" s="608"/>
      <c r="G1143" s="608"/>
      <c r="H1143" s="608"/>
      <c r="I1143" s="608"/>
      <c r="J1143" s="608"/>
      <c r="K1143" s="608"/>
      <c r="L1143" s="608"/>
      <c r="M1143" s="608"/>
      <c r="N1143" s="608"/>
      <c r="O1143" s="608"/>
      <c r="P1143" s="608"/>
      <c r="Q1143" s="608"/>
      <c r="R1143" s="608"/>
      <c r="S1143" s="608"/>
      <c r="T1143" s="608"/>
      <c r="U1143" s="608"/>
      <c r="V1143" s="608"/>
      <c r="W1143" s="608"/>
      <c r="X1143" s="609"/>
      <c r="Y1143" s="642"/>
      <c r="Z1143" s="643"/>
      <c r="AA1143" s="644"/>
      <c r="AC1143" s="473"/>
      <c r="AD1143" s="473"/>
      <c r="AE1143" s="473"/>
      <c r="AF1143" s="473"/>
      <c r="AG1143" s="473"/>
      <c r="AH1143" s="473"/>
      <c r="AI1143" s="473"/>
      <c r="AJ1143" s="473"/>
      <c r="AK1143" s="473"/>
      <c r="AL1143" s="473"/>
      <c r="AM1143" s="473"/>
      <c r="AN1143" s="473"/>
      <c r="AO1143" s="473"/>
      <c r="AP1143" s="473"/>
      <c r="AQ1143" s="473"/>
      <c r="AR1143" s="473"/>
      <c r="AS1143" s="473"/>
      <c r="AT1143" s="473"/>
      <c r="AU1143" s="473"/>
      <c r="AV1143" s="473"/>
      <c r="AW1143" s="473"/>
      <c r="AX1143" s="473"/>
      <c r="AY1143" s="473"/>
      <c r="AZ1143" s="473"/>
      <c r="BA1143" s="473"/>
      <c r="BB1143" s="473"/>
      <c r="BC1143" s="473"/>
      <c r="BD1143" s="473"/>
      <c r="BE1143" s="473"/>
      <c r="BF1143" s="473"/>
      <c r="BG1143" s="473"/>
      <c r="BH1143" s="473"/>
      <c r="BI1143" s="473"/>
      <c r="BJ1143" s="473"/>
      <c r="BK1143" s="473"/>
    </row>
    <row r="1144" spans="1:63" s="471" customFormat="1" ht="12.6" customHeight="1">
      <c r="A1144" s="322"/>
      <c r="B1144" s="454"/>
      <c r="C1144" s="451"/>
      <c r="D1144" s="451"/>
      <c r="E1144" s="451"/>
      <c r="F1144" s="451"/>
      <c r="G1144" s="451"/>
      <c r="H1144" s="451"/>
      <c r="I1144" s="451"/>
      <c r="J1144" s="451"/>
      <c r="K1144" s="451"/>
      <c r="L1144" s="451"/>
      <c r="M1144" s="451"/>
      <c r="N1144" s="451"/>
      <c r="O1144" s="451"/>
      <c r="P1144" s="451"/>
      <c r="Q1144" s="451"/>
      <c r="R1144" s="451"/>
      <c r="S1144" s="451"/>
      <c r="T1144" s="451"/>
      <c r="U1144" s="451"/>
      <c r="V1144" s="451"/>
      <c r="W1144" s="451"/>
      <c r="X1144" s="451"/>
      <c r="Y1144" s="431"/>
      <c r="Z1144" s="431"/>
      <c r="AA1144" s="431"/>
      <c r="AC1144" s="473"/>
      <c r="AD1144" s="473"/>
      <c r="AE1144" s="473"/>
      <c r="AF1144" s="473"/>
      <c r="AG1144" s="473"/>
      <c r="AH1144" s="473"/>
      <c r="AI1144" s="473"/>
      <c r="AJ1144" s="473"/>
      <c r="AK1144" s="473"/>
      <c r="AL1144" s="473"/>
      <c r="AM1144" s="473"/>
      <c r="AN1144" s="473"/>
      <c r="AO1144" s="473"/>
      <c r="AP1144" s="473"/>
      <c r="AQ1144" s="473"/>
      <c r="AR1144" s="473"/>
      <c r="AS1144" s="473"/>
      <c r="AT1144" s="473"/>
      <c r="AU1144" s="473"/>
      <c r="AV1144" s="473"/>
      <c r="AW1144" s="473"/>
      <c r="AX1144" s="473"/>
      <c r="AY1144" s="473"/>
      <c r="AZ1144" s="473"/>
      <c r="BA1144" s="473"/>
      <c r="BB1144" s="473"/>
      <c r="BC1144" s="473"/>
      <c r="BD1144" s="473"/>
      <c r="BE1144" s="473"/>
      <c r="BF1144" s="473"/>
      <c r="BG1144" s="473"/>
      <c r="BH1144" s="473"/>
      <c r="BI1144" s="473"/>
      <c r="BJ1144" s="473"/>
      <c r="BK1144" s="473"/>
    </row>
    <row r="1145" spans="1:63" s="471" customFormat="1" ht="24">
      <c r="A1145" s="422" t="s">
        <v>1108</v>
      </c>
      <c r="B1145" s="279"/>
      <c r="C1145" s="280"/>
      <c r="D1145" s="280"/>
      <c r="E1145" s="280"/>
      <c r="F1145" s="280"/>
      <c r="G1145" s="280"/>
      <c r="H1145" s="280"/>
      <c r="I1145" s="280"/>
      <c r="J1145" s="281"/>
      <c r="K1145" s="281"/>
      <c r="L1145" s="281"/>
      <c r="M1145" s="281"/>
      <c r="N1145" s="281"/>
      <c r="O1145" s="281"/>
      <c r="P1145" s="281"/>
      <c r="Q1145" s="281"/>
      <c r="R1145" s="281"/>
      <c r="S1145" s="282"/>
      <c r="T1145" s="282"/>
      <c r="U1145" s="282"/>
      <c r="V1145" s="282"/>
      <c r="W1145" s="282"/>
      <c r="X1145" s="282"/>
      <c r="Y1145" s="265"/>
      <c r="Z1145" s="265"/>
      <c r="AA1145" s="265"/>
      <c r="AC1145" s="473"/>
      <c r="AD1145" s="473"/>
      <c r="AE1145" s="473"/>
      <c r="AF1145" s="473"/>
      <c r="AG1145" s="473"/>
      <c r="AH1145" s="473"/>
      <c r="AI1145" s="473"/>
      <c r="AJ1145" s="473"/>
      <c r="AK1145" s="473"/>
      <c r="AL1145" s="473"/>
      <c r="AM1145" s="473"/>
      <c r="AN1145" s="473"/>
      <c r="AO1145" s="473"/>
      <c r="AP1145" s="473"/>
      <c r="AQ1145" s="473"/>
      <c r="AR1145" s="473"/>
      <c r="AS1145" s="473"/>
      <c r="AT1145" s="473"/>
      <c r="AU1145" s="473"/>
      <c r="AV1145" s="473"/>
      <c r="AW1145" s="473"/>
      <c r="AX1145" s="473"/>
      <c r="AY1145" s="473"/>
      <c r="AZ1145" s="473"/>
      <c r="BA1145" s="473"/>
      <c r="BB1145" s="473"/>
      <c r="BC1145" s="473"/>
      <c r="BD1145" s="473"/>
      <c r="BE1145" s="473"/>
      <c r="BF1145" s="473"/>
      <c r="BG1145" s="473"/>
      <c r="BH1145" s="473"/>
      <c r="BI1145" s="473"/>
      <c r="BJ1145" s="473"/>
      <c r="BK1145" s="473"/>
    </row>
    <row r="1146" spans="1:63" s="471" customFormat="1" ht="12.95" customHeight="1">
      <c r="A1146" s="422"/>
      <c r="B1146" s="598" t="s">
        <v>992</v>
      </c>
      <c r="C1146" s="601" t="s">
        <v>1129</v>
      </c>
      <c r="D1146" s="602"/>
      <c r="E1146" s="602"/>
      <c r="F1146" s="602"/>
      <c r="G1146" s="602"/>
      <c r="H1146" s="602"/>
      <c r="I1146" s="602"/>
      <c r="J1146" s="602"/>
      <c r="K1146" s="602"/>
      <c r="L1146" s="602"/>
      <c r="M1146" s="602"/>
      <c r="N1146" s="602"/>
      <c r="O1146" s="602"/>
      <c r="P1146" s="602"/>
      <c r="Q1146" s="602"/>
      <c r="R1146" s="602"/>
      <c r="S1146" s="602"/>
      <c r="T1146" s="602"/>
      <c r="U1146" s="602"/>
      <c r="V1146" s="602"/>
      <c r="W1146" s="602"/>
      <c r="X1146" s="603"/>
      <c r="Y1146" s="610"/>
      <c r="Z1146" s="611"/>
      <c r="AA1146" s="612"/>
      <c r="AC1146" s="473"/>
      <c r="AD1146" s="473"/>
      <c r="AE1146" s="473"/>
      <c r="AF1146" s="473"/>
      <c r="AG1146" s="473"/>
      <c r="AH1146" s="473"/>
      <c r="AI1146" s="473"/>
      <c r="AJ1146" s="473"/>
      <c r="AK1146" s="473"/>
      <c r="AL1146" s="473"/>
      <c r="AM1146" s="473"/>
      <c r="AN1146" s="473"/>
      <c r="AO1146" s="473"/>
      <c r="AP1146" s="473"/>
      <c r="AQ1146" s="473"/>
      <c r="AR1146" s="473"/>
      <c r="AS1146" s="473"/>
      <c r="AT1146" s="473"/>
      <c r="AU1146" s="473"/>
      <c r="AV1146" s="473"/>
      <c r="AW1146" s="473"/>
      <c r="AX1146" s="473"/>
      <c r="AY1146" s="473"/>
      <c r="AZ1146" s="473"/>
      <c r="BA1146" s="473"/>
      <c r="BB1146" s="473"/>
      <c r="BC1146" s="473"/>
      <c r="BD1146" s="473"/>
      <c r="BE1146" s="473"/>
      <c r="BF1146" s="473"/>
      <c r="BG1146" s="473"/>
      <c r="BH1146" s="473"/>
      <c r="BI1146" s="473"/>
      <c r="BJ1146" s="473"/>
      <c r="BK1146" s="473"/>
    </row>
    <row r="1147" spans="1:63" s="471" customFormat="1" ht="12.95" customHeight="1">
      <c r="A1147" s="422"/>
      <c r="B1147" s="613"/>
      <c r="C1147" s="616"/>
      <c r="D1147" s="679"/>
      <c r="E1147" s="679"/>
      <c r="F1147" s="679"/>
      <c r="G1147" s="679"/>
      <c r="H1147" s="679"/>
      <c r="I1147" s="679"/>
      <c r="J1147" s="679"/>
      <c r="K1147" s="679"/>
      <c r="L1147" s="679"/>
      <c r="M1147" s="679"/>
      <c r="N1147" s="679"/>
      <c r="O1147" s="679"/>
      <c r="P1147" s="679"/>
      <c r="Q1147" s="679"/>
      <c r="R1147" s="679"/>
      <c r="S1147" s="679"/>
      <c r="T1147" s="679"/>
      <c r="U1147" s="679"/>
      <c r="V1147" s="679"/>
      <c r="W1147" s="679"/>
      <c r="X1147" s="606"/>
      <c r="Y1147" s="610"/>
      <c r="Z1147" s="611"/>
      <c r="AA1147" s="612"/>
      <c r="AC1147" s="473"/>
      <c r="AD1147" s="473"/>
      <c r="AE1147" s="473"/>
      <c r="AF1147" s="473"/>
      <c r="AG1147" s="473"/>
      <c r="AH1147" s="473"/>
      <c r="AI1147" s="473"/>
      <c r="AJ1147" s="473"/>
      <c r="AK1147" s="473"/>
      <c r="AL1147" s="473"/>
      <c r="AM1147" s="473"/>
      <c r="AN1147" s="473"/>
      <c r="AO1147" s="473"/>
      <c r="AP1147" s="473"/>
      <c r="AQ1147" s="473"/>
      <c r="AR1147" s="473"/>
      <c r="AS1147" s="473"/>
      <c r="AT1147" s="473"/>
      <c r="AU1147" s="473"/>
      <c r="AV1147" s="473"/>
      <c r="AW1147" s="473"/>
      <c r="AX1147" s="473"/>
      <c r="AY1147" s="473"/>
      <c r="AZ1147" s="473"/>
      <c r="BA1147" s="473"/>
      <c r="BB1147" s="473"/>
      <c r="BC1147" s="473"/>
      <c r="BD1147" s="473"/>
      <c r="BE1147" s="473"/>
      <c r="BF1147" s="473"/>
      <c r="BG1147" s="473"/>
      <c r="BH1147" s="473"/>
      <c r="BI1147" s="473"/>
      <c r="BJ1147" s="473"/>
      <c r="BK1147" s="473"/>
    </row>
    <row r="1148" spans="1:63" s="471" customFormat="1" ht="12.95" customHeight="1">
      <c r="A1148" s="422"/>
      <c r="B1148" s="613"/>
      <c r="C1148" s="616"/>
      <c r="D1148" s="679"/>
      <c r="E1148" s="679"/>
      <c r="F1148" s="679"/>
      <c r="G1148" s="679"/>
      <c r="H1148" s="679"/>
      <c r="I1148" s="679"/>
      <c r="J1148" s="679"/>
      <c r="K1148" s="679"/>
      <c r="L1148" s="679"/>
      <c r="M1148" s="679"/>
      <c r="N1148" s="679"/>
      <c r="O1148" s="679"/>
      <c r="P1148" s="679"/>
      <c r="Q1148" s="679"/>
      <c r="R1148" s="679"/>
      <c r="S1148" s="679"/>
      <c r="T1148" s="679"/>
      <c r="U1148" s="679"/>
      <c r="V1148" s="679"/>
      <c r="W1148" s="679"/>
      <c r="X1148" s="606"/>
      <c r="Y1148" s="610"/>
      <c r="Z1148" s="611"/>
      <c r="AA1148" s="612"/>
      <c r="AC1148" s="473"/>
      <c r="AD1148" s="473"/>
      <c r="AE1148" s="473"/>
      <c r="AF1148" s="473"/>
      <c r="AG1148" s="473"/>
      <c r="AH1148" s="473"/>
      <c r="AI1148" s="473"/>
      <c r="AJ1148" s="473"/>
      <c r="AK1148" s="473"/>
      <c r="AL1148" s="473"/>
      <c r="AM1148" s="473"/>
      <c r="AN1148" s="473"/>
      <c r="AO1148" s="473"/>
      <c r="AP1148" s="473"/>
      <c r="AQ1148" s="473"/>
      <c r="AR1148" s="473"/>
      <c r="AS1148" s="473"/>
      <c r="AT1148" s="473"/>
      <c r="AU1148" s="473"/>
      <c r="AV1148" s="473"/>
      <c r="AW1148" s="473"/>
      <c r="AX1148" s="473"/>
      <c r="AY1148" s="473"/>
      <c r="AZ1148" s="473"/>
      <c r="BA1148" s="473"/>
      <c r="BB1148" s="473"/>
      <c r="BC1148" s="473"/>
      <c r="BD1148" s="473"/>
      <c r="BE1148" s="473"/>
      <c r="BF1148" s="473"/>
      <c r="BG1148" s="473"/>
      <c r="BH1148" s="473"/>
      <c r="BI1148" s="473"/>
      <c r="BJ1148" s="473"/>
      <c r="BK1148" s="473"/>
    </row>
    <row r="1149" spans="1:63" s="471" customFormat="1" ht="12.6" customHeight="1">
      <c r="A1149" s="322"/>
      <c r="B1149" s="613"/>
      <c r="C1149" s="616"/>
      <c r="D1149" s="679"/>
      <c r="E1149" s="679"/>
      <c r="F1149" s="679"/>
      <c r="G1149" s="679"/>
      <c r="H1149" s="679"/>
      <c r="I1149" s="679"/>
      <c r="J1149" s="679"/>
      <c r="K1149" s="679"/>
      <c r="L1149" s="679"/>
      <c r="M1149" s="679"/>
      <c r="N1149" s="679"/>
      <c r="O1149" s="679"/>
      <c r="P1149" s="679"/>
      <c r="Q1149" s="679"/>
      <c r="R1149" s="679"/>
      <c r="S1149" s="679"/>
      <c r="T1149" s="679"/>
      <c r="U1149" s="679"/>
      <c r="V1149" s="679"/>
      <c r="W1149" s="679"/>
      <c r="X1149" s="606"/>
      <c r="Y1149" s="610"/>
      <c r="Z1149" s="611"/>
      <c r="AA1149" s="612"/>
      <c r="AC1149" s="473"/>
      <c r="AD1149" s="473"/>
      <c r="AE1149" s="473"/>
      <c r="AF1149" s="473"/>
      <c r="AG1149" s="473"/>
      <c r="AH1149" s="473"/>
      <c r="AI1149" s="473"/>
      <c r="AJ1149" s="473"/>
      <c r="AK1149" s="473"/>
      <c r="AL1149" s="473"/>
      <c r="AM1149" s="473"/>
      <c r="AN1149" s="473"/>
      <c r="AO1149" s="473"/>
      <c r="AP1149" s="473"/>
      <c r="AQ1149" s="473"/>
      <c r="AR1149" s="473"/>
      <c r="AS1149" s="473"/>
      <c r="AT1149" s="473"/>
      <c r="AU1149" s="473"/>
      <c r="AV1149" s="473"/>
      <c r="AW1149" s="473"/>
      <c r="AX1149" s="473"/>
      <c r="AY1149" s="473"/>
      <c r="AZ1149" s="473"/>
      <c r="BA1149" s="473"/>
      <c r="BB1149" s="473"/>
      <c r="BC1149" s="473"/>
      <c r="BD1149" s="473"/>
      <c r="BE1149" s="473"/>
      <c r="BF1149" s="473"/>
      <c r="BG1149" s="473"/>
      <c r="BH1149" s="473"/>
      <c r="BI1149" s="473"/>
      <c r="BJ1149" s="473"/>
      <c r="BK1149" s="473"/>
    </row>
    <row r="1150" spans="1:63" s="471" customFormat="1" ht="12.6" customHeight="1">
      <c r="A1150" s="322"/>
      <c r="B1150" s="600"/>
      <c r="C1150" s="607"/>
      <c r="D1150" s="608"/>
      <c r="E1150" s="608"/>
      <c r="F1150" s="608"/>
      <c r="G1150" s="608"/>
      <c r="H1150" s="608"/>
      <c r="I1150" s="608"/>
      <c r="J1150" s="608"/>
      <c r="K1150" s="608"/>
      <c r="L1150" s="608"/>
      <c r="M1150" s="608"/>
      <c r="N1150" s="608"/>
      <c r="O1150" s="608"/>
      <c r="P1150" s="608"/>
      <c r="Q1150" s="608"/>
      <c r="R1150" s="608"/>
      <c r="S1150" s="608"/>
      <c r="T1150" s="608"/>
      <c r="U1150" s="608"/>
      <c r="V1150" s="608"/>
      <c r="W1150" s="608"/>
      <c r="X1150" s="609"/>
      <c r="Y1150" s="610"/>
      <c r="Z1150" s="611"/>
      <c r="AA1150" s="612"/>
      <c r="AC1150" s="473"/>
      <c r="AD1150" s="473"/>
      <c r="AE1150" s="473"/>
      <c r="AF1150" s="473"/>
      <c r="AG1150" s="473"/>
      <c r="AH1150" s="473"/>
      <c r="AI1150" s="473"/>
      <c r="AJ1150" s="473"/>
      <c r="AK1150" s="473"/>
      <c r="AL1150" s="473"/>
      <c r="AM1150" s="473"/>
      <c r="AN1150" s="473"/>
      <c r="AO1150" s="473"/>
      <c r="AP1150" s="473"/>
      <c r="AQ1150" s="473"/>
      <c r="AR1150" s="473"/>
      <c r="AS1150" s="473"/>
      <c r="AT1150" s="473"/>
      <c r="AU1150" s="473"/>
      <c r="AV1150" s="473"/>
      <c r="AW1150" s="473"/>
      <c r="AX1150" s="473"/>
      <c r="AY1150" s="473"/>
      <c r="AZ1150" s="473"/>
      <c r="BA1150" s="473"/>
      <c r="BB1150" s="473"/>
      <c r="BC1150" s="473"/>
      <c r="BD1150" s="473"/>
      <c r="BE1150" s="473"/>
      <c r="BF1150" s="473"/>
      <c r="BG1150" s="473"/>
      <c r="BH1150" s="473"/>
      <c r="BI1150" s="473"/>
      <c r="BJ1150" s="473"/>
      <c r="BK1150" s="473"/>
    </row>
    <row r="1151" spans="1:63" s="471" customFormat="1" ht="12.6" customHeight="1">
      <c r="A1151" s="322"/>
      <c r="B1151" s="598" t="s">
        <v>994</v>
      </c>
      <c r="C1151" s="601" t="s">
        <v>1130</v>
      </c>
      <c r="D1151" s="602"/>
      <c r="E1151" s="602"/>
      <c r="F1151" s="602"/>
      <c r="G1151" s="602"/>
      <c r="H1151" s="602"/>
      <c r="I1151" s="602"/>
      <c r="J1151" s="602"/>
      <c r="K1151" s="602"/>
      <c r="L1151" s="602"/>
      <c r="M1151" s="602"/>
      <c r="N1151" s="602"/>
      <c r="O1151" s="602"/>
      <c r="P1151" s="602"/>
      <c r="Q1151" s="602"/>
      <c r="R1151" s="602"/>
      <c r="S1151" s="602"/>
      <c r="T1151" s="602"/>
      <c r="U1151" s="602"/>
      <c r="V1151" s="602"/>
      <c r="W1151" s="602"/>
      <c r="X1151" s="603"/>
      <c r="Y1151" s="610"/>
      <c r="Z1151" s="611"/>
      <c r="AA1151" s="612"/>
      <c r="AC1151" s="473"/>
      <c r="AD1151" s="473"/>
      <c r="AE1151" s="473"/>
      <c r="AF1151" s="473"/>
      <c r="AG1151" s="473"/>
      <c r="AH1151" s="473"/>
      <c r="AI1151" s="473"/>
      <c r="AJ1151" s="473"/>
      <c r="AK1151" s="473"/>
      <c r="AL1151" s="473"/>
      <c r="AM1151" s="473"/>
      <c r="AN1151" s="473"/>
      <c r="AO1151" s="473"/>
      <c r="AP1151" s="473"/>
      <c r="AQ1151" s="473"/>
      <c r="AR1151" s="473"/>
      <c r="AS1151" s="473"/>
      <c r="AT1151" s="473"/>
      <c r="AU1151" s="473"/>
      <c r="AV1151" s="473"/>
      <c r="AW1151" s="473"/>
      <c r="AX1151" s="473"/>
      <c r="AY1151" s="473"/>
      <c r="AZ1151" s="473"/>
      <c r="BA1151" s="473"/>
      <c r="BB1151" s="473"/>
      <c r="BC1151" s="473"/>
      <c r="BD1151" s="473"/>
      <c r="BE1151" s="473"/>
      <c r="BF1151" s="473"/>
      <c r="BG1151" s="473"/>
      <c r="BH1151" s="473"/>
      <c r="BI1151" s="473"/>
      <c r="BJ1151" s="473"/>
      <c r="BK1151" s="473"/>
    </row>
    <row r="1152" spans="1:63" s="471" customFormat="1" ht="12.6" customHeight="1">
      <c r="A1152" s="322"/>
      <c r="B1152" s="613"/>
      <c r="C1152" s="616"/>
      <c r="D1152" s="679"/>
      <c r="E1152" s="679"/>
      <c r="F1152" s="679"/>
      <c r="G1152" s="679"/>
      <c r="H1152" s="679"/>
      <c r="I1152" s="679"/>
      <c r="J1152" s="679"/>
      <c r="K1152" s="679"/>
      <c r="L1152" s="679"/>
      <c r="M1152" s="679"/>
      <c r="N1152" s="679"/>
      <c r="O1152" s="679"/>
      <c r="P1152" s="679"/>
      <c r="Q1152" s="679"/>
      <c r="R1152" s="679"/>
      <c r="S1152" s="679"/>
      <c r="T1152" s="679"/>
      <c r="U1152" s="679"/>
      <c r="V1152" s="679"/>
      <c r="W1152" s="679"/>
      <c r="X1152" s="606"/>
      <c r="Y1152" s="610"/>
      <c r="Z1152" s="611"/>
      <c r="AA1152" s="612"/>
      <c r="AC1152" s="473"/>
      <c r="AD1152" s="473"/>
      <c r="AE1152" s="473"/>
      <c r="AF1152" s="473"/>
      <c r="AG1152" s="473"/>
      <c r="AH1152" s="473"/>
      <c r="AI1152" s="473"/>
      <c r="AJ1152" s="473"/>
      <c r="AK1152" s="473"/>
      <c r="AL1152" s="473"/>
      <c r="AM1152" s="473"/>
      <c r="AN1152" s="473"/>
      <c r="AO1152" s="473"/>
      <c r="AP1152" s="473"/>
      <c r="AQ1152" s="473"/>
      <c r="AR1152" s="473"/>
      <c r="AS1152" s="473"/>
      <c r="AT1152" s="473"/>
      <c r="AU1152" s="473"/>
      <c r="AV1152" s="473"/>
      <c r="AW1152" s="473"/>
      <c r="AX1152" s="473"/>
      <c r="AY1152" s="473"/>
      <c r="AZ1152" s="473"/>
      <c r="BA1152" s="473"/>
      <c r="BB1152" s="473"/>
      <c r="BC1152" s="473"/>
      <c r="BD1152" s="473"/>
      <c r="BE1152" s="473"/>
      <c r="BF1152" s="473"/>
      <c r="BG1152" s="473"/>
      <c r="BH1152" s="473"/>
      <c r="BI1152" s="473"/>
      <c r="BJ1152" s="473"/>
      <c r="BK1152" s="473"/>
    </row>
    <row r="1153" spans="1:63" s="471" customFormat="1" ht="12.6" customHeight="1">
      <c r="A1153" s="322"/>
      <c r="B1153" s="600"/>
      <c r="C1153" s="607"/>
      <c r="D1153" s="608"/>
      <c r="E1153" s="608"/>
      <c r="F1153" s="608"/>
      <c r="G1153" s="608"/>
      <c r="H1153" s="608"/>
      <c r="I1153" s="608"/>
      <c r="J1153" s="608"/>
      <c r="K1153" s="608"/>
      <c r="L1153" s="608"/>
      <c r="M1153" s="608"/>
      <c r="N1153" s="608"/>
      <c r="O1153" s="608"/>
      <c r="P1153" s="608"/>
      <c r="Q1153" s="608"/>
      <c r="R1153" s="608"/>
      <c r="S1153" s="608"/>
      <c r="T1153" s="608"/>
      <c r="U1153" s="608"/>
      <c r="V1153" s="608"/>
      <c r="W1153" s="608"/>
      <c r="X1153" s="609"/>
      <c r="Y1153" s="610"/>
      <c r="Z1153" s="611"/>
      <c r="AA1153" s="612"/>
      <c r="AC1153" s="473"/>
      <c r="AD1153" s="473"/>
      <c r="AE1153" s="473"/>
      <c r="AF1153" s="473"/>
      <c r="AG1153" s="473"/>
      <c r="AH1153" s="473"/>
      <c r="AI1153" s="473"/>
      <c r="AJ1153" s="473"/>
      <c r="AK1153" s="473"/>
      <c r="AL1153" s="473"/>
      <c r="AM1153" s="473"/>
      <c r="AN1153" s="473"/>
      <c r="AO1153" s="473"/>
      <c r="AP1153" s="473"/>
      <c r="AQ1153" s="473"/>
      <c r="AR1153" s="473"/>
      <c r="AS1153" s="473"/>
      <c r="AT1153" s="473"/>
      <c r="AU1153" s="473"/>
      <c r="AV1153" s="473"/>
      <c r="AW1153" s="473"/>
      <c r="AX1153" s="473"/>
      <c r="AY1153" s="473"/>
      <c r="AZ1153" s="473"/>
      <c r="BA1153" s="473"/>
      <c r="BB1153" s="473"/>
      <c r="BC1153" s="473"/>
      <c r="BD1153" s="473"/>
      <c r="BE1153" s="473"/>
      <c r="BF1153" s="473"/>
      <c r="BG1153" s="473"/>
      <c r="BH1153" s="473"/>
      <c r="BI1153" s="473"/>
      <c r="BJ1153" s="473"/>
      <c r="BK1153" s="473"/>
    </row>
    <row r="1154" spans="1:63" s="585" customFormat="1" ht="12.6" customHeight="1">
      <c r="A1154" s="322"/>
      <c r="B1154" s="598" t="s">
        <v>996</v>
      </c>
      <c r="C1154" s="601" t="s">
        <v>1131</v>
      </c>
      <c r="D1154" s="602"/>
      <c r="E1154" s="602"/>
      <c r="F1154" s="602"/>
      <c r="G1154" s="602"/>
      <c r="H1154" s="602"/>
      <c r="I1154" s="602"/>
      <c r="J1154" s="602"/>
      <c r="K1154" s="602"/>
      <c r="L1154" s="602"/>
      <c r="M1154" s="602"/>
      <c r="N1154" s="602"/>
      <c r="O1154" s="602"/>
      <c r="P1154" s="602"/>
      <c r="Q1154" s="602"/>
      <c r="R1154" s="602"/>
      <c r="S1154" s="602"/>
      <c r="T1154" s="602"/>
      <c r="U1154" s="602"/>
      <c r="V1154" s="602"/>
      <c r="W1154" s="602"/>
      <c r="X1154" s="603"/>
      <c r="Y1154" s="610"/>
      <c r="Z1154" s="611"/>
      <c r="AA1154" s="612"/>
      <c r="AC1154" s="581"/>
      <c r="AD1154" s="581"/>
      <c r="AE1154" s="581"/>
      <c r="AF1154" s="581"/>
      <c r="AG1154" s="581"/>
      <c r="AH1154" s="581"/>
      <c r="AI1154" s="581"/>
      <c r="AJ1154" s="581"/>
      <c r="AK1154" s="581"/>
      <c r="AL1154" s="581"/>
      <c r="AM1154" s="581"/>
      <c r="AN1154" s="581"/>
      <c r="AO1154" s="581"/>
      <c r="AP1154" s="581"/>
      <c r="AQ1154" s="581"/>
      <c r="AR1154" s="581"/>
      <c r="AS1154" s="581"/>
      <c r="AT1154" s="581"/>
      <c r="AU1154" s="581"/>
      <c r="AV1154" s="581"/>
      <c r="AW1154" s="581"/>
      <c r="AX1154" s="581"/>
      <c r="AY1154" s="581"/>
      <c r="AZ1154" s="581"/>
      <c r="BA1154" s="581"/>
      <c r="BB1154" s="581"/>
      <c r="BC1154" s="581"/>
      <c r="BD1154" s="581"/>
      <c r="BE1154" s="581"/>
      <c r="BF1154" s="581"/>
      <c r="BG1154" s="581"/>
      <c r="BH1154" s="581"/>
      <c r="BI1154" s="581"/>
      <c r="BJ1154" s="581"/>
      <c r="BK1154" s="581"/>
    </row>
    <row r="1155" spans="1:63" s="585" customFormat="1" ht="12.6" customHeight="1">
      <c r="A1155" s="322"/>
      <c r="B1155" s="599"/>
      <c r="C1155" s="604"/>
      <c r="D1155" s="605"/>
      <c r="E1155" s="605"/>
      <c r="F1155" s="605"/>
      <c r="G1155" s="605"/>
      <c r="H1155" s="605"/>
      <c r="I1155" s="605"/>
      <c r="J1155" s="605"/>
      <c r="K1155" s="605"/>
      <c r="L1155" s="605"/>
      <c r="M1155" s="605"/>
      <c r="N1155" s="605"/>
      <c r="O1155" s="605"/>
      <c r="P1155" s="605"/>
      <c r="Q1155" s="605"/>
      <c r="R1155" s="605"/>
      <c r="S1155" s="605"/>
      <c r="T1155" s="605"/>
      <c r="U1155" s="605"/>
      <c r="V1155" s="605"/>
      <c r="W1155" s="605"/>
      <c r="X1155" s="606"/>
      <c r="Y1155" s="610"/>
      <c r="Z1155" s="611"/>
      <c r="AA1155" s="612"/>
      <c r="AC1155" s="581"/>
      <c r="AD1155" s="581"/>
      <c r="AE1155" s="581"/>
      <c r="AF1155" s="581"/>
      <c r="AG1155" s="581"/>
      <c r="AH1155" s="581"/>
      <c r="AI1155" s="581"/>
      <c r="AJ1155" s="581"/>
      <c r="AK1155" s="581"/>
      <c r="AL1155" s="581"/>
      <c r="AM1155" s="581"/>
      <c r="AN1155" s="581"/>
      <c r="AO1155" s="581"/>
      <c r="AP1155" s="581"/>
      <c r="AQ1155" s="581"/>
      <c r="AR1155" s="581"/>
      <c r="AS1155" s="581"/>
      <c r="AT1155" s="581"/>
      <c r="AU1155" s="581"/>
      <c r="AV1155" s="581"/>
      <c r="AW1155" s="581"/>
      <c r="AX1155" s="581"/>
      <c r="AY1155" s="581"/>
      <c r="AZ1155" s="581"/>
      <c r="BA1155" s="581"/>
      <c r="BB1155" s="581"/>
      <c r="BC1155" s="581"/>
      <c r="BD1155" s="581"/>
      <c r="BE1155" s="581"/>
      <c r="BF1155" s="581"/>
      <c r="BG1155" s="581"/>
      <c r="BH1155" s="581"/>
      <c r="BI1155" s="581"/>
      <c r="BJ1155" s="581"/>
      <c r="BK1155" s="581"/>
    </row>
    <row r="1156" spans="1:63" s="585" customFormat="1" ht="12.6" customHeight="1">
      <c r="A1156" s="322"/>
      <c r="B1156" s="600"/>
      <c r="C1156" s="607"/>
      <c r="D1156" s="608"/>
      <c r="E1156" s="608"/>
      <c r="F1156" s="608"/>
      <c r="G1156" s="608"/>
      <c r="H1156" s="608"/>
      <c r="I1156" s="608"/>
      <c r="J1156" s="608"/>
      <c r="K1156" s="608"/>
      <c r="L1156" s="608"/>
      <c r="M1156" s="608"/>
      <c r="N1156" s="608"/>
      <c r="O1156" s="608"/>
      <c r="P1156" s="608"/>
      <c r="Q1156" s="608"/>
      <c r="R1156" s="608"/>
      <c r="S1156" s="608"/>
      <c r="T1156" s="608"/>
      <c r="U1156" s="608"/>
      <c r="V1156" s="608"/>
      <c r="W1156" s="608"/>
      <c r="X1156" s="609"/>
      <c r="Y1156" s="610"/>
      <c r="Z1156" s="611"/>
      <c r="AA1156" s="612"/>
      <c r="AC1156" s="581"/>
      <c r="AD1156" s="581"/>
      <c r="AE1156" s="581"/>
      <c r="AF1156" s="581"/>
      <c r="AG1156" s="581"/>
      <c r="AH1156" s="581"/>
      <c r="AI1156" s="581"/>
      <c r="AJ1156" s="581"/>
      <c r="AK1156" s="581"/>
      <c r="AL1156" s="581"/>
      <c r="AM1156" s="581"/>
      <c r="AN1156" s="581"/>
      <c r="AO1156" s="581"/>
      <c r="AP1156" s="581"/>
      <c r="AQ1156" s="581"/>
      <c r="AR1156" s="581"/>
      <c r="AS1156" s="581"/>
      <c r="AT1156" s="581"/>
      <c r="AU1156" s="581"/>
      <c r="AV1156" s="581"/>
      <c r="AW1156" s="581"/>
      <c r="AX1156" s="581"/>
      <c r="AY1156" s="581"/>
      <c r="AZ1156" s="581"/>
      <c r="BA1156" s="581"/>
      <c r="BB1156" s="581"/>
      <c r="BC1156" s="581"/>
      <c r="BD1156" s="581"/>
      <c r="BE1156" s="581"/>
      <c r="BF1156" s="581"/>
      <c r="BG1156" s="581"/>
      <c r="BH1156" s="581"/>
      <c r="BI1156" s="581"/>
      <c r="BJ1156" s="581"/>
      <c r="BK1156" s="581"/>
    </row>
    <row r="1157" spans="1:63" s="585" customFormat="1" ht="12.6" customHeight="1">
      <c r="A1157" s="322"/>
      <c r="B1157" s="598" t="s">
        <v>998</v>
      </c>
      <c r="C1157" s="601" t="s">
        <v>1132</v>
      </c>
      <c r="D1157" s="602"/>
      <c r="E1157" s="602"/>
      <c r="F1157" s="602"/>
      <c r="G1157" s="602"/>
      <c r="H1157" s="602"/>
      <c r="I1157" s="602"/>
      <c r="J1157" s="602"/>
      <c r="K1157" s="602"/>
      <c r="L1157" s="602"/>
      <c r="M1157" s="602"/>
      <c r="N1157" s="602"/>
      <c r="O1157" s="602"/>
      <c r="P1157" s="602"/>
      <c r="Q1157" s="602"/>
      <c r="R1157" s="602"/>
      <c r="S1157" s="602"/>
      <c r="T1157" s="602"/>
      <c r="U1157" s="602"/>
      <c r="V1157" s="602"/>
      <c r="W1157" s="602"/>
      <c r="X1157" s="603"/>
      <c r="Y1157" s="610"/>
      <c r="Z1157" s="611"/>
      <c r="AA1157" s="612"/>
      <c r="AC1157" s="581"/>
      <c r="AD1157" s="581"/>
      <c r="AE1157" s="581"/>
      <c r="AF1157" s="581"/>
      <c r="AG1157" s="581"/>
      <c r="AH1157" s="581"/>
      <c r="AI1157" s="581"/>
      <c r="AJ1157" s="581"/>
      <c r="AK1157" s="581"/>
      <c r="AL1157" s="581"/>
      <c r="AM1157" s="581"/>
      <c r="AN1157" s="581"/>
      <c r="AO1157" s="581"/>
      <c r="AP1157" s="581"/>
      <c r="AQ1157" s="581"/>
      <c r="AR1157" s="581"/>
      <c r="AS1157" s="581"/>
      <c r="AT1157" s="581"/>
      <c r="AU1157" s="581"/>
      <c r="AV1157" s="581"/>
      <c r="AW1157" s="581"/>
      <c r="AX1157" s="581"/>
      <c r="AY1157" s="581"/>
      <c r="AZ1157" s="581"/>
      <c r="BA1157" s="581"/>
      <c r="BB1157" s="581"/>
      <c r="BC1157" s="581"/>
      <c r="BD1157" s="581"/>
      <c r="BE1157" s="581"/>
      <c r="BF1157" s="581"/>
      <c r="BG1157" s="581"/>
      <c r="BH1157" s="581"/>
      <c r="BI1157" s="581"/>
      <c r="BJ1157" s="581"/>
      <c r="BK1157" s="581"/>
    </row>
    <row r="1158" spans="1:63" s="585" customFormat="1" ht="12.6" customHeight="1">
      <c r="A1158" s="322"/>
      <c r="B1158" s="613"/>
      <c r="C1158" s="616"/>
      <c r="D1158" s="679"/>
      <c r="E1158" s="679"/>
      <c r="F1158" s="679"/>
      <c r="G1158" s="679"/>
      <c r="H1158" s="679"/>
      <c r="I1158" s="679"/>
      <c r="J1158" s="679"/>
      <c r="K1158" s="679"/>
      <c r="L1158" s="679"/>
      <c r="M1158" s="679"/>
      <c r="N1158" s="679"/>
      <c r="O1158" s="679"/>
      <c r="P1158" s="679"/>
      <c r="Q1158" s="679"/>
      <c r="R1158" s="679"/>
      <c r="S1158" s="679"/>
      <c r="T1158" s="679"/>
      <c r="U1158" s="679"/>
      <c r="V1158" s="679"/>
      <c r="W1158" s="679"/>
      <c r="X1158" s="606"/>
      <c r="Y1158" s="610"/>
      <c r="Z1158" s="611"/>
      <c r="AA1158" s="612"/>
      <c r="AC1158" s="581"/>
      <c r="AD1158" s="581"/>
      <c r="AE1158" s="581"/>
      <c r="AF1158" s="581"/>
      <c r="AG1158" s="581"/>
      <c r="AH1158" s="581"/>
      <c r="AI1158" s="581"/>
      <c r="AJ1158" s="581"/>
      <c r="AK1158" s="581"/>
      <c r="AL1158" s="581"/>
      <c r="AM1158" s="581"/>
      <c r="AN1158" s="581"/>
      <c r="AO1158" s="581"/>
      <c r="AP1158" s="581"/>
      <c r="AQ1158" s="581"/>
      <c r="AR1158" s="581"/>
      <c r="AS1158" s="581"/>
      <c r="AT1158" s="581"/>
      <c r="AU1158" s="581"/>
      <c r="AV1158" s="581"/>
      <c r="AW1158" s="581"/>
      <c r="AX1158" s="581"/>
      <c r="AY1158" s="581"/>
      <c r="AZ1158" s="581"/>
      <c r="BA1158" s="581"/>
      <c r="BB1158" s="581"/>
      <c r="BC1158" s="581"/>
      <c r="BD1158" s="581"/>
      <c r="BE1158" s="581"/>
      <c r="BF1158" s="581"/>
      <c r="BG1158" s="581"/>
      <c r="BH1158" s="581"/>
      <c r="BI1158" s="581"/>
      <c r="BJ1158" s="581"/>
      <c r="BK1158" s="581"/>
    </row>
    <row r="1159" spans="1:63" s="585" customFormat="1" ht="12.6" customHeight="1">
      <c r="A1159" s="322"/>
      <c r="B1159" s="613"/>
      <c r="C1159" s="616"/>
      <c r="D1159" s="679"/>
      <c r="E1159" s="679"/>
      <c r="F1159" s="679"/>
      <c r="G1159" s="679"/>
      <c r="H1159" s="679"/>
      <c r="I1159" s="679"/>
      <c r="J1159" s="679"/>
      <c r="K1159" s="679"/>
      <c r="L1159" s="679"/>
      <c r="M1159" s="679"/>
      <c r="N1159" s="679"/>
      <c r="O1159" s="679"/>
      <c r="P1159" s="679"/>
      <c r="Q1159" s="679"/>
      <c r="R1159" s="679"/>
      <c r="S1159" s="679"/>
      <c r="T1159" s="679"/>
      <c r="U1159" s="679"/>
      <c r="V1159" s="679"/>
      <c r="W1159" s="679"/>
      <c r="X1159" s="606"/>
      <c r="Y1159" s="610"/>
      <c r="Z1159" s="611"/>
      <c r="AA1159" s="612"/>
      <c r="AC1159" s="581"/>
      <c r="AD1159" s="581"/>
      <c r="AE1159" s="581"/>
      <c r="AF1159" s="581"/>
      <c r="AG1159" s="581"/>
      <c r="AH1159" s="581"/>
      <c r="AI1159" s="581"/>
      <c r="AJ1159" s="581"/>
      <c r="AK1159" s="581"/>
      <c r="AL1159" s="581"/>
      <c r="AM1159" s="581"/>
      <c r="AN1159" s="581"/>
      <c r="AO1159" s="581"/>
      <c r="AP1159" s="581"/>
      <c r="AQ1159" s="581"/>
      <c r="AR1159" s="581"/>
      <c r="AS1159" s="581"/>
      <c r="AT1159" s="581"/>
      <c r="AU1159" s="581"/>
      <c r="AV1159" s="581"/>
      <c r="AW1159" s="581"/>
      <c r="AX1159" s="581"/>
      <c r="AY1159" s="581"/>
      <c r="AZ1159" s="581"/>
      <c r="BA1159" s="581"/>
      <c r="BB1159" s="581"/>
      <c r="BC1159" s="581"/>
      <c r="BD1159" s="581"/>
      <c r="BE1159" s="581"/>
      <c r="BF1159" s="581"/>
      <c r="BG1159" s="581"/>
      <c r="BH1159" s="581"/>
      <c r="BI1159" s="581"/>
      <c r="BJ1159" s="581"/>
      <c r="BK1159" s="581"/>
    </row>
    <row r="1160" spans="1:63" s="585" customFormat="1" ht="12.6" customHeight="1">
      <c r="A1160" s="322"/>
      <c r="B1160" s="613"/>
      <c r="C1160" s="616"/>
      <c r="D1160" s="679"/>
      <c r="E1160" s="679"/>
      <c r="F1160" s="679"/>
      <c r="G1160" s="679"/>
      <c r="H1160" s="679"/>
      <c r="I1160" s="679"/>
      <c r="J1160" s="679"/>
      <c r="K1160" s="679"/>
      <c r="L1160" s="679"/>
      <c r="M1160" s="679"/>
      <c r="N1160" s="679"/>
      <c r="O1160" s="679"/>
      <c r="P1160" s="679"/>
      <c r="Q1160" s="679"/>
      <c r="R1160" s="679"/>
      <c r="S1160" s="679"/>
      <c r="T1160" s="679"/>
      <c r="U1160" s="679"/>
      <c r="V1160" s="679"/>
      <c r="W1160" s="679"/>
      <c r="X1160" s="606"/>
      <c r="Y1160" s="610"/>
      <c r="Z1160" s="611"/>
      <c r="AA1160" s="612"/>
      <c r="AC1160" s="581"/>
      <c r="AD1160" s="581"/>
      <c r="AE1160" s="581"/>
      <c r="AF1160" s="581"/>
      <c r="AG1160" s="581"/>
      <c r="AH1160" s="581"/>
      <c r="AI1160" s="581"/>
      <c r="AJ1160" s="581"/>
      <c r="AK1160" s="581"/>
      <c r="AL1160" s="581"/>
      <c r="AM1160" s="581"/>
      <c r="AN1160" s="581"/>
      <c r="AO1160" s="581"/>
      <c r="AP1160" s="581"/>
      <c r="AQ1160" s="581"/>
      <c r="AR1160" s="581"/>
      <c r="AS1160" s="581"/>
      <c r="AT1160" s="581"/>
      <c r="AU1160" s="581"/>
      <c r="AV1160" s="581"/>
      <c r="AW1160" s="581"/>
      <c r="AX1160" s="581"/>
      <c r="AY1160" s="581"/>
      <c r="AZ1160" s="581"/>
      <c r="BA1160" s="581"/>
      <c r="BB1160" s="581"/>
      <c r="BC1160" s="581"/>
      <c r="BD1160" s="581"/>
      <c r="BE1160" s="581"/>
      <c r="BF1160" s="581"/>
      <c r="BG1160" s="581"/>
      <c r="BH1160" s="581"/>
      <c r="BI1160" s="581"/>
      <c r="BJ1160" s="581"/>
      <c r="BK1160" s="581"/>
    </row>
    <row r="1161" spans="1:63" s="585" customFormat="1" ht="12.6" customHeight="1">
      <c r="A1161" s="322"/>
      <c r="B1161" s="613"/>
      <c r="C1161" s="616"/>
      <c r="D1161" s="679"/>
      <c r="E1161" s="679"/>
      <c r="F1161" s="679"/>
      <c r="G1161" s="679"/>
      <c r="H1161" s="679"/>
      <c r="I1161" s="679"/>
      <c r="J1161" s="679"/>
      <c r="K1161" s="679"/>
      <c r="L1161" s="679"/>
      <c r="M1161" s="679"/>
      <c r="N1161" s="679"/>
      <c r="O1161" s="679"/>
      <c r="P1161" s="679"/>
      <c r="Q1161" s="679"/>
      <c r="R1161" s="679"/>
      <c r="S1161" s="679"/>
      <c r="T1161" s="679"/>
      <c r="U1161" s="679"/>
      <c r="V1161" s="679"/>
      <c r="W1161" s="679"/>
      <c r="X1161" s="606"/>
      <c r="Y1161" s="610"/>
      <c r="Z1161" s="611"/>
      <c r="AA1161" s="612"/>
      <c r="AC1161" s="581"/>
      <c r="AD1161" s="581"/>
      <c r="AE1161" s="581"/>
      <c r="AF1161" s="581"/>
      <c r="AG1161" s="581"/>
      <c r="AH1161" s="581"/>
      <c r="AI1161" s="581"/>
      <c r="AJ1161" s="581"/>
      <c r="AK1161" s="581"/>
      <c r="AL1161" s="581"/>
      <c r="AM1161" s="581"/>
      <c r="AN1161" s="581"/>
      <c r="AO1161" s="581"/>
      <c r="AP1161" s="581"/>
      <c r="AQ1161" s="581"/>
      <c r="AR1161" s="581"/>
      <c r="AS1161" s="581"/>
      <c r="AT1161" s="581"/>
      <c r="AU1161" s="581"/>
      <c r="AV1161" s="581"/>
      <c r="AW1161" s="581"/>
      <c r="AX1161" s="581"/>
      <c r="AY1161" s="581"/>
      <c r="AZ1161" s="581"/>
      <c r="BA1161" s="581"/>
      <c r="BB1161" s="581"/>
      <c r="BC1161" s="581"/>
      <c r="BD1161" s="581"/>
      <c r="BE1161" s="581"/>
      <c r="BF1161" s="581"/>
      <c r="BG1161" s="581"/>
      <c r="BH1161" s="581"/>
      <c r="BI1161" s="581"/>
      <c r="BJ1161" s="581"/>
      <c r="BK1161" s="581"/>
    </row>
    <row r="1162" spans="1:63" s="585" customFormat="1" ht="12.6" customHeight="1">
      <c r="A1162" s="322"/>
      <c r="B1162" s="600"/>
      <c r="C1162" s="607"/>
      <c r="D1162" s="608"/>
      <c r="E1162" s="608"/>
      <c r="F1162" s="608"/>
      <c r="G1162" s="608"/>
      <c r="H1162" s="608"/>
      <c r="I1162" s="608"/>
      <c r="J1162" s="608"/>
      <c r="K1162" s="608"/>
      <c r="L1162" s="608"/>
      <c r="M1162" s="608"/>
      <c r="N1162" s="608"/>
      <c r="O1162" s="608"/>
      <c r="P1162" s="608"/>
      <c r="Q1162" s="608"/>
      <c r="R1162" s="608"/>
      <c r="S1162" s="608"/>
      <c r="T1162" s="608"/>
      <c r="U1162" s="608"/>
      <c r="V1162" s="608"/>
      <c r="W1162" s="608"/>
      <c r="X1162" s="609"/>
      <c r="Y1162" s="610"/>
      <c r="Z1162" s="611"/>
      <c r="AA1162" s="612"/>
      <c r="AC1162" s="581"/>
      <c r="AD1162" s="581"/>
      <c r="AE1162" s="581"/>
      <c r="AF1162" s="581"/>
      <c r="AG1162" s="581"/>
      <c r="AH1162" s="581"/>
      <c r="AI1162" s="581"/>
      <c r="AJ1162" s="581"/>
      <c r="AK1162" s="581"/>
      <c r="AL1162" s="581"/>
      <c r="AM1162" s="581"/>
      <c r="AN1162" s="581"/>
      <c r="AO1162" s="581"/>
      <c r="AP1162" s="581"/>
      <c r="AQ1162" s="581"/>
      <c r="AR1162" s="581"/>
      <c r="AS1162" s="581"/>
      <c r="AT1162" s="581"/>
      <c r="AU1162" s="581"/>
      <c r="AV1162" s="581"/>
      <c r="AW1162" s="581"/>
      <c r="AX1162" s="581"/>
      <c r="AY1162" s="581"/>
      <c r="AZ1162" s="581"/>
      <c r="BA1162" s="581"/>
      <c r="BB1162" s="581"/>
      <c r="BC1162" s="581"/>
      <c r="BD1162" s="581"/>
      <c r="BE1162" s="581"/>
      <c r="BF1162" s="581"/>
      <c r="BG1162" s="581"/>
      <c r="BH1162" s="581"/>
      <c r="BI1162" s="581"/>
      <c r="BJ1162" s="581"/>
      <c r="BK1162" s="581"/>
    </row>
    <row r="1163" spans="1:63" s="585" customFormat="1" ht="12.6" customHeight="1">
      <c r="A1163" s="322"/>
      <c r="B1163" s="598" t="s">
        <v>1000</v>
      </c>
      <c r="C1163" s="601" t="s">
        <v>1133</v>
      </c>
      <c r="D1163" s="602"/>
      <c r="E1163" s="602"/>
      <c r="F1163" s="602"/>
      <c r="G1163" s="602"/>
      <c r="H1163" s="602"/>
      <c r="I1163" s="602"/>
      <c r="J1163" s="602"/>
      <c r="K1163" s="602"/>
      <c r="L1163" s="602"/>
      <c r="M1163" s="602"/>
      <c r="N1163" s="602"/>
      <c r="O1163" s="602"/>
      <c r="P1163" s="602"/>
      <c r="Q1163" s="602"/>
      <c r="R1163" s="602"/>
      <c r="S1163" s="602"/>
      <c r="T1163" s="602"/>
      <c r="U1163" s="602"/>
      <c r="V1163" s="602"/>
      <c r="W1163" s="602"/>
      <c r="X1163" s="603"/>
      <c r="Y1163" s="610"/>
      <c r="Z1163" s="611"/>
      <c r="AA1163" s="612"/>
      <c r="AC1163" s="581"/>
      <c r="AD1163" s="581"/>
      <c r="AE1163" s="581"/>
      <c r="AF1163" s="581"/>
      <c r="AG1163" s="581"/>
      <c r="AH1163" s="581"/>
      <c r="AI1163" s="581"/>
      <c r="AJ1163" s="581"/>
      <c r="AK1163" s="581"/>
      <c r="AL1163" s="581"/>
      <c r="AM1163" s="581"/>
      <c r="AN1163" s="581"/>
      <c r="AO1163" s="581"/>
      <c r="AP1163" s="581"/>
      <c r="AQ1163" s="581"/>
      <c r="AR1163" s="581"/>
      <c r="AS1163" s="581"/>
      <c r="AT1163" s="581"/>
      <c r="AU1163" s="581"/>
      <c r="AV1163" s="581"/>
      <c r="AW1163" s="581"/>
      <c r="AX1163" s="581"/>
      <c r="AY1163" s="581"/>
      <c r="AZ1163" s="581"/>
      <c r="BA1163" s="581"/>
      <c r="BB1163" s="581"/>
      <c r="BC1163" s="581"/>
      <c r="BD1163" s="581"/>
      <c r="BE1163" s="581"/>
      <c r="BF1163" s="581"/>
      <c r="BG1163" s="581"/>
      <c r="BH1163" s="581"/>
      <c r="BI1163" s="581"/>
      <c r="BJ1163" s="581"/>
      <c r="BK1163" s="581"/>
    </row>
    <row r="1164" spans="1:63" s="585" customFormat="1" ht="12.6" customHeight="1">
      <c r="A1164" s="322"/>
      <c r="B1164" s="613"/>
      <c r="C1164" s="616"/>
      <c r="D1164" s="679"/>
      <c r="E1164" s="679"/>
      <c r="F1164" s="679"/>
      <c r="G1164" s="679"/>
      <c r="H1164" s="679"/>
      <c r="I1164" s="679"/>
      <c r="J1164" s="679"/>
      <c r="K1164" s="679"/>
      <c r="L1164" s="679"/>
      <c r="M1164" s="679"/>
      <c r="N1164" s="679"/>
      <c r="O1164" s="679"/>
      <c r="P1164" s="679"/>
      <c r="Q1164" s="679"/>
      <c r="R1164" s="679"/>
      <c r="S1164" s="679"/>
      <c r="T1164" s="679"/>
      <c r="U1164" s="679"/>
      <c r="V1164" s="679"/>
      <c r="W1164" s="679"/>
      <c r="X1164" s="606"/>
      <c r="Y1164" s="610"/>
      <c r="Z1164" s="611"/>
      <c r="AA1164" s="612"/>
      <c r="AC1164" s="581"/>
      <c r="AD1164" s="581"/>
      <c r="AE1164" s="581"/>
      <c r="AF1164" s="581"/>
      <c r="AG1164" s="581"/>
      <c r="AH1164" s="581"/>
      <c r="AI1164" s="581"/>
      <c r="AJ1164" s="581"/>
      <c r="AK1164" s="581"/>
      <c r="AL1164" s="581"/>
      <c r="AM1164" s="581"/>
      <c r="AN1164" s="581"/>
      <c r="AO1164" s="581"/>
      <c r="AP1164" s="581"/>
      <c r="AQ1164" s="581"/>
      <c r="AR1164" s="581"/>
      <c r="AS1164" s="581"/>
      <c r="AT1164" s="581"/>
      <c r="AU1164" s="581"/>
      <c r="AV1164" s="581"/>
      <c r="AW1164" s="581"/>
      <c r="AX1164" s="581"/>
      <c r="AY1164" s="581"/>
      <c r="AZ1164" s="581"/>
      <c r="BA1164" s="581"/>
      <c r="BB1164" s="581"/>
      <c r="BC1164" s="581"/>
      <c r="BD1164" s="581"/>
      <c r="BE1164" s="581"/>
      <c r="BF1164" s="581"/>
      <c r="BG1164" s="581"/>
      <c r="BH1164" s="581"/>
      <c r="BI1164" s="581"/>
      <c r="BJ1164" s="581"/>
      <c r="BK1164" s="581"/>
    </row>
    <row r="1165" spans="1:63" s="585" customFormat="1" ht="12.6" customHeight="1">
      <c r="A1165" s="322"/>
      <c r="B1165" s="600"/>
      <c r="C1165" s="607"/>
      <c r="D1165" s="608"/>
      <c r="E1165" s="608"/>
      <c r="F1165" s="608"/>
      <c r="G1165" s="608"/>
      <c r="H1165" s="608"/>
      <c r="I1165" s="608"/>
      <c r="J1165" s="608"/>
      <c r="K1165" s="608"/>
      <c r="L1165" s="608"/>
      <c r="M1165" s="608"/>
      <c r="N1165" s="608"/>
      <c r="O1165" s="608"/>
      <c r="P1165" s="608"/>
      <c r="Q1165" s="608"/>
      <c r="R1165" s="608"/>
      <c r="S1165" s="608"/>
      <c r="T1165" s="608"/>
      <c r="U1165" s="608"/>
      <c r="V1165" s="608"/>
      <c r="W1165" s="608"/>
      <c r="X1165" s="609"/>
      <c r="Y1165" s="610"/>
      <c r="Z1165" s="611"/>
      <c r="AA1165" s="612"/>
      <c r="AC1165" s="581"/>
      <c r="AD1165" s="581"/>
      <c r="AE1165" s="581"/>
      <c r="AF1165" s="581"/>
      <c r="AG1165" s="581"/>
      <c r="AH1165" s="581"/>
      <c r="AI1165" s="581"/>
      <c r="AJ1165" s="581"/>
      <c r="AK1165" s="581"/>
      <c r="AL1165" s="581"/>
      <c r="AM1165" s="581"/>
      <c r="AN1165" s="581"/>
      <c r="AO1165" s="581"/>
      <c r="AP1165" s="581"/>
      <c r="AQ1165" s="581"/>
      <c r="AR1165" s="581"/>
      <c r="AS1165" s="581"/>
      <c r="AT1165" s="581"/>
      <c r="AU1165" s="581"/>
      <c r="AV1165" s="581"/>
      <c r="AW1165" s="581"/>
      <c r="AX1165" s="581"/>
      <c r="AY1165" s="581"/>
      <c r="AZ1165" s="581"/>
      <c r="BA1165" s="581"/>
      <c r="BB1165" s="581"/>
      <c r="BC1165" s="581"/>
      <c r="BD1165" s="581"/>
      <c r="BE1165" s="581"/>
      <c r="BF1165" s="581"/>
      <c r="BG1165" s="581"/>
      <c r="BH1165" s="581"/>
      <c r="BI1165" s="581"/>
      <c r="BJ1165" s="581"/>
      <c r="BK1165" s="581"/>
    </row>
    <row r="1166" spans="1:63" s="585" customFormat="1" ht="12.6" customHeight="1">
      <c r="A1166" s="322"/>
      <c r="B1166" s="598" t="s">
        <v>1002</v>
      </c>
      <c r="C1166" s="601" t="s">
        <v>1134</v>
      </c>
      <c r="D1166" s="602"/>
      <c r="E1166" s="602"/>
      <c r="F1166" s="602"/>
      <c r="G1166" s="602"/>
      <c r="H1166" s="602"/>
      <c r="I1166" s="602"/>
      <c r="J1166" s="602"/>
      <c r="K1166" s="602"/>
      <c r="L1166" s="602"/>
      <c r="M1166" s="602"/>
      <c r="N1166" s="602"/>
      <c r="O1166" s="602"/>
      <c r="P1166" s="602"/>
      <c r="Q1166" s="602"/>
      <c r="R1166" s="602"/>
      <c r="S1166" s="602"/>
      <c r="T1166" s="602"/>
      <c r="U1166" s="602"/>
      <c r="V1166" s="602"/>
      <c r="W1166" s="602"/>
      <c r="X1166" s="603"/>
      <c r="Y1166" s="610"/>
      <c r="Z1166" s="611"/>
      <c r="AA1166" s="612"/>
      <c r="AC1166" s="581"/>
      <c r="AD1166" s="581"/>
      <c r="AE1166" s="581"/>
      <c r="AF1166" s="581"/>
      <c r="AG1166" s="581"/>
      <c r="AH1166" s="581"/>
      <c r="AI1166" s="581"/>
      <c r="AJ1166" s="581"/>
      <c r="AK1166" s="581"/>
      <c r="AL1166" s="581"/>
      <c r="AM1166" s="581"/>
      <c r="AN1166" s="581"/>
      <c r="AO1166" s="581"/>
      <c r="AP1166" s="581"/>
      <c r="AQ1166" s="581"/>
      <c r="AR1166" s="581"/>
      <c r="AS1166" s="581"/>
      <c r="AT1166" s="581"/>
      <c r="AU1166" s="581"/>
      <c r="AV1166" s="581"/>
      <c r="AW1166" s="581"/>
      <c r="AX1166" s="581"/>
      <c r="AY1166" s="581"/>
      <c r="AZ1166" s="581"/>
      <c r="BA1166" s="581"/>
      <c r="BB1166" s="581"/>
      <c r="BC1166" s="581"/>
      <c r="BD1166" s="581"/>
      <c r="BE1166" s="581"/>
      <c r="BF1166" s="581"/>
      <c r="BG1166" s="581"/>
      <c r="BH1166" s="581"/>
      <c r="BI1166" s="581"/>
      <c r="BJ1166" s="581"/>
      <c r="BK1166" s="581"/>
    </row>
    <row r="1167" spans="1:63" s="585" customFormat="1" ht="12.6" customHeight="1">
      <c r="A1167" s="322"/>
      <c r="B1167" s="613"/>
      <c r="C1167" s="616"/>
      <c r="D1167" s="679"/>
      <c r="E1167" s="679"/>
      <c r="F1167" s="679"/>
      <c r="G1167" s="679"/>
      <c r="H1167" s="679"/>
      <c r="I1167" s="679"/>
      <c r="J1167" s="679"/>
      <c r="K1167" s="679"/>
      <c r="L1167" s="679"/>
      <c r="M1167" s="679"/>
      <c r="N1167" s="679"/>
      <c r="O1167" s="679"/>
      <c r="P1167" s="679"/>
      <c r="Q1167" s="679"/>
      <c r="R1167" s="679"/>
      <c r="S1167" s="679"/>
      <c r="T1167" s="679"/>
      <c r="U1167" s="679"/>
      <c r="V1167" s="679"/>
      <c r="W1167" s="679"/>
      <c r="X1167" s="606"/>
      <c r="Y1167" s="610"/>
      <c r="Z1167" s="611"/>
      <c r="AA1167" s="612"/>
      <c r="AC1167" s="581"/>
      <c r="AD1167" s="581"/>
      <c r="AE1167" s="581"/>
      <c r="AF1167" s="581"/>
      <c r="AG1167" s="581"/>
      <c r="AH1167" s="581"/>
      <c r="AI1167" s="581"/>
      <c r="AJ1167" s="581"/>
      <c r="AK1167" s="581"/>
      <c r="AL1167" s="581"/>
      <c r="AM1167" s="581"/>
      <c r="AN1167" s="581"/>
      <c r="AO1167" s="581"/>
      <c r="AP1167" s="581"/>
      <c r="AQ1167" s="581"/>
      <c r="AR1167" s="581"/>
      <c r="AS1167" s="581"/>
      <c r="AT1167" s="581"/>
      <c r="AU1167" s="581"/>
      <c r="AV1167" s="581"/>
      <c r="AW1167" s="581"/>
      <c r="AX1167" s="581"/>
      <c r="AY1167" s="581"/>
      <c r="AZ1167" s="581"/>
      <c r="BA1167" s="581"/>
      <c r="BB1167" s="581"/>
      <c r="BC1167" s="581"/>
      <c r="BD1167" s="581"/>
      <c r="BE1167" s="581"/>
      <c r="BF1167" s="581"/>
      <c r="BG1167" s="581"/>
      <c r="BH1167" s="581"/>
      <c r="BI1167" s="581"/>
      <c r="BJ1167" s="581"/>
      <c r="BK1167" s="581"/>
    </row>
    <row r="1168" spans="1:63" s="585" customFormat="1" ht="12.6" customHeight="1">
      <c r="A1168" s="322"/>
      <c r="B1168" s="613"/>
      <c r="C1168" s="616"/>
      <c r="D1168" s="679"/>
      <c r="E1168" s="679"/>
      <c r="F1168" s="679"/>
      <c r="G1168" s="679"/>
      <c r="H1168" s="679"/>
      <c r="I1168" s="679"/>
      <c r="J1168" s="679"/>
      <c r="K1168" s="679"/>
      <c r="L1168" s="679"/>
      <c r="M1168" s="679"/>
      <c r="N1168" s="679"/>
      <c r="O1168" s="679"/>
      <c r="P1168" s="679"/>
      <c r="Q1168" s="679"/>
      <c r="R1168" s="679"/>
      <c r="S1168" s="679"/>
      <c r="T1168" s="679"/>
      <c r="U1168" s="679"/>
      <c r="V1168" s="679"/>
      <c r="W1168" s="679"/>
      <c r="X1168" s="606"/>
      <c r="Y1168" s="610"/>
      <c r="Z1168" s="611"/>
      <c r="AA1168" s="612"/>
      <c r="AC1168" s="581"/>
      <c r="AD1168" s="581"/>
      <c r="AE1168" s="581"/>
      <c r="AF1168" s="581"/>
      <c r="AG1168" s="581"/>
      <c r="AH1168" s="581"/>
      <c r="AI1168" s="581"/>
      <c r="AJ1168" s="581"/>
      <c r="AK1168" s="581"/>
      <c r="AL1168" s="581"/>
      <c r="AM1168" s="581"/>
      <c r="AN1168" s="581"/>
      <c r="AO1168" s="581"/>
      <c r="AP1168" s="581"/>
      <c r="AQ1168" s="581"/>
      <c r="AR1168" s="581"/>
      <c r="AS1168" s="581"/>
      <c r="AT1168" s="581"/>
      <c r="AU1168" s="581"/>
      <c r="AV1168" s="581"/>
      <c r="AW1168" s="581"/>
      <c r="AX1168" s="581"/>
      <c r="AY1168" s="581"/>
      <c r="AZ1168" s="581"/>
      <c r="BA1168" s="581"/>
      <c r="BB1168" s="581"/>
      <c r="BC1168" s="581"/>
      <c r="BD1168" s="581"/>
      <c r="BE1168" s="581"/>
      <c r="BF1168" s="581"/>
      <c r="BG1168" s="581"/>
      <c r="BH1168" s="581"/>
      <c r="BI1168" s="581"/>
      <c r="BJ1168" s="581"/>
      <c r="BK1168" s="581"/>
    </row>
    <row r="1169" spans="1:63" s="585" customFormat="1" ht="12.6" customHeight="1">
      <c r="A1169" s="322"/>
      <c r="B1169" s="613"/>
      <c r="C1169" s="616"/>
      <c r="D1169" s="679"/>
      <c r="E1169" s="679"/>
      <c r="F1169" s="679"/>
      <c r="G1169" s="679"/>
      <c r="H1169" s="679"/>
      <c r="I1169" s="679"/>
      <c r="J1169" s="679"/>
      <c r="K1169" s="679"/>
      <c r="L1169" s="679"/>
      <c r="M1169" s="679"/>
      <c r="N1169" s="679"/>
      <c r="O1169" s="679"/>
      <c r="P1169" s="679"/>
      <c r="Q1169" s="679"/>
      <c r="R1169" s="679"/>
      <c r="S1169" s="679"/>
      <c r="T1169" s="679"/>
      <c r="U1169" s="679"/>
      <c r="V1169" s="679"/>
      <c r="W1169" s="679"/>
      <c r="X1169" s="606"/>
      <c r="Y1169" s="610"/>
      <c r="Z1169" s="611"/>
      <c r="AA1169" s="612"/>
      <c r="AC1169" s="581"/>
      <c r="AD1169" s="581"/>
      <c r="AE1169" s="581"/>
      <c r="AF1169" s="581"/>
      <c r="AG1169" s="581"/>
      <c r="AH1169" s="581"/>
      <c r="AI1169" s="581"/>
      <c r="AJ1169" s="581"/>
      <c r="AK1169" s="581"/>
      <c r="AL1169" s="581"/>
      <c r="AM1169" s="581"/>
      <c r="AN1169" s="581"/>
      <c r="AO1169" s="581"/>
      <c r="AP1169" s="581"/>
      <c r="AQ1169" s="581"/>
      <c r="AR1169" s="581"/>
      <c r="AS1169" s="581"/>
      <c r="AT1169" s="581"/>
      <c r="AU1169" s="581"/>
      <c r="AV1169" s="581"/>
      <c r="AW1169" s="581"/>
      <c r="AX1169" s="581"/>
      <c r="AY1169" s="581"/>
      <c r="AZ1169" s="581"/>
      <c r="BA1169" s="581"/>
      <c r="BB1169" s="581"/>
      <c r="BC1169" s="581"/>
      <c r="BD1169" s="581"/>
      <c r="BE1169" s="581"/>
      <c r="BF1169" s="581"/>
      <c r="BG1169" s="581"/>
      <c r="BH1169" s="581"/>
      <c r="BI1169" s="581"/>
      <c r="BJ1169" s="581"/>
      <c r="BK1169" s="581"/>
    </row>
    <row r="1170" spans="1:63" s="585" customFormat="1" ht="12.6" customHeight="1">
      <c r="A1170" s="322"/>
      <c r="B1170" s="600"/>
      <c r="C1170" s="607"/>
      <c r="D1170" s="608"/>
      <c r="E1170" s="608"/>
      <c r="F1170" s="608"/>
      <c r="G1170" s="608"/>
      <c r="H1170" s="608"/>
      <c r="I1170" s="608"/>
      <c r="J1170" s="608"/>
      <c r="K1170" s="608"/>
      <c r="L1170" s="608"/>
      <c r="M1170" s="608"/>
      <c r="N1170" s="608"/>
      <c r="O1170" s="608"/>
      <c r="P1170" s="608"/>
      <c r="Q1170" s="608"/>
      <c r="R1170" s="608"/>
      <c r="S1170" s="608"/>
      <c r="T1170" s="608"/>
      <c r="U1170" s="608"/>
      <c r="V1170" s="608"/>
      <c r="W1170" s="608"/>
      <c r="X1170" s="609"/>
      <c r="Y1170" s="610"/>
      <c r="Z1170" s="611"/>
      <c r="AA1170" s="612"/>
      <c r="AC1170" s="581"/>
      <c r="AD1170" s="581"/>
      <c r="AE1170" s="581"/>
      <c r="AF1170" s="581"/>
      <c r="AG1170" s="581"/>
      <c r="AH1170" s="581"/>
      <c r="AI1170" s="581"/>
      <c r="AJ1170" s="581"/>
      <c r="AK1170" s="581"/>
      <c r="AL1170" s="581"/>
      <c r="AM1170" s="581"/>
      <c r="AN1170" s="581"/>
      <c r="AO1170" s="581"/>
      <c r="AP1170" s="581"/>
      <c r="AQ1170" s="581"/>
      <c r="AR1170" s="581"/>
      <c r="AS1170" s="581"/>
      <c r="AT1170" s="581"/>
      <c r="AU1170" s="581"/>
      <c r="AV1170" s="581"/>
      <c r="AW1170" s="581"/>
      <c r="AX1170" s="581"/>
      <c r="AY1170" s="581"/>
      <c r="AZ1170" s="581"/>
      <c r="BA1170" s="581"/>
      <c r="BB1170" s="581"/>
      <c r="BC1170" s="581"/>
      <c r="BD1170" s="581"/>
      <c r="BE1170" s="581"/>
      <c r="BF1170" s="581"/>
      <c r="BG1170" s="581"/>
      <c r="BH1170" s="581"/>
      <c r="BI1170" s="581"/>
      <c r="BJ1170" s="581"/>
      <c r="BK1170" s="581"/>
    </row>
    <row r="1171" spans="1:63" s="585" customFormat="1" ht="12.6" customHeight="1">
      <c r="A1171" s="322"/>
      <c r="B1171" s="598" t="s">
        <v>1004</v>
      </c>
      <c r="C1171" s="601" t="s">
        <v>1135</v>
      </c>
      <c r="D1171" s="602"/>
      <c r="E1171" s="602"/>
      <c r="F1171" s="602"/>
      <c r="G1171" s="602"/>
      <c r="H1171" s="602"/>
      <c r="I1171" s="602"/>
      <c r="J1171" s="602"/>
      <c r="K1171" s="602"/>
      <c r="L1171" s="602"/>
      <c r="M1171" s="602"/>
      <c r="N1171" s="602"/>
      <c r="O1171" s="602"/>
      <c r="P1171" s="602"/>
      <c r="Q1171" s="602"/>
      <c r="R1171" s="602"/>
      <c r="S1171" s="602"/>
      <c r="T1171" s="602"/>
      <c r="U1171" s="602"/>
      <c r="V1171" s="602"/>
      <c r="W1171" s="602"/>
      <c r="X1171" s="603"/>
      <c r="Y1171" s="610"/>
      <c r="Z1171" s="611"/>
      <c r="AA1171" s="612"/>
      <c r="AC1171" s="581"/>
      <c r="AD1171" s="581"/>
      <c r="AE1171" s="581"/>
      <c r="AF1171" s="581"/>
      <c r="AG1171" s="581"/>
      <c r="AH1171" s="581"/>
      <c r="AI1171" s="581"/>
      <c r="AJ1171" s="581"/>
      <c r="AK1171" s="581"/>
      <c r="AL1171" s="581"/>
      <c r="AM1171" s="581"/>
      <c r="AN1171" s="581"/>
      <c r="AO1171" s="581"/>
      <c r="AP1171" s="581"/>
      <c r="AQ1171" s="581"/>
      <c r="AR1171" s="581"/>
      <c r="AS1171" s="581"/>
      <c r="AT1171" s="581"/>
      <c r="AU1171" s="581"/>
      <c r="AV1171" s="581"/>
      <c r="AW1171" s="581"/>
      <c r="AX1171" s="581"/>
      <c r="AY1171" s="581"/>
      <c r="AZ1171" s="581"/>
      <c r="BA1171" s="581"/>
      <c r="BB1171" s="581"/>
      <c r="BC1171" s="581"/>
      <c r="BD1171" s="581"/>
      <c r="BE1171" s="581"/>
      <c r="BF1171" s="581"/>
      <c r="BG1171" s="581"/>
      <c r="BH1171" s="581"/>
      <c r="BI1171" s="581"/>
      <c r="BJ1171" s="581"/>
      <c r="BK1171" s="581"/>
    </row>
    <row r="1172" spans="1:63" s="585" customFormat="1" ht="12.6" customHeight="1">
      <c r="A1172" s="322"/>
      <c r="B1172" s="613"/>
      <c r="C1172" s="616"/>
      <c r="D1172" s="679"/>
      <c r="E1172" s="679"/>
      <c r="F1172" s="679"/>
      <c r="G1172" s="679"/>
      <c r="H1172" s="679"/>
      <c r="I1172" s="679"/>
      <c r="J1172" s="679"/>
      <c r="K1172" s="679"/>
      <c r="L1172" s="679"/>
      <c r="M1172" s="679"/>
      <c r="N1172" s="679"/>
      <c r="O1172" s="679"/>
      <c r="P1172" s="679"/>
      <c r="Q1172" s="679"/>
      <c r="R1172" s="679"/>
      <c r="S1172" s="679"/>
      <c r="T1172" s="679"/>
      <c r="U1172" s="679"/>
      <c r="V1172" s="679"/>
      <c r="W1172" s="679"/>
      <c r="X1172" s="606"/>
      <c r="Y1172" s="610"/>
      <c r="Z1172" s="611"/>
      <c r="AA1172" s="612"/>
      <c r="AC1172" s="581"/>
      <c r="AD1172" s="581"/>
      <c r="AE1172" s="581"/>
      <c r="AF1172" s="581"/>
      <c r="AG1172" s="581"/>
      <c r="AH1172" s="581"/>
      <c r="AI1172" s="581"/>
      <c r="AJ1172" s="581"/>
      <c r="AK1172" s="581"/>
      <c r="AL1172" s="581"/>
      <c r="AM1172" s="581"/>
      <c r="AN1172" s="581"/>
      <c r="AO1172" s="581"/>
      <c r="AP1172" s="581"/>
      <c r="AQ1172" s="581"/>
      <c r="AR1172" s="581"/>
      <c r="AS1172" s="581"/>
      <c r="AT1172" s="581"/>
      <c r="AU1172" s="581"/>
      <c r="AV1172" s="581"/>
      <c r="AW1172" s="581"/>
      <c r="AX1172" s="581"/>
      <c r="AY1172" s="581"/>
      <c r="AZ1172" s="581"/>
      <c r="BA1172" s="581"/>
      <c r="BB1172" s="581"/>
      <c r="BC1172" s="581"/>
      <c r="BD1172" s="581"/>
      <c r="BE1172" s="581"/>
      <c r="BF1172" s="581"/>
      <c r="BG1172" s="581"/>
      <c r="BH1172" s="581"/>
      <c r="BI1172" s="581"/>
      <c r="BJ1172" s="581"/>
      <c r="BK1172" s="581"/>
    </row>
    <row r="1173" spans="1:63" s="585" customFormat="1" ht="12.6" customHeight="1">
      <c r="A1173" s="322"/>
      <c r="B1173" s="600"/>
      <c r="C1173" s="607"/>
      <c r="D1173" s="608"/>
      <c r="E1173" s="608"/>
      <c r="F1173" s="608"/>
      <c r="G1173" s="608"/>
      <c r="H1173" s="608"/>
      <c r="I1173" s="608"/>
      <c r="J1173" s="608"/>
      <c r="K1173" s="608"/>
      <c r="L1173" s="608"/>
      <c r="M1173" s="608"/>
      <c r="N1173" s="608"/>
      <c r="O1173" s="608"/>
      <c r="P1173" s="608"/>
      <c r="Q1173" s="608"/>
      <c r="R1173" s="608"/>
      <c r="S1173" s="608"/>
      <c r="T1173" s="608"/>
      <c r="U1173" s="608"/>
      <c r="V1173" s="608"/>
      <c r="W1173" s="608"/>
      <c r="X1173" s="609"/>
      <c r="Y1173" s="610"/>
      <c r="Z1173" s="611"/>
      <c r="AA1173" s="612"/>
      <c r="AC1173" s="581"/>
      <c r="AD1173" s="581"/>
      <c r="AE1173" s="581"/>
      <c r="AF1173" s="581"/>
      <c r="AG1173" s="581"/>
      <c r="AH1173" s="581"/>
      <c r="AI1173" s="581"/>
      <c r="AJ1173" s="581"/>
      <c r="AK1173" s="581"/>
      <c r="AL1173" s="581"/>
      <c r="AM1173" s="581"/>
      <c r="AN1173" s="581"/>
      <c r="AO1173" s="581"/>
      <c r="AP1173" s="581"/>
      <c r="AQ1173" s="581"/>
      <c r="AR1173" s="581"/>
      <c r="AS1173" s="581"/>
      <c r="AT1173" s="581"/>
      <c r="AU1173" s="581"/>
      <c r="AV1173" s="581"/>
      <c r="AW1173" s="581"/>
      <c r="AX1173" s="581"/>
      <c r="AY1173" s="581"/>
      <c r="AZ1173" s="581"/>
      <c r="BA1173" s="581"/>
      <c r="BB1173" s="581"/>
      <c r="BC1173" s="581"/>
      <c r="BD1173" s="581"/>
      <c r="BE1173" s="581"/>
      <c r="BF1173" s="581"/>
      <c r="BG1173" s="581"/>
      <c r="BH1173" s="581"/>
      <c r="BI1173" s="581"/>
      <c r="BJ1173" s="581"/>
      <c r="BK1173" s="581"/>
    </row>
    <row r="1174" spans="1:63" s="585" customFormat="1" ht="12.6" customHeight="1">
      <c r="A1174" s="322"/>
      <c r="B1174" s="598" t="s">
        <v>1041</v>
      </c>
      <c r="C1174" s="601" t="s">
        <v>1136</v>
      </c>
      <c r="D1174" s="602"/>
      <c r="E1174" s="602"/>
      <c r="F1174" s="602"/>
      <c r="G1174" s="602"/>
      <c r="H1174" s="602"/>
      <c r="I1174" s="602"/>
      <c r="J1174" s="602"/>
      <c r="K1174" s="602"/>
      <c r="L1174" s="602"/>
      <c r="M1174" s="602"/>
      <c r="N1174" s="602"/>
      <c r="O1174" s="602"/>
      <c r="P1174" s="602"/>
      <c r="Q1174" s="602"/>
      <c r="R1174" s="602"/>
      <c r="S1174" s="602"/>
      <c r="T1174" s="602"/>
      <c r="U1174" s="602"/>
      <c r="V1174" s="602"/>
      <c r="W1174" s="602"/>
      <c r="X1174" s="603"/>
      <c r="Y1174" s="610"/>
      <c r="Z1174" s="611"/>
      <c r="AA1174" s="612"/>
      <c r="AC1174" s="581"/>
      <c r="AD1174" s="581"/>
      <c r="AE1174" s="581"/>
      <c r="AF1174" s="581"/>
      <c r="AG1174" s="581"/>
      <c r="AH1174" s="581"/>
      <c r="AI1174" s="581"/>
      <c r="AJ1174" s="581"/>
      <c r="AK1174" s="581"/>
      <c r="AL1174" s="581"/>
      <c r="AM1174" s="581"/>
      <c r="AN1174" s="581"/>
      <c r="AO1174" s="581"/>
      <c r="AP1174" s="581"/>
      <c r="AQ1174" s="581"/>
      <c r="AR1174" s="581"/>
      <c r="AS1174" s="581"/>
      <c r="AT1174" s="581"/>
      <c r="AU1174" s="581"/>
      <c r="AV1174" s="581"/>
      <c r="AW1174" s="581"/>
      <c r="AX1174" s="581"/>
      <c r="AY1174" s="581"/>
      <c r="AZ1174" s="581"/>
      <c r="BA1174" s="581"/>
      <c r="BB1174" s="581"/>
      <c r="BC1174" s="581"/>
      <c r="BD1174" s="581"/>
      <c r="BE1174" s="581"/>
      <c r="BF1174" s="581"/>
      <c r="BG1174" s="581"/>
      <c r="BH1174" s="581"/>
      <c r="BI1174" s="581"/>
      <c r="BJ1174" s="581"/>
      <c r="BK1174" s="581"/>
    </row>
    <row r="1175" spans="1:63" s="585" customFormat="1" ht="21" customHeight="1">
      <c r="A1175" s="322"/>
      <c r="B1175" s="599"/>
      <c r="C1175" s="604"/>
      <c r="D1175" s="605"/>
      <c r="E1175" s="605"/>
      <c r="F1175" s="605"/>
      <c r="G1175" s="605"/>
      <c r="H1175" s="605"/>
      <c r="I1175" s="605"/>
      <c r="J1175" s="605"/>
      <c r="K1175" s="605"/>
      <c r="L1175" s="605"/>
      <c r="M1175" s="605"/>
      <c r="N1175" s="605"/>
      <c r="O1175" s="605"/>
      <c r="P1175" s="605"/>
      <c r="Q1175" s="605"/>
      <c r="R1175" s="605"/>
      <c r="S1175" s="605"/>
      <c r="T1175" s="605"/>
      <c r="U1175" s="605"/>
      <c r="V1175" s="605"/>
      <c r="W1175" s="605"/>
      <c r="X1175" s="606"/>
      <c r="Y1175" s="610"/>
      <c r="Z1175" s="611"/>
      <c r="AA1175" s="612"/>
      <c r="AC1175" s="581"/>
      <c r="AD1175" s="581"/>
      <c r="AE1175" s="581"/>
      <c r="AF1175" s="581"/>
      <c r="AG1175" s="581"/>
      <c r="AH1175" s="581"/>
      <c r="AI1175" s="581"/>
      <c r="AJ1175" s="581"/>
      <c r="AK1175" s="581"/>
      <c r="AL1175" s="581"/>
      <c r="AM1175" s="581"/>
      <c r="AN1175" s="581"/>
      <c r="AO1175" s="581"/>
      <c r="AP1175" s="581"/>
      <c r="AQ1175" s="581"/>
      <c r="AR1175" s="581"/>
      <c r="AS1175" s="581"/>
      <c r="AT1175" s="581"/>
      <c r="AU1175" s="581"/>
      <c r="AV1175" s="581"/>
      <c r="AW1175" s="581"/>
      <c r="AX1175" s="581"/>
      <c r="AY1175" s="581"/>
      <c r="AZ1175" s="581"/>
      <c r="BA1175" s="581"/>
      <c r="BB1175" s="581"/>
      <c r="BC1175" s="581"/>
      <c r="BD1175" s="581"/>
      <c r="BE1175" s="581"/>
      <c r="BF1175" s="581"/>
      <c r="BG1175" s="581"/>
      <c r="BH1175" s="581"/>
      <c r="BI1175" s="581"/>
      <c r="BJ1175" s="581"/>
      <c r="BK1175" s="581"/>
    </row>
    <row r="1176" spans="1:63" s="585" customFormat="1" ht="12.6" customHeight="1">
      <c r="A1176" s="322"/>
      <c r="B1176" s="600"/>
      <c r="C1176" s="607"/>
      <c r="D1176" s="608"/>
      <c r="E1176" s="608"/>
      <c r="F1176" s="608"/>
      <c r="G1176" s="608"/>
      <c r="H1176" s="608"/>
      <c r="I1176" s="608"/>
      <c r="J1176" s="608"/>
      <c r="K1176" s="608"/>
      <c r="L1176" s="608"/>
      <c r="M1176" s="608"/>
      <c r="N1176" s="608"/>
      <c r="O1176" s="608"/>
      <c r="P1176" s="608"/>
      <c r="Q1176" s="608"/>
      <c r="R1176" s="608"/>
      <c r="S1176" s="608"/>
      <c r="T1176" s="608"/>
      <c r="U1176" s="608"/>
      <c r="V1176" s="608"/>
      <c r="W1176" s="608"/>
      <c r="X1176" s="609"/>
      <c r="Y1176" s="610"/>
      <c r="Z1176" s="611"/>
      <c r="AA1176" s="612"/>
      <c r="AC1176" s="581"/>
      <c r="AD1176" s="581"/>
      <c r="AE1176" s="581"/>
      <c r="AF1176" s="581"/>
      <c r="AG1176" s="581"/>
      <c r="AH1176" s="581"/>
      <c r="AI1176" s="581"/>
      <c r="AJ1176" s="581"/>
      <c r="AK1176" s="581"/>
      <c r="AL1176" s="581"/>
      <c r="AM1176" s="581"/>
      <c r="AN1176" s="581"/>
      <c r="AO1176" s="581"/>
      <c r="AP1176" s="581"/>
      <c r="AQ1176" s="581"/>
      <c r="AR1176" s="581"/>
      <c r="AS1176" s="581"/>
      <c r="AT1176" s="581"/>
      <c r="AU1176" s="581"/>
      <c r="AV1176" s="581"/>
      <c r="AW1176" s="581"/>
      <c r="AX1176" s="581"/>
      <c r="AY1176" s="581"/>
      <c r="AZ1176" s="581"/>
      <c r="BA1176" s="581"/>
      <c r="BB1176" s="581"/>
      <c r="BC1176" s="581"/>
      <c r="BD1176" s="581"/>
      <c r="BE1176" s="581"/>
      <c r="BF1176" s="581"/>
      <c r="BG1176" s="581"/>
      <c r="BH1176" s="581"/>
      <c r="BI1176" s="581"/>
      <c r="BJ1176" s="581"/>
      <c r="BK1176" s="581"/>
    </row>
    <row r="1177" spans="1:63" s="585" customFormat="1" ht="12.6" customHeight="1">
      <c r="A1177" s="322"/>
      <c r="B1177" s="598" t="s">
        <v>1043</v>
      </c>
      <c r="C1177" s="601" t="s">
        <v>1137</v>
      </c>
      <c r="D1177" s="602"/>
      <c r="E1177" s="602"/>
      <c r="F1177" s="602"/>
      <c r="G1177" s="602"/>
      <c r="H1177" s="602"/>
      <c r="I1177" s="602"/>
      <c r="J1177" s="602"/>
      <c r="K1177" s="602"/>
      <c r="L1177" s="602"/>
      <c r="M1177" s="602"/>
      <c r="N1177" s="602"/>
      <c r="O1177" s="602"/>
      <c r="P1177" s="602"/>
      <c r="Q1177" s="602"/>
      <c r="R1177" s="602"/>
      <c r="S1177" s="602"/>
      <c r="T1177" s="602"/>
      <c r="U1177" s="602"/>
      <c r="V1177" s="602"/>
      <c r="W1177" s="602"/>
      <c r="X1177" s="603"/>
      <c r="Y1177" s="610"/>
      <c r="Z1177" s="611"/>
      <c r="AA1177" s="612"/>
      <c r="AC1177" s="581"/>
      <c r="AD1177" s="581"/>
      <c r="AE1177" s="581"/>
      <c r="AF1177" s="581"/>
      <c r="AG1177" s="581"/>
      <c r="AH1177" s="581"/>
      <c r="AI1177" s="581"/>
      <c r="AJ1177" s="581"/>
      <c r="AK1177" s="581"/>
      <c r="AL1177" s="581"/>
      <c r="AM1177" s="581"/>
      <c r="AN1177" s="581"/>
      <c r="AO1177" s="581"/>
      <c r="AP1177" s="581"/>
      <c r="AQ1177" s="581"/>
      <c r="AR1177" s="581"/>
      <c r="AS1177" s="581"/>
      <c r="AT1177" s="581"/>
      <c r="AU1177" s="581"/>
      <c r="AV1177" s="581"/>
      <c r="AW1177" s="581"/>
      <c r="AX1177" s="581"/>
      <c r="AY1177" s="581"/>
      <c r="AZ1177" s="581"/>
      <c r="BA1177" s="581"/>
      <c r="BB1177" s="581"/>
      <c r="BC1177" s="581"/>
      <c r="BD1177" s="581"/>
      <c r="BE1177" s="581"/>
      <c r="BF1177" s="581"/>
      <c r="BG1177" s="581"/>
      <c r="BH1177" s="581"/>
      <c r="BI1177" s="581"/>
      <c r="BJ1177" s="581"/>
      <c r="BK1177" s="581"/>
    </row>
    <row r="1178" spans="1:63" s="585" customFormat="1" ht="12.6" customHeight="1">
      <c r="A1178" s="322"/>
      <c r="B1178" s="613"/>
      <c r="C1178" s="616"/>
      <c r="D1178" s="679"/>
      <c r="E1178" s="679"/>
      <c r="F1178" s="679"/>
      <c r="G1178" s="679"/>
      <c r="H1178" s="679"/>
      <c r="I1178" s="679"/>
      <c r="J1178" s="679"/>
      <c r="K1178" s="679"/>
      <c r="L1178" s="679"/>
      <c r="M1178" s="679"/>
      <c r="N1178" s="679"/>
      <c r="O1178" s="679"/>
      <c r="P1178" s="679"/>
      <c r="Q1178" s="679"/>
      <c r="R1178" s="679"/>
      <c r="S1178" s="679"/>
      <c r="T1178" s="679"/>
      <c r="U1178" s="679"/>
      <c r="V1178" s="679"/>
      <c r="W1178" s="679"/>
      <c r="X1178" s="606"/>
      <c r="Y1178" s="610"/>
      <c r="Z1178" s="611"/>
      <c r="AA1178" s="612"/>
      <c r="AC1178" s="581"/>
      <c r="AD1178" s="581"/>
      <c r="AE1178" s="581"/>
      <c r="AF1178" s="581"/>
      <c r="AG1178" s="581"/>
      <c r="AH1178" s="581"/>
      <c r="AI1178" s="581"/>
      <c r="AJ1178" s="581"/>
      <c r="AK1178" s="581"/>
      <c r="AL1178" s="581"/>
      <c r="AM1178" s="581"/>
      <c r="AN1178" s="581"/>
      <c r="AO1178" s="581"/>
      <c r="AP1178" s="581"/>
      <c r="AQ1178" s="581"/>
      <c r="AR1178" s="581"/>
      <c r="AS1178" s="581"/>
      <c r="AT1178" s="581"/>
      <c r="AU1178" s="581"/>
      <c r="AV1178" s="581"/>
      <c r="AW1178" s="581"/>
      <c r="AX1178" s="581"/>
      <c r="AY1178" s="581"/>
      <c r="AZ1178" s="581"/>
      <c r="BA1178" s="581"/>
      <c r="BB1178" s="581"/>
      <c r="BC1178" s="581"/>
      <c r="BD1178" s="581"/>
      <c r="BE1178" s="581"/>
      <c r="BF1178" s="581"/>
      <c r="BG1178" s="581"/>
      <c r="BH1178" s="581"/>
      <c r="BI1178" s="581"/>
      <c r="BJ1178" s="581"/>
      <c r="BK1178" s="581"/>
    </row>
    <row r="1179" spans="1:63" s="585" customFormat="1" ht="12.6" customHeight="1">
      <c r="A1179" s="322"/>
      <c r="B1179" s="613"/>
      <c r="C1179" s="616"/>
      <c r="D1179" s="679"/>
      <c r="E1179" s="679"/>
      <c r="F1179" s="679"/>
      <c r="G1179" s="679"/>
      <c r="H1179" s="679"/>
      <c r="I1179" s="679"/>
      <c r="J1179" s="679"/>
      <c r="K1179" s="679"/>
      <c r="L1179" s="679"/>
      <c r="M1179" s="679"/>
      <c r="N1179" s="679"/>
      <c r="O1179" s="679"/>
      <c r="P1179" s="679"/>
      <c r="Q1179" s="679"/>
      <c r="R1179" s="679"/>
      <c r="S1179" s="679"/>
      <c r="T1179" s="679"/>
      <c r="U1179" s="679"/>
      <c r="V1179" s="679"/>
      <c r="W1179" s="679"/>
      <c r="X1179" s="606"/>
      <c r="Y1179" s="610"/>
      <c r="Z1179" s="611"/>
      <c r="AA1179" s="612"/>
      <c r="AC1179" s="581"/>
      <c r="AD1179" s="581"/>
      <c r="AE1179" s="581"/>
      <c r="AF1179" s="581"/>
      <c r="AG1179" s="581"/>
      <c r="AH1179" s="581"/>
      <c r="AI1179" s="581"/>
      <c r="AJ1179" s="581"/>
      <c r="AK1179" s="581"/>
      <c r="AL1179" s="581"/>
      <c r="AM1179" s="581"/>
      <c r="AN1179" s="581"/>
      <c r="AO1179" s="581"/>
      <c r="AP1179" s="581"/>
      <c r="AQ1179" s="581"/>
      <c r="AR1179" s="581"/>
      <c r="AS1179" s="581"/>
      <c r="AT1179" s="581"/>
      <c r="AU1179" s="581"/>
      <c r="AV1179" s="581"/>
      <c r="AW1179" s="581"/>
      <c r="AX1179" s="581"/>
      <c r="AY1179" s="581"/>
      <c r="AZ1179" s="581"/>
      <c r="BA1179" s="581"/>
      <c r="BB1179" s="581"/>
      <c r="BC1179" s="581"/>
      <c r="BD1179" s="581"/>
      <c r="BE1179" s="581"/>
      <c r="BF1179" s="581"/>
      <c r="BG1179" s="581"/>
      <c r="BH1179" s="581"/>
      <c r="BI1179" s="581"/>
      <c r="BJ1179" s="581"/>
      <c r="BK1179" s="581"/>
    </row>
    <row r="1180" spans="1:63" s="585" customFormat="1" ht="12.6" customHeight="1">
      <c r="A1180" s="322"/>
      <c r="B1180" s="613"/>
      <c r="C1180" s="616"/>
      <c r="D1180" s="679"/>
      <c r="E1180" s="679"/>
      <c r="F1180" s="679"/>
      <c r="G1180" s="679"/>
      <c r="H1180" s="679"/>
      <c r="I1180" s="679"/>
      <c r="J1180" s="679"/>
      <c r="K1180" s="679"/>
      <c r="L1180" s="679"/>
      <c r="M1180" s="679"/>
      <c r="N1180" s="679"/>
      <c r="O1180" s="679"/>
      <c r="P1180" s="679"/>
      <c r="Q1180" s="679"/>
      <c r="R1180" s="679"/>
      <c r="S1180" s="679"/>
      <c r="T1180" s="679"/>
      <c r="U1180" s="679"/>
      <c r="V1180" s="679"/>
      <c r="W1180" s="679"/>
      <c r="X1180" s="606"/>
      <c r="Y1180" s="610"/>
      <c r="Z1180" s="611"/>
      <c r="AA1180" s="612"/>
      <c r="AC1180" s="581"/>
      <c r="AD1180" s="581"/>
      <c r="AE1180" s="581"/>
      <c r="AF1180" s="581"/>
      <c r="AG1180" s="581"/>
      <c r="AH1180" s="581"/>
      <c r="AI1180" s="581"/>
      <c r="AJ1180" s="581"/>
      <c r="AK1180" s="581"/>
      <c r="AL1180" s="581"/>
      <c r="AM1180" s="581"/>
      <c r="AN1180" s="581"/>
      <c r="AO1180" s="581"/>
      <c r="AP1180" s="581"/>
      <c r="AQ1180" s="581"/>
      <c r="AR1180" s="581"/>
      <c r="AS1180" s="581"/>
      <c r="AT1180" s="581"/>
      <c r="AU1180" s="581"/>
      <c r="AV1180" s="581"/>
      <c r="AW1180" s="581"/>
      <c r="AX1180" s="581"/>
      <c r="AY1180" s="581"/>
      <c r="AZ1180" s="581"/>
      <c r="BA1180" s="581"/>
      <c r="BB1180" s="581"/>
      <c r="BC1180" s="581"/>
      <c r="BD1180" s="581"/>
      <c r="BE1180" s="581"/>
      <c r="BF1180" s="581"/>
      <c r="BG1180" s="581"/>
      <c r="BH1180" s="581"/>
      <c r="BI1180" s="581"/>
      <c r="BJ1180" s="581"/>
      <c r="BK1180" s="581"/>
    </row>
    <row r="1181" spans="1:63" s="585" customFormat="1" ht="12.6" customHeight="1">
      <c r="A1181" s="322"/>
      <c r="B1181" s="600"/>
      <c r="C1181" s="607"/>
      <c r="D1181" s="608"/>
      <c r="E1181" s="608"/>
      <c r="F1181" s="608"/>
      <c r="G1181" s="608"/>
      <c r="H1181" s="608"/>
      <c r="I1181" s="608"/>
      <c r="J1181" s="608"/>
      <c r="K1181" s="608"/>
      <c r="L1181" s="608"/>
      <c r="M1181" s="608"/>
      <c r="N1181" s="608"/>
      <c r="O1181" s="608"/>
      <c r="P1181" s="608"/>
      <c r="Q1181" s="608"/>
      <c r="R1181" s="608"/>
      <c r="S1181" s="608"/>
      <c r="T1181" s="608"/>
      <c r="U1181" s="608"/>
      <c r="V1181" s="608"/>
      <c r="W1181" s="608"/>
      <c r="X1181" s="609"/>
      <c r="Y1181" s="610"/>
      <c r="Z1181" s="611"/>
      <c r="AA1181" s="612"/>
      <c r="AC1181" s="581"/>
      <c r="AD1181" s="581"/>
      <c r="AE1181" s="581"/>
      <c r="AF1181" s="581"/>
      <c r="AG1181" s="581"/>
      <c r="AH1181" s="581"/>
      <c r="AI1181" s="581"/>
      <c r="AJ1181" s="581"/>
      <c r="AK1181" s="581"/>
      <c r="AL1181" s="581"/>
      <c r="AM1181" s="581"/>
      <c r="AN1181" s="581"/>
      <c r="AO1181" s="581"/>
      <c r="AP1181" s="581"/>
      <c r="AQ1181" s="581"/>
      <c r="AR1181" s="581"/>
      <c r="AS1181" s="581"/>
      <c r="AT1181" s="581"/>
      <c r="AU1181" s="581"/>
      <c r="AV1181" s="581"/>
      <c r="AW1181" s="581"/>
      <c r="AX1181" s="581"/>
      <c r="AY1181" s="581"/>
      <c r="AZ1181" s="581"/>
      <c r="BA1181" s="581"/>
      <c r="BB1181" s="581"/>
      <c r="BC1181" s="581"/>
      <c r="BD1181" s="581"/>
      <c r="BE1181" s="581"/>
      <c r="BF1181" s="581"/>
      <c r="BG1181" s="581"/>
      <c r="BH1181" s="581"/>
      <c r="BI1181" s="581"/>
      <c r="BJ1181" s="581"/>
      <c r="BK1181" s="581"/>
    </row>
    <row r="1182" spans="1:63" s="585" customFormat="1" ht="12.6" customHeight="1">
      <c r="A1182" s="322"/>
      <c r="B1182" s="598" t="s">
        <v>1138</v>
      </c>
      <c r="C1182" s="601" t="s">
        <v>1139</v>
      </c>
      <c r="D1182" s="602"/>
      <c r="E1182" s="602"/>
      <c r="F1182" s="602"/>
      <c r="G1182" s="602"/>
      <c r="H1182" s="602"/>
      <c r="I1182" s="602"/>
      <c r="J1182" s="602"/>
      <c r="K1182" s="602"/>
      <c r="L1182" s="602"/>
      <c r="M1182" s="602"/>
      <c r="N1182" s="602"/>
      <c r="O1182" s="602"/>
      <c r="P1182" s="602"/>
      <c r="Q1182" s="602"/>
      <c r="R1182" s="602"/>
      <c r="S1182" s="602"/>
      <c r="T1182" s="602"/>
      <c r="U1182" s="602"/>
      <c r="V1182" s="602"/>
      <c r="W1182" s="602"/>
      <c r="X1182" s="603"/>
      <c r="Y1182" s="610"/>
      <c r="Z1182" s="611"/>
      <c r="AA1182" s="612"/>
      <c r="AC1182" s="581"/>
      <c r="AD1182" s="581"/>
      <c r="AE1182" s="581"/>
      <c r="AF1182" s="581"/>
      <c r="AG1182" s="581"/>
      <c r="AH1182" s="581"/>
      <c r="AI1182" s="581"/>
      <c r="AJ1182" s="581"/>
      <c r="AK1182" s="581"/>
      <c r="AL1182" s="581"/>
      <c r="AM1182" s="581"/>
      <c r="AN1182" s="581"/>
      <c r="AO1182" s="581"/>
      <c r="AP1182" s="581"/>
      <c r="AQ1182" s="581"/>
      <c r="AR1182" s="581"/>
      <c r="AS1182" s="581"/>
      <c r="AT1182" s="581"/>
      <c r="AU1182" s="581"/>
      <c r="AV1182" s="581"/>
      <c r="AW1182" s="581"/>
      <c r="AX1182" s="581"/>
      <c r="AY1182" s="581"/>
      <c r="AZ1182" s="581"/>
      <c r="BA1182" s="581"/>
      <c r="BB1182" s="581"/>
      <c r="BC1182" s="581"/>
      <c r="BD1182" s="581"/>
      <c r="BE1182" s="581"/>
      <c r="BF1182" s="581"/>
      <c r="BG1182" s="581"/>
      <c r="BH1182" s="581"/>
      <c r="BI1182" s="581"/>
      <c r="BJ1182" s="581"/>
      <c r="BK1182" s="581"/>
    </row>
    <row r="1183" spans="1:63" s="471" customFormat="1" ht="12.6" customHeight="1">
      <c r="A1183" s="322"/>
      <c r="B1183" s="600"/>
      <c r="C1183" s="607"/>
      <c r="D1183" s="608"/>
      <c r="E1183" s="608"/>
      <c r="F1183" s="608"/>
      <c r="G1183" s="608"/>
      <c r="H1183" s="608"/>
      <c r="I1183" s="608"/>
      <c r="J1183" s="608"/>
      <c r="K1183" s="608"/>
      <c r="L1183" s="608"/>
      <c r="M1183" s="608"/>
      <c r="N1183" s="608"/>
      <c r="O1183" s="608"/>
      <c r="P1183" s="608"/>
      <c r="Q1183" s="608"/>
      <c r="R1183" s="608"/>
      <c r="S1183" s="608"/>
      <c r="T1183" s="608"/>
      <c r="U1183" s="608"/>
      <c r="V1183" s="608"/>
      <c r="W1183" s="608"/>
      <c r="X1183" s="609"/>
      <c r="Y1183" s="610"/>
      <c r="Z1183" s="611"/>
      <c r="AA1183" s="612"/>
      <c r="AC1183" s="473"/>
      <c r="AD1183" s="473"/>
      <c r="AE1183" s="473"/>
      <c r="AF1183" s="473"/>
      <c r="AG1183" s="473"/>
      <c r="AH1183" s="473"/>
      <c r="AI1183" s="473"/>
      <c r="AJ1183" s="473"/>
      <c r="AK1183" s="473"/>
      <c r="AL1183" s="473"/>
      <c r="AM1183" s="473"/>
      <c r="AN1183" s="473"/>
      <c r="AO1183" s="473"/>
      <c r="AP1183" s="473"/>
      <c r="AQ1183" s="473"/>
      <c r="AR1183" s="473"/>
      <c r="AS1183" s="473"/>
      <c r="AT1183" s="473"/>
      <c r="AU1183" s="473"/>
      <c r="AV1183" s="473"/>
      <c r="AW1183" s="473"/>
      <c r="AX1183" s="473"/>
      <c r="AY1183" s="473"/>
      <c r="AZ1183" s="473"/>
      <c r="BA1183" s="473"/>
      <c r="BB1183" s="473"/>
      <c r="BC1183" s="473"/>
      <c r="BD1183" s="473"/>
      <c r="BE1183" s="473"/>
      <c r="BF1183" s="473"/>
      <c r="BG1183" s="473"/>
      <c r="BH1183" s="473"/>
      <c r="BI1183" s="473"/>
      <c r="BJ1183" s="473"/>
      <c r="BK1183" s="473"/>
    </row>
    <row r="1184" spans="1:63" s="471" customFormat="1" ht="12.6" customHeight="1">
      <c r="A1184" s="322"/>
      <c r="B1184" s="454"/>
      <c r="C1184" s="451"/>
      <c r="D1184" s="451"/>
      <c r="E1184" s="451"/>
      <c r="F1184" s="451"/>
      <c r="G1184" s="451"/>
      <c r="H1184" s="451"/>
      <c r="I1184" s="451"/>
      <c r="J1184" s="451"/>
      <c r="K1184" s="451"/>
      <c r="L1184" s="451"/>
      <c r="M1184" s="451"/>
      <c r="N1184" s="451"/>
      <c r="O1184" s="451"/>
      <c r="P1184" s="451"/>
      <c r="Q1184" s="451"/>
      <c r="R1184" s="451"/>
      <c r="S1184" s="451"/>
      <c r="T1184" s="451"/>
      <c r="U1184" s="451"/>
      <c r="V1184" s="451"/>
      <c r="W1184" s="451"/>
      <c r="X1184" s="451"/>
      <c r="Y1184" s="431"/>
      <c r="Z1184" s="431"/>
      <c r="AA1184" s="431"/>
      <c r="AC1184" s="473"/>
      <c r="AD1184" s="473"/>
      <c r="AE1184" s="473"/>
      <c r="AF1184" s="473"/>
      <c r="AG1184" s="473"/>
      <c r="AH1184" s="473"/>
      <c r="AI1184" s="473"/>
      <c r="AJ1184" s="473"/>
      <c r="AK1184" s="473"/>
      <c r="AL1184" s="473"/>
      <c r="AM1184" s="473"/>
      <c r="AN1184" s="473"/>
      <c r="AO1184" s="473"/>
      <c r="AP1184" s="473"/>
      <c r="AQ1184" s="473"/>
      <c r="AR1184" s="473"/>
      <c r="AS1184" s="473"/>
      <c r="AT1184" s="473"/>
      <c r="AU1184" s="473"/>
      <c r="AV1184" s="473"/>
      <c r="AW1184" s="473"/>
      <c r="AX1184" s="473"/>
      <c r="AY1184" s="473"/>
      <c r="AZ1184" s="473"/>
      <c r="BA1184" s="473"/>
      <c r="BB1184" s="473"/>
      <c r="BC1184" s="473"/>
      <c r="BD1184" s="473"/>
      <c r="BE1184" s="473"/>
      <c r="BF1184" s="473"/>
      <c r="BG1184" s="473"/>
      <c r="BH1184" s="473"/>
      <c r="BI1184" s="473"/>
      <c r="BJ1184" s="473"/>
      <c r="BK1184" s="473"/>
    </row>
    <row r="1185" spans="1:63" s="471" customFormat="1" ht="16.350000000000001" customHeight="1">
      <c r="A1185" s="422" t="s">
        <v>1109</v>
      </c>
      <c r="B1185" s="279"/>
      <c r="C1185" s="280"/>
      <c r="D1185" s="280"/>
      <c r="E1185" s="280"/>
      <c r="F1185" s="280"/>
      <c r="G1185" s="280"/>
      <c r="H1185" s="280"/>
      <c r="I1185" s="280"/>
      <c r="J1185" s="281"/>
      <c r="K1185" s="281"/>
      <c r="L1185" s="281"/>
      <c r="M1185" s="281"/>
      <c r="N1185" s="281"/>
      <c r="O1185" s="281"/>
      <c r="P1185" s="281"/>
      <c r="Q1185" s="281"/>
      <c r="R1185" s="281"/>
      <c r="S1185" s="282"/>
      <c r="T1185" s="282"/>
      <c r="U1185" s="282"/>
      <c r="V1185" s="282"/>
      <c r="W1185" s="282"/>
      <c r="X1185" s="282"/>
      <c r="Y1185" s="265"/>
      <c r="Z1185" s="265"/>
      <c r="AA1185" s="265"/>
      <c r="AC1185" s="473"/>
      <c r="AD1185" s="473"/>
      <c r="AE1185" s="473"/>
      <c r="AF1185" s="473"/>
      <c r="AG1185" s="473"/>
      <c r="AH1185" s="473"/>
      <c r="AI1185" s="473"/>
      <c r="AJ1185" s="473"/>
      <c r="AK1185" s="473"/>
      <c r="AL1185" s="473"/>
      <c r="AM1185" s="473"/>
      <c r="AN1185" s="473"/>
      <c r="AO1185" s="473"/>
      <c r="AP1185" s="473"/>
      <c r="AQ1185" s="473"/>
      <c r="AR1185" s="473"/>
      <c r="AS1185" s="473"/>
      <c r="AT1185" s="473"/>
      <c r="AU1185" s="473"/>
      <c r="AV1185" s="473"/>
      <c r="AW1185" s="473"/>
      <c r="AX1185" s="473"/>
      <c r="AY1185" s="473"/>
      <c r="AZ1185" s="473"/>
      <c r="BA1185" s="473"/>
      <c r="BB1185" s="473"/>
      <c r="BC1185" s="473"/>
      <c r="BD1185" s="473"/>
      <c r="BE1185" s="473"/>
      <c r="BF1185" s="473"/>
      <c r="BG1185" s="473"/>
      <c r="BH1185" s="473"/>
      <c r="BI1185" s="473"/>
      <c r="BJ1185" s="473"/>
      <c r="BK1185" s="473"/>
    </row>
    <row r="1186" spans="1:63" s="471" customFormat="1" ht="12.75" customHeight="1">
      <c r="A1186" s="322"/>
      <c r="B1186" s="598" t="s">
        <v>354</v>
      </c>
      <c r="C1186" s="601" t="s">
        <v>657</v>
      </c>
      <c r="D1186" s="602"/>
      <c r="E1186" s="602"/>
      <c r="F1186" s="602"/>
      <c r="G1186" s="602"/>
      <c r="H1186" s="602"/>
      <c r="I1186" s="602"/>
      <c r="J1186" s="602"/>
      <c r="K1186" s="602"/>
      <c r="L1186" s="602"/>
      <c r="M1186" s="602"/>
      <c r="N1186" s="602"/>
      <c r="O1186" s="602"/>
      <c r="P1186" s="602"/>
      <c r="Q1186" s="602"/>
      <c r="R1186" s="602"/>
      <c r="S1186" s="602"/>
      <c r="T1186" s="602"/>
      <c r="U1186" s="602"/>
      <c r="V1186" s="602"/>
      <c r="W1186" s="602"/>
      <c r="X1186" s="603"/>
      <c r="Y1186" s="636"/>
      <c r="Z1186" s="637"/>
      <c r="AA1186" s="638"/>
      <c r="AC1186" s="473"/>
      <c r="AD1186" s="473"/>
      <c r="AE1186" s="473"/>
      <c r="AF1186" s="473"/>
      <c r="AG1186" s="473"/>
      <c r="AH1186" s="473"/>
      <c r="AI1186" s="473"/>
      <c r="AJ1186" s="473"/>
      <c r="AK1186" s="473"/>
      <c r="AL1186" s="473"/>
      <c r="AM1186" s="473"/>
      <c r="AN1186" s="473"/>
      <c r="AO1186" s="473"/>
      <c r="AP1186" s="473"/>
      <c r="AQ1186" s="473"/>
      <c r="AR1186" s="473"/>
      <c r="AS1186" s="473"/>
      <c r="AT1186" s="473"/>
      <c r="AU1186" s="473"/>
      <c r="AV1186" s="473"/>
      <c r="AW1186" s="473"/>
      <c r="AX1186" s="473"/>
      <c r="AY1186" s="473"/>
      <c r="AZ1186" s="473"/>
      <c r="BA1186" s="473"/>
      <c r="BB1186" s="473"/>
      <c r="BC1186" s="473"/>
      <c r="BD1186" s="473"/>
      <c r="BE1186" s="473"/>
      <c r="BF1186" s="473"/>
      <c r="BG1186" s="473"/>
      <c r="BH1186" s="473"/>
      <c r="BI1186" s="473"/>
      <c r="BJ1186" s="473"/>
      <c r="BK1186" s="473"/>
    </row>
    <row r="1187" spans="1:63" s="471" customFormat="1" ht="12.75" customHeight="1">
      <c r="A1187" s="322"/>
      <c r="B1187" s="599"/>
      <c r="C1187" s="604"/>
      <c r="D1187" s="605"/>
      <c r="E1187" s="605"/>
      <c r="F1187" s="605"/>
      <c r="G1187" s="605"/>
      <c r="H1187" s="605"/>
      <c r="I1187" s="605"/>
      <c r="J1187" s="605"/>
      <c r="K1187" s="605"/>
      <c r="L1187" s="605"/>
      <c r="M1187" s="605"/>
      <c r="N1187" s="605"/>
      <c r="O1187" s="605"/>
      <c r="P1187" s="605"/>
      <c r="Q1187" s="605"/>
      <c r="R1187" s="605"/>
      <c r="S1187" s="605"/>
      <c r="T1187" s="605"/>
      <c r="U1187" s="605"/>
      <c r="V1187" s="605"/>
      <c r="W1187" s="605"/>
      <c r="X1187" s="606"/>
      <c r="Y1187" s="639"/>
      <c r="Z1187" s="640"/>
      <c r="AA1187" s="641"/>
      <c r="AC1187" s="473"/>
      <c r="AD1187" s="473"/>
      <c r="AE1187" s="473"/>
      <c r="AF1187" s="473"/>
      <c r="AG1187" s="473"/>
      <c r="AH1187" s="473"/>
      <c r="AI1187" s="473"/>
      <c r="AJ1187" s="473"/>
      <c r="AK1187" s="473"/>
      <c r="AL1187" s="473"/>
      <c r="AM1187" s="473"/>
      <c r="AN1187" s="473"/>
      <c r="AO1187" s="473"/>
      <c r="AP1187" s="473"/>
      <c r="AQ1187" s="473"/>
      <c r="AR1187" s="473"/>
      <c r="AS1187" s="473"/>
      <c r="AT1187" s="473"/>
      <c r="AU1187" s="473"/>
      <c r="AV1187" s="473"/>
      <c r="AW1187" s="473"/>
      <c r="AX1187" s="473"/>
      <c r="AY1187" s="473"/>
      <c r="AZ1187" s="473"/>
      <c r="BA1187" s="473"/>
      <c r="BB1187" s="473"/>
      <c r="BC1187" s="473"/>
      <c r="BD1187" s="473"/>
      <c r="BE1187" s="473"/>
      <c r="BF1187" s="473"/>
      <c r="BG1187" s="473"/>
      <c r="BH1187" s="473"/>
      <c r="BI1187" s="473"/>
      <c r="BJ1187" s="473"/>
      <c r="BK1187" s="473"/>
    </row>
    <row r="1188" spans="1:63" s="471" customFormat="1" ht="12.75" customHeight="1">
      <c r="A1188" s="322"/>
      <c r="B1188" s="600"/>
      <c r="C1188" s="607"/>
      <c r="D1188" s="608"/>
      <c r="E1188" s="608"/>
      <c r="F1188" s="608"/>
      <c r="G1188" s="608"/>
      <c r="H1188" s="608"/>
      <c r="I1188" s="608"/>
      <c r="J1188" s="608"/>
      <c r="K1188" s="608"/>
      <c r="L1188" s="608"/>
      <c r="M1188" s="608"/>
      <c r="N1188" s="608"/>
      <c r="O1188" s="608"/>
      <c r="P1188" s="608"/>
      <c r="Q1188" s="608"/>
      <c r="R1188" s="608"/>
      <c r="S1188" s="608"/>
      <c r="T1188" s="608"/>
      <c r="U1188" s="608"/>
      <c r="V1188" s="608"/>
      <c r="W1188" s="608"/>
      <c r="X1188" s="609"/>
      <c r="Y1188" s="642"/>
      <c r="Z1188" s="643"/>
      <c r="AA1188" s="644"/>
      <c r="AC1188" s="473"/>
      <c r="AD1188" s="473"/>
      <c r="AE1188" s="473"/>
      <c r="AF1188" s="473"/>
      <c r="AG1188" s="473"/>
      <c r="AH1188" s="473"/>
      <c r="AI1188" s="473"/>
      <c r="AJ1188" s="473"/>
      <c r="AK1188" s="473"/>
      <c r="AL1188" s="473"/>
      <c r="AM1188" s="473"/>
      <c r="AN1188" s="473"/>
      <c r="AO1188" s="473"/>
      <c r="AP1188" s="473"/>
      <c r="AQ1188" s="473"/>
      <c r="AR1188" s="473"/>
      <c r="AS1188" s="473"/>
      <c r="AT1188" s="473"/>
      <c r="AU1188" s="473"/>
      <c r="AV1188" s="473"/>
      <c r="AW1188" s="473"/>
      <c r="AX1188" s="473"/>
      <c r="AY1188" s="473"/>
      <c r="AZ1188" s="473"/>
      <c r="BA1188" s="473"/>
      <c r="BB1188" s="473"/>
      <c r="BC1188" s="473"/>
      <c r="BD1188" s="473"/>
      <c r="BE1188" s="473"/>
      <c r="BF1188" s="473"/>
      <c r="BG1188" s="473"/>
      <c r="BH1188" s="473"/>
      <c r="BI1188" s="473"/>
      <c r="BJ1188" s="473"/>
      <c r="BK1188" s="473"/>
    </row>
    <row r="1189" spans="1:63" s="471" customFormat="1" ht="12.75" customHeight="1">
      <c r="A1189" s="322"/>
      <c r="B1189" s="598" t="s">
        <v>356</v>
      </c>
      <c r="C1189" s="601" t="s">
        <v>658</v>
      </c>
      <c r="D1189" s="602"/>
      <c r="E1189" s="602"/>
      <c r="F1189" s="602"/>
      <c r="G1189" s="602"/>
      <c r="H1189" s="602"/>
      <c r="I1189" s="602"/>
      <c r="J1189" s="602"/>
      <c r="K1189" s="602"/>
      <c r="L1189" s="602"/>
      <c r="M1189" s="602"/>
      <c r="N1189" s="602"/>
      <c r="O1189" s="602"/>
      <c r="P1189" s="602"/>
      <c r="Q1189" s="602"/>
      <c r="R1189" s="602"/>
      <c r="S1189" s="602"/>
      <c r="T1189" s="602"/>
      <c r="U1189" s="602"/>
      <c r="V1189" s="602"/>
      <c r="W1189" s="602"/>
      <c r="X1189" s="603"/>
      <c r="Y1189" s="636"/>
      <c r="Z1189" s="637"/>
      <c r="AA1189" s="638"/>
      <c r="AC1189" s="473"/>
      <c r="AD1189" s="473"/>
      <c r="AE1189" s="473"/>
      <c r="AF1189" s="473"/>
      <c r="AG1189" s="473"/>
      <c r="AH1189" s="473"/>
      <c r="AI1189" s="473"/>
      <c r="AJ1189" s="473"/>
      <c r="AK1189" s="473"/>
      <c r="AL1189" s="473"/>
      <c r="AM1189" s="473"/>
      <c r="AN1189" s="473"/>
      <c r="AO1189" s="473"/>
      <c r="AP1189" s="473"/>
      <c r="AQ1189" s="473"/>
      <c r="AR1189" s="473"/>
      <c r="AS1189" s="473"/>
      <c r="AT1189" s="473"/>
      <c r="AU1189" s="473"/>
      <c r="AV1189" s="473"/>
      <c r="AW1189" s="473"/>
      <c r="AX1189" s="473"/>
      <c r="AY1189" s="473"/>
      <c r="AZ1189" s="473"/>
      <c r="BA1189" s="473"/>
      <c r="BB1189" s="473"/>
      <c r="BC1189" s="473"/>
      <c r="BD1189" s="473"/>
      <c r="BE1189" s="473"/>
      <c r="BF1189" s="473"/>
      <c r="BG1189" s="473"/>
      <c r="BH1189" s="473"/>
      <c r="BI1189" s="473"/>
      <c r="BJ1189" s="473"/>
      <c r="BK1189" s="473"/>
    </row>
    <row r="1190" spans="1:63" s="471" customFormat="1" ht="12.75" customHeight="1">
      <c r="A1190" s="322"/>
      <c r="B1190" s="599"/>
      <c r="C1190" s="604"/>
      <c r="D1190" s="605"/>
      <c r="E1190" s="605"/>
      <c r="F1190" s="605"/>
      <c r="G1190" s="605"/>
      <c r="H1190" s="605"/>
      <c r="I1190" s="605"/>
      <c r="J1190" s="605"/>
      <c r="K1190" s="605"/>
      <c r="L1190" s="605"/>
      <c r="M1190" s="605"/>
      <c r="N1190" s="605"/>
      <c r="O1190" s="605"/>
      <c r="P1190" s="605"/>
      <c r="Q1190" s="605"/>
      <c r="R1190" s="605"/>
      <c r="S1190" s="605"/>
      <c r="T1190" s="605"/>
      <c r="U1190" s="605"/>
      <c r="V1190" s="605"/>
      <c r="W1190" s="605"/>
      <c r="X1190" s="606"/>
      <c r="Y1190" s="639"/>
      <c r="Z1190" s="640"/>
      <c r="AA1190" s="641"/>
      <c r="AC1190" s="473"/>
      <c r="AD1190" s="473"/>
      <c r="AE1190" s="473"/>
      <c r="AF1190" s="473"/>
      <c r="AG1190" s="473"/>
      <c r="AH1190" s="473"/>
      <c r="AI1190" s="473"/>
      <c r="AJ1190" s="473"/>
      <c r="AK1190" s="473"/>
      <c r="AL1190" s="473"/>
      <c r="AM1190" s="473"/>
      <c r="AN1190" s="473"/>
      <c r="AO1190" s="473"/>
      <c r="AP1190" s="473"/>
      <c r="AQ1190" s="473"/>
      <c r="AR1190" s="473"/>
      <c r="AS1190" s="473"/>
      <c r="AT1190" s="473"/>
      <c r="AU1190" s="473"/>
      <c r="AV1190" s="473"/>
      <c r="AW1190" s="473"/>
      <c r="AX1190" s="473"/>
      <c r="AY1190" s="473"/>
      <c r="AZ1190" s="473"/>
      <c r="BA1190" s="473"/>
      <c r="BB1190" s="473"/>
      <c r="BC1190" s="473"/>
      <c r="BD1190" s="473"/>
      <c r="BE1190" s="473"/>
      <c r="BF1190" s="473"/>
      <c r="BG1190" s="473"/>
      <c r="BH1190" s="473"/>
      <c r="BI1190" s="473"/>
      <c r="BJ1190" s="473"/>
      <c r="BK1190" s="473"/>
    </row>
    <row r="1191" spans="1:63" s="471" customFormat="1" ht="12.75" customHeight="1">
      <c r="A1191" s="322"/>
      <c r="B1191" s="600"/>
      <c r="C1191" s="607"/>
      <c r="D1191" s="608"/>
      <c r="E1191" s="608"/>
      <c r="F1191" s="608"/>
      <c r="G1191" s="608"/>
      <c r="H1191" s="608"/>
      <c r="I1191" s="608"/>
      <c r="J1191" s="608"/>
      <c r="K1191" s="608"/>
      <c r="L1191" s="608"/>
      <c r="M1191" s="608"/>
      <c r="N1191" s="608"/>
      <c r="O1191" s="608"/>
      <c r="P1191" s="608"/>
      <c r="Q1191" s="608"/>
      <c r="R1191" s="608"/>
      <c r="S1191" s="608"/>
      <c r="T1191" s="608"/>
      <c r="U1191" s="608"/>
      <c r="V1191" s="608"/>
      <c r="W1191" s="608"/>
      <c r="X1191" s="609"/>
      <c r="Y1191" s="642"/>
      <c r="Z1191" s="643"/>
      <c r="AA1191" s="644"/>
      <c r="AC1191" s="473"/>
      <c r="AD1191" s="473"/>
      <c r="AE1191" s="473"/>
      <c r="AF1191" s="473"/>
      <c r="AG1191" s="473"/>
      <c r="AH1191" s="473"/>
      <c r="AI1191" s="473"/>
      <c r="AJ1191" s="473"/>
      <c r="AK1191" s="473"/>
      <c r="AL1191" s="473"/>
      <c r="AM1191" s="473"/>
      <c r="AN1191" s="473"/>
      <c r="AO1191" s="473"/>
      <c r="AP1191" s="473"/>
      <c r="AQ1191" s="473"/>
      <c r="AR1191" s="473"/>
      <c r="AS1191" s="473"/>
      <c r="AT1191" s="473"/>
      <c r="AU1191" s="473"/>
      <c r="AV1191" s="473"/>
      <c r="AW1191" s="473"/>
      <c r="AX1191" s="473"/>
      <c r="AY1191" s="473"/>
      <c r="AZ1191" s="473"/>
      <c r="BA1191" s="473"/>
      <c r="BB1191" s="473"/>
      <c r="BC1191" s="473"/>
      <c r="BD1191" s="473"/>
      <c r="BE1191" s="473"/>
      <c r="BF1191" s="473"/>
      <c r="BG1191" s="473"/>
      <c r="BH1191" s="473"/>
      <c r="BI1191" s="473"/>
      <c r="BJ1191" s="473"/>
      <c r="BK1191" s="473"/>
    </row>
    <row r="1192" spans="1:63" s="471" customFormat="1" ht="12.75" customHeight="1">
      <c r="A1192" s="322"/>
      <c r="B1192" s="598" t="s">
        <v>387</v>
      </c>
      <c r="C1192" s="601" t="s">
        <v>659</v>
      </c>
      <c r="D1192" s="602"/>
      <c r="E1192" s="602"/>
      <c r="F1192" s="602"/>
      <c r="G1192" s="602"/>
      <c r="H1192" s="602"/>
      <c r="I1192" s="602"/>
      <c r="J1192" s="602"/>
      <c r="K1192" s="602"/>
      <c r="L1192" s="602"/>
      <c r="M1192" s="602"/>
      <c r="N1192" s="602"/>
      <c r="O1192" s="602"/>
      <c r="P1192" s="602"/>
      <c r="Q1192" s="602"/>
      <c r="R1192" s="602"/>
      <c r="S1192" s="602"/>
      <c r="T1192" s="602"/>
      <c r="U1192" s="602"/>
      <c r="V1192" s="602"/>
      <c r="W1192" s="602"/>
      <c r="X1192" s="603"/>
      <c r="Y1192" s="636"/>
      <c r="Z1192" s="637"/>
      <c r="AA1192" s="638"/>
      <c r="AC1192" s="473"/>
      <c r="AD1192" s="473"/>
      <c r="AE1192" s="473"/>
      <c r="AF1192" s="473"/>
      <c r="AG1192" s="473"/>
      <c r="AH1192" s="473"/>
      <c r="AI1192" s="473"/>
      <c r="AJ1192" s="473"/>
      <c r="AK1192" s="473"/>
      <c r="AL1192" s="473"/>
      <c r="AM1192" s="473"/>
      <c r="AN1192" s="473"/>
      <c r="AO1192" s="473"/>
      <c r="AP1192" s="473"/>
      <c r="AQ1192" s="473"/>
      <c r="AR1192" s="473"/>
      <c r="AS1192" s="473"/>
      <c r="AT1192" s="473"/>
      <c r="AU1192" s="473"/>
      <c r="AV1192" s="473"/>
      <c r="AW1192" s="473"/>
      <c r="AX1192" s="473"/>
      <c r="AY1192" s="473"/>
      <c r="AZ1192" s="473"/>
      <c r="BA1192" s="473"/>
      <c r="BB1192" s="473"/>
      <c r="BC1192" s="473"/>
      <c r="BD1192" s="473"/>
      <c r="BE1192" s="473"/>
      <c r="BF1192" s="473"/>
      <c r="BG1192" s="473"/>
      <c r="BH1192" s="473"/>
      <c r="BI1192" s="473"/>
      <c r="BJ1192" s="473"/>
      <c r="BK1192" s="473"/>
    </row>
    <row r="1193" spans="1:63" s="471" customFormat="1" ht="12.75" customHeight="1">
      <c r="A1193" s="322"/>
      <c r="B1193" s="599"/>
      <c r="C1193" s="604"/>
      <c r="D1193" s="605"/>
      <c r="E1193" s="605"/>
      <c r="F1193" s="605"/>
      <c r="G1193" s="605"/>
      <c r="H1193" s="605"/>
      <c r="I1193" s="605"/>
      <c r="J1193" s="605"/>
      <c r="K1193" s="605"/>
      <c r="L1193" s="605"/>
      <c r="M1193" s="605"/>
      <c r="N1193" s="605"/>
      <c r="O1193" s="605"/>
      <c r="P1193" s="605"/>
      <c r="Q1193" s="605"/>
      <c r="R1193" s="605"/>
      <c r="S1193" s="605"/>
      <c r="T1193" s="605"/>
      <c r="U1193" s="605"/>
      <c r="V1193" s="605"/>
      <c r="W1193" s="605"/>
      <c r="X1193" s="606"/>
      <c r="Y1193" s="639"/>
      <c r="Z1193" s="640"/>
      <c r="AA1193" s="641"/>
      <c r="AC1193" s="473"/>
      <c r="AD1193" s="473"/>
      <c r="AE1193" s="473"/>
      <c r="AF1193" s="473"/>
      <c r="AG1193" s="473"/>
      <c r="AH1193" s="473"/>
      <c r="AI1193" s="473"/>
      <c r="AJ1193" s="473"/>
      <c r="AK1193" s="473"/>
      <c r="AL1193" s="473"/>
      <c r="AM1193" s="473"/>
      <c r="AN1193" s="473"/>
      <c r="AO1193" s="473"/>
      <c r="AP1193" s="473"/>
      <c r="AQ1193" s="473"/>
      <c r="AR1193" s="473"/>
      <c r="AS1193" s="473"/>
      <c r="AT1193" s="473"/>
      <c r="AU1193" s="473"/>
      <c r="AV1193" s="473"/>
      <c r="AW1193" s="473"/>
      <c r="AX1193" s="473"/>
      <c r="AY1193" s="473"/>
      <c r="AZ1193" s="473"/>
      <c r="BA1193" s="473"/>
      <c r="BB1193" s="473"/>
      <c r="BC1193" s="473"/>
      <c r="BD1193" s="473"/>
      <c r="BE1193" s="473"/>
      <c r="BF1193" s="473"/>
      <c r="BG1193" s="473"/>
      <c r="BH1193" s="473"/>
      <c r="BI1193" s="473"/>
      <c r="BJ1193" s="473"/>
      <c r="BK1193" s="473"/>
    </row>
    <row r="1194" spans="1:63" s="471" customFormat="1" ht="12.75" customHeight="1">
      <c r="A1194" s="322"/>
      <c r="B1194" s="600"/>
      <c r="C1194" s="607"/>
      <c r="D1194" s="608"/>
      <c r="E1194" s="608"/>
      <c r="F1194" s="608"/>
      <c r="G1194" s="608"/>
      <c r="H1194" s="608"/>
      <c r="I1194" s="608"/>
      <c r="J1194" s="608"/>
      <c r="K1194" s="608"/>
      <c r="L1194" s="608"/>
      <c r="M1194" s="608"/>
      <c r="N1194" s="608"/>
      <c r="O1194" s="608"/>
      <c r="P1194" s="608"/>
      <c r="Q1194" s="608"/>
      <c r="R1194" s="608"/>
      <c r="S1194" s="608"/>
      <c r="T1194" s="608"/>
      <c r="U1194" s="608"/>
      <c r="V1194" s="608"/>
      <c r="W1194" s="608"/>
      <c r="X1194" s="609"/>
      <c r="Y1194" s="642"/>
      <c r="Z1194" s="643"/>
      <c r="AA1194" s="644"/>
      <c r="AC1194" s="473"/>
      <c r="AD1194" s="473"/>
      <c r="AE1194" s="473"/>
      <c r="AF1194" s="473"/>
      <c r="AG1194" s="473"/>
      <c r="AH1194" s="473"/>
      <c r="AI1194" s="473"/>
      <c r="AJ1194" s="473"/>
      <c r="AK1194" s="473"/>
      <c r="AL1194" s="473"/>
      <c r="AM1194" s="473"/>
      <c r="AN1194" s="473"/>
      <c r="AO1194" s="473"/>
      <c r="AP1194" s="473"/>
      <c r="AQ1194" s="473"/>
      <c r="AR1194" s="473"/>
      <c r="AS1194" s="473"/>
      <c r="AT1194" s="473"/>
      <c r="AU1194" s="473"/>
      <c r="AV1194" s="473"/>
      <c r="AW1194" s="473"/>
      <c r="AX1194" s="473"/>
      <c r="AY1194" s="473"/>
      <c r="AZ1194" s="473"/>
      <c r="BA1194" s="473"/>
      <c r="BB1194" s="473"/>
      <c r="BC1194" s="473"/>
      <c r="BD1194" s="473"/>
      <c r="BE1194" s="473"/>
      <c r="BF1194" s="473"/>
      <c r="BG1194" s="473"/>
      <c r="BH1194" s="473"/>
      <c r="BI1194" s="473"/>
      <c r="BJ1194" s="473"/>
      <c r="BK1194" s="473"/>
    </row>
    <row r="1195" spans="1:63" s="471" customFormat="1" ht="12.75" customHeight="1">
      <c r="A1195" s="322"/>
      <c r="B1195" s="598" t="s">
        <v>389</v>
      </c>
      <c r="C1195" s="601" t="s">
        <v>660</v>
      </c>
      <c r="D1195" s="602"/>
      <c r="E1195" s="602"/>
      <c r="F1195" s="602"/>
      <c r="G1195" s="602"/>
      <c r="H1195" s="602"/>
      <c r="I1195" s="602"/>
      <c r="J1195" s="602"/>
      <c r="K1195" s="602"/>
      <c r="L1195" s="602"/>
      <c r="M1195" s="602"/>
      <c r="N1195" s="602"/>
      <c r="O1195" s="602"/>
      <c r="P1195" s="602"/>
      <c r="Q1195" s="602"/>
      <c r="R1195" s="602"/>
      <c r="S1195" s="602"/>
      <c r="T1195" s="602"/>
      <c r="U1195" s="602"/>
      <c r="V1195" s="602"/>
      <c r="W1195" s="602"/>
      <c r="X1195" s="603"/>
      <c r="Y1195" s="636"/>
      <c r="Z1195" s="637"/>
      <c r="AA1195" s="638"/>
      <c r="AC1195" s="473"/>
      <c r="AD1195" s="473"/>
      <c r="AE1195" s="473"/>
      <c r="AF1195" s="473"/>
      <c r="AG1195" s="473"/>
      <c r="AH1195" s="473"/>
      <c r="AI1195" s="473"/>
      <c r="AJ1195" s="473"/>
      <c r="AK1195" s="473"/>
      <c r="AL1195" s="473"/>
      <c r="AM1195" s="473"/>
      <c r="AN1195" s="473"/>
      <c r="AO1195" s="473"/>
      <c r="AP1195" s="473"/>
      <c r="AQ1195" s="473"/>
      <c r="AR1195" s="473"/>
      <c r="AS1195" s="473"/>
      <c r="AT1195" s="473"/>
      <c r="AU1195" s="473"/>
      <c r="AV1195" s="473"/>
      <c r="AW1195" s="473"/>
      <c r="AX1195" s="473"/>
      <c r="AY1195" s="473"/>
      <c r="AZ1195" s="473"/>
      <c r="BA1195" s="473"/>
      <c r="BB1195" s="473"/>
      <c r="BC1195" s="473"/>
      <c r="BD1195" s="473"/>
      <c r="BE1195" s="473"/>
      <c r="BF1195" s="473"/>
      <c r="BG1195" s="473"/>
      <c r="BH1195" s="473"/>
      <c r="BI1195" s="473"/>
      <c r="BJ1195" s="473"/>
      <c r="BK1195" s="473"/>
    </row>
    <row r="1196" spans="1:63" s="471" customFormat="1" ht="24.75" customHeight="1">
      <c r="A1196" s="322"/>
      <c r="B1196" s="600"/>
      <c r="C1196" s="607"/>
      <c r="D1196" s="608"/>
      <c r="E1196" s="608"/>
      <c r="F1196" s="608"/>
      <c r="G1196" s="608"/>
      <c r="H1196" s="608"/>
      <c r="I1196" s="608"/>
      <c r="J1196" s="608"/>
      <c r="K1196" s="608"/>
      <c r="L1196" s="608"/>
      <c r="M1196" s="608"/>
      <c r="N1196" s="608"/>
      <c r="O1196" s="608"/>
      <c r="P1196" s="608"/>
      <c r="Q1196" s="608"/>
      <c r="R1196" s="608"/>
      <c r="S1196" s="608"/>
      <c r="T1196" s="608"/>
      <c r="U1196" s="608"/>
      <c r="V1196" s="608"/>
      <c r="W1196" s="608"/>
      <c r="X1196" s="609"/>
      <c r="Y1196" s="642"/>
      <c r="Z1196" s="643"/>
      <c r="AA1196" s="644"/>
      <c r="AC1196" s="473"/>
      <c r="AD1196" s="473"/>
      <c r="AE1196" s="473"/>
      <c r="AF1196" s="473"/>
      <c r="AG1196" s="473"/>
      <c r="AH1196" s="473"/>
      <c r="AI1196" s="473"/>
      <c r="AJ1196" s="473"/>
      <c r="AK1196" s="473"/>
      <c r="AL1196" s="473"/>
      <c r="AM1196" s="473"/>
      <c r="AN1196" s="473"/>
      <c r="AO1196" s="473"/>
      <c r="AP1196" s="473"/>
      <c r="AQ1196" s="473"/>
      <c r="AR1196" s="473"/>
      <c r="AS1196" s="473"/>
      <c r="AT1196" s="473"/>
      <c r="AU1196" s="473"/>
      <c r="AV1196" s="473"/>
      <c r="AW1196" s="473"/>
      <c r="AX1196" s="473"/>
      <c r="AY1196" s="473"/>
      <c r="AZ1196" s="473"/>
      <c r="BA1196" s="473"/>
      <c r="BB1196" s="473"/>
      <c r="BC1196" s="473"/>
      <c r="BD1196" s="473"/>
      <c r="BE1196" s="473"/>
      <c r="BF1196" s="473"/>
      <c r="BG1196" s="473"/>
      <c r="BH1196" s="473"/>
      <c r="BI1196" s="473"/>
      <c r="BJ1196" s="473"/>
      <c r="BK1196" s="473"/>
    </row>
    <row r="1197" spans="1:63" s="285" customFormat="1" ht="3.6" customHeight="1">
      <c r="A1197" s="225"/>
      <c r="B1197" s="225"/>
      <c r="C1197" s="225"/>
      <c r="D1197" s="225"/>
      <c r="E1197" s="225"/>
      <c r="F1197" s="225"/>
      <c r="G1197" s="225"/>
      <c r="H1197" s="225"/>
      <c r="I1197" s="225"/>
      <c r="J1197" s="225"/>
      <c r="K1197" s="225"/>
      <c r="L1197" s="225"/>
      <c r="M1197" s="225"/>
      <c r="N1197" s="225"/>
      <c r="O1197" s="225"/>
      <c r="P1197" s="225"/>
      <c r="Q1197" s="225"/>
      <c r="R1197" s="225"/>
      <c r="S1197" s="471"/>
      <c r="T1197" s="471"/>
      <c r="U1197" s="471"/>
      <c r="V1197" s="471"/>
      <c r="W1197" s="471"/>
      <c r="X1197" s="471"/>
      <c r="Y1197" s="226"/>
      <c r="Z1197" s="226"/>
      <c r="AA1197" s="226"/>
      <c r="AC1197" s="286"/>
      <c r="AD1197" s="286"/>
      <c r="AE1197" s="286"/>
      <c r="AF1197" s="286"/>
      <c r="AG1197" s="286"/>
      <c r="AH1197" s="286"/>
      <c r="AI1197" s="286"/>
      <c r="AJ1197" s="286"/>
      <c r="AK1197" s="286"/>
      <c r="AL1197" s="286"/>
      <c r="AM1197" s="286"/>
      <c r="AN1197" s="286"/>
      <c r="AO1197" s="286"/>
      <c r="AP1197" s="286"/>
      <c r="AQ1197" s="286"/>
      <c r="AR1197" s="286"/>
      <c r="AS1197" s="286"/>
      <c r="AT1197" s="286"/>
      <c r="AU1197" s="286"/>
      <c r="AV1197" s="286"/>
      <c r="AW1197" s="286"/>
      <c r="AX1197" s="286"/>
      <c r="AY1197" s="286"/>
      <c r="AZ1197" s="286"/>
      <c r="BA1197" s="286"/>
      <c r="BB1197" s="286"/>
      <c r="BC1197" s="286"/>
      <c r="BD1197" s="286"/>
      <c r="BE1197" s="286"/>
      <c r="BF1197" s="286"/>
      <c r="BG1197" s="286"/>
      <c r="BH1197" s="286"/>
      <c r="BI1197" s="286"/>
      <c r="BJ1197" s="286"/>
      <c r="BK1197" s="286"/>
    </row>
    <row r="1198" spans="1:63" s="471" customFormat="1" ht="18.75" customHeight="1">
      <c r="A1198" s="422" t="s">
        <v>1110</v>
      </c>
      <c r="B1198" s="279"/>
      <c r="C1198" s="280"/>
      <c r="D1198" s="280"/>
      <c r="E1198" s="280"/>
      <c r="F1198" s="280"/>
      <c r="G1198" s="280"/>
      <c r="H1198" s="280"/>
      <c r="I1198" s="280"/>
      <c r="J1198" s="281"/>
      <c r="K1198" s="281"/>
      <c r="L1198" s="281"/>
      <c r="M1198" s="281"/>
      <c r="N1198" s="281"/>
      <c r="O1198" s="281"/>
      <c r="P1198" s="281"/>
      <c r="Q1198" s="281"/>
      <c r="R1198" s="281"/>
      <c r="S1198" s="282"/>
      <c r="T1198" s="282"/>
      <c r="U1198" s="282"/>
      <c r="V1198" s="282"/>
      <c r="W1198" s="282"/>
      <c r="X1198" s="282"/>
      <c r="Y1198" s="265"/>
      <c r="Z1198" s="265"/>
      <c r="AA1198" s="265"/>
      <c r="AC1198" s="473"/>
      <c r="AD1198" s="473"/>
      <c r="AE1198" s="473"/>
      <c r="AF1198" s="473"/>
      <c r="AG1198" s="473"/>
      <c r="AH1198" s="473"/>
      <c r="AI1198" s="473"/>
      <c r="AJ1198" s="473"/>
      <c r="AK1198" s="473"/>
      <c r="AL1198" s="473"/>
      <c r="AM1198" s="473"/>
      <c r="AN1198" s="473"/>
      <c r="AO1198" s="473"/>
      <c r="AP1198" s="473"/>
      <c r="AQ1198" s="473"/>
      <c r="AR1198" s="473"/>
      <c r="AS1198" s="473"/>
      <c r="AT1198" s="473"/>
      <c r="AU1198" s="473"/>
      <c r="AV1198" s="473"/>
      <c r="AW1198" s="473"/>
      <c r="AX1198" s="473"/>
      <c r="AY1198" s="473"/>
      <c r="AZ1198" s="473"/>
      <c r="BA1198" s="473"/>
      <c r="BB1198" s="473"/>
      <c r="BC1198" s="473"/>
      <c r="BD1198" s="473"/>
      <c r="BE1198" s="473"/>
      <c r="BF1198" s="473"/>
      <c r="BG1198" s="473"/>
      <c r="BH1198" s="473"/>
      <c r="BI1198" s="473"/>
      <c r="BJ1198" s="473"/>
      <c r="BK1198" s="473"/>
    </row>
    <row r="1199" spans="1:63" s="471" customFormat="1" ht="12.75" customHeight="1">
      <c r="A1199" s="322"/>
      <c r="B1199" s="598" t="s">
        <v>354</v>
      </c>
      <c r="C1199" s="601" t="s">
        <v>661</v>
      </c>
      <c r="D1199" s="602"/>
      <c r="E1199" s="602"/>
      <c r="F1199" s="602"/>
      <c r="G1199" s="602"/>
      <c r="H1199" s="602"/>
      <c r="I1199" s="602"/>
      <c r="J1199" s="602"/>
      <c r="K1199" s="602"/>
      <c r="L1199" s="602"/>
      <c r="M1199" s="602"/>
      <c r="N1199" s="602"/>
      <c r="O1199" s="602"/>
      <c r="P1199" s="602"/>
      <c r="Q1199" s="602"/>
      <c r="R1199" s="602"/>
      <c r="S1199" s="602"/>
      <c r="T1199" s="602"/>
      <c r="U1199" s="602"/>
      <c r="V1199" s="602"/>
      <c r="W1199" s="602"/>
      <c r="X1199" s="603"/>
      <c r="Y1199" s="636"/>
      <c r="Z1199" s="637"/>
      <c r="AA1199" s="638"/>
      <c r="AC1199" s="473"/>
      <c r="AD1199" s="473"/>
      <c r="AE1199" s="473"/>
      <c r="AF1199" s="473"/>
      <c r="AG1199" s="473"/>
      <c r="AH1199" s="473"/>
      <c r="AI1199" s="473"/>
      <c r="AJ1199" s="473"/>
      <c r="AK1199" s="473"/>
      <c r="AL1199" s="473"/>
      <c r="AM1199" s="473"/>
      <c r="AN1199" s="473"/>
      <c r="AO1199" s="473"/>
      <c r="AP1199" s="473"/>
      <c r="AQ1199" s="473"/>
      <c r="AR1199" s="473"/>
      <c r="AS1199" s="473"/>
      <c r="AT1199" s="473"/>
      <c r="AU1199" s="473"/>
      <c r="AV1199" s="473"/>
      <c r="AW1199" s="473"/>
      <c r="AX1199" s="473"/>
      <c r="AY1199" s="473"/>
      <c r="AZ1199" s="473"/>
      <c r="BA1199" s="473"/>
      <c r="BB1199" s="473"/>
      <c r="BC1199" s="473"/>
      <c r="BD1199" s="473"/>
      <c r="BE1199" s="473"/>
      <c r="BF1199" s="473"/>
      <c r="BG1199" s="473"/>
      <c r="BH1199" s="473"/>
      <c r="BI1199" s="473"/>
      <c r="BJ1199" s="473"/>
      <c r="BK1199" s="473"/>
    </row>
    <row r="1200" spans="1:63" s="471" customFormat="1" ht="12.75" customHeight="1">
      <c r="A1200" s="322"/>
      <c r="B1200" s="599"/>
      <c r="C1200" s="604"/>
      <c r="D1200" s="605"/>
      <c r="E1200" s="605"/>
      <c r="F1200" s="605"/>
      <c r="G1200" s="605"/>
      <c r="H1200" s="605"/>
      <c r="I1200" s="605"/>
      <c r="J1200" s="605"/>
      <c r="K1200" s="605"/>
      <c r="L1200" s="605"/>
      <c r="M1200" s="605"/>
      <c r="N1200" s="605"/>
      <c r="O1200" s="605"/>
      <c r="P1200" s="605"/>
      <c r="Q1200" s="605"/>
      <c r="R1200" s="605"/>
      <c r="S1200" s="605"/>
      <c r="T1200" s="605"/>
      <c r="U1200" s="605"/>
      <c r="V1200" s="605"/>
      <c r="W1200" s="605"/>
      <c r="X1200" s="606"/>
      <c r="Y1200" s="639"/>
      <c r="Z1200" s="640"/>
      <c r="AA1200" s="641"/>
      <c r="AC1200" s="473"/>
      <c r="AD1200" s="473"/>
      <c r="AE1200" s="473"/>
      <c r="AF1200" s="473"/>
      <c r="AG1200" s="473"/>
      <c r="AH1200" s="473"/>
      <c r="AI1200" s="473"/>
      <c r="AJ1200" s="473"/>
      <c r="AK1200" s="473"/>
      <c r="AL1200" s="473"/>
      <c r="AM1200" s="473"/>
      <c r="AN1200" s="473"/>
      <c r="AO1200" s="473"/>
      <c r="AP1200" s="473"/>
      <c r="AQ1200" s="473"/>
      <c r="AR1200" s="473"/>
      <c r="AS1200" s="473"/>
      <c r="AT1200" s="473"/>
      <c r="AU1200" s="473"/>
      <c r="AV1200" s="473"/>
      <c r="AW1200" s="473"/>
      <c r="AX1200" s="473"/>
      <c r="AY1200" s="473"/>
      <c r="AZ1200" s="473"/>
      <c r="BA1200" s="473"/>
      <c r="BB1200" s="473"/>
      <c r="BC1200" s="473"/>
      <c r="BD1200" s="473"/>
      <c r="BE1200" s="473"/>
      <c r="BF1200" s="473"/>
      <c r="BG1200" s="473"/>
      <c r="BH1200" s="473"/>
      <c r="BI1200" s="473"/>
      <c r="BJ1200" s="473"/>
      <c r="BK1200" s="473"/>
    </row>
    <row r="1201" spans="1:63" s="471" customFormat="1" ht="12.75" customHeight="1">
      <c r="A1201" s="322"/>
      <c r="B1201" s="600"/>
      <c r="C1201" s="607"/>
      <c r="D1201" s="608"/>
      <c r="E1201" s="608"/>
      <c r="F1201" s="608"/>
      <c r="G1201" s="608"/>
      <c r="H1201" s="608"/>
      <c r="I1201" s="608"/>
      <c r="J1201" s="608"/>
      <c r="K1201" s="608"/>
      <c r="L1201" s="608"/>
      <c r="M1201" s="608"/>
      <c r="N1201" s="608"/>
      <c r="O1201" s="608"/>
      <c r="P1201" s="608"/>
      <c r="Q1201" s="608"/>
      <c r="R1201" s="608"/>
      <c r="S1201" s="608"/>
      <c r="T1201" s="608"/>
      <c r="U1201" s="608"/>
      <c r="V1201" s="608"/>
      <c r="W1201" s="608"/>
      <c r="X1201" s="609"/>
      <c r="Y1201" s="642"/>
      <c r="Z1201" s="643"/>
      <c r="AA1201" s="644"/>
      <c r="AC1201" s="473"/>
      <c r="AD1201" s="473"/>
      <c r="AE1201" s="473"/>
      <c r="AF1201" s="473"/>
      <c r="AG1201" s="473"/>
      <c r="AH1201" s="473"/>
      <c r="AI1201" s="473"/>
      <c r="AJ1201" s="473"/>
      <c r="AK1201" s="473"/>
      <c r="AL1201" s="473"/>
      <c r="AM1201" s="473"/>
      <c r="AN1201" s="473"/>
      <c r="AO1201" s="473"/>
      <c r="AP1201" s="473"/>
      <c r="AQ1201" s="473"/>
      <c r="AR1201" s="473"/>
      <c r="AS1201" s="473"/>
      <c r="AT1201" s="473"/>
      <c r="AU1201" s="473"/>
      <c r="AV1201" s="473"/>
      <c r="AW1201" s="473"/>
      <c r="AX1201" s="473"/>
      <c r="AY1201" s="473"/>
      <c r="AZ1201" s="473"/>
      <c r="BA1201" s="473"/>
      <c r="BB1201" s="473"/>
      <c r="BC1201" s="473"/>
      <c r="BD1201" s="473"/>
      <c r="BE1201" s="473"/>
      <c r="BF1201" s="473"/>
      <c r="BG1201" s="473"/>
      <c r="BH1201" s="473"/>
      <c r="BI1201" s="473"/>
      <c r="BJ1201" s="473"/>
      <c r="BK1201" s="473"/>
    </row>
    <row r="1202" spans="1:63" s="471" customFormat="1" ht="20.45" customHeight="1">
      <c r="A1202" s="322"/>
      <c r="B1202" s="598" t="s">
        <v>356</v>
      </c>
      <c r="C1202" s="601" t="s">
        <v>662</v>
      </c>
      <c r="D1202" s="725"/>
      <c r="E1202" s="725"/>
      <c r="F1202" s="725"/>
      <c r="G1202" s="725"/>
      <c r="H1202" s="725"/>
      <c r="I1202" s="725"/>
      <c r="J1202" s="725"/>
      <c r="K1202" s="725"/>
      <c r="L1202" s="725"/>
      <c r="M1202" s="725"/>
      <c r="N1202" s="725"/>
      <c r="O1202" s="725"/>
      <c r="P1202" s="725"/>
      <c r="Q1202" s="725"/>
      <c r="R1202" s="725"/>
      <c r="S1202" s="725"/>
      <c r="T1202" s="725"/>
      <c r="U1202" s="725"/>
      <c r="V1202" s="725"/>
      <c r="W1202" s="725"/>
      <c r="X1202" s="726"/>
      <c r="Y1202" s="636"/>
      <c r="Z1202" s="637"/>
      <c r="AA1202" s="638"/>
      <c r="AC1202" s="473"/>
      <c r="AD1202" s="473"/>
      <c r="AE1202" s="473"/>
      <c r="AF1202" s="473"/>
      <c r="AG1202" s="473"/>
      <c r="AH1202" s="473"/>
      <c r="AI1202" s="473"/>
      <c r="AJ1202" s="473"/>
      <c r="AK1202" s="473"/>
      <c r="AL1202" s="473"/>
      <c r="AM1202" s="473"/>
      <c r="AN1202" s="473"/>
      <c r="AO1202" s="473"/>
      <c r="AP1202" s="473"/>
      <c r="AQ1202" s="473"/>
      <c r="AR1202" s="473"/>
      <c r="AS1202" s="473"/>
      <c r="AT1202" s="473"/>
      <c r="AU1202" s="473"/>
      <c r="AV1202" s="473"/>
      <c r="AW1202" s="473"/>
      <c r="AX1202" s="473"/>
      <c r="AY1202" s="473"/>
      <c r="AZ1202" s="473"/>
      <c r="BA1202" s="473"/>
      <c r="BB1202" s="473"/>
      <c r="BC1202" s="473"/>
      <c r="BD1202" s="473"/>
      <c r="BE1202" s="473"/>
      <c r="BF1202" s="473"/>
      <c r="BG1202" s="473"/>
      <c r="BH1202" s="473"/>
      <c r="BI1202" s="473"/>
      <c r="BJ1202" s="473"/>
      <c r="BK1202" s="473"/>
    </row>
    <row r="1203" spans="1:63" s="471" customFormat="1" ht="23.45" customHeight="1">
      <c r="A1203" s="322"/>
      <c r="B1203" s="677"/>
      <c r="C1203" s="729"/>
      <c r="D1203" s="730"/>
      <c r="E1203" s="730"/>
      <c r="F1203" s="730"/>
      <c r="G1203" s="730"/>
      <c r="H1203" s="730"/>
      <c r="I1203" s="730"/>
      <c r="J1203" s="730"/>
      <c r="K1203" s="730"/>
      <c r="L1203" s="730"/>
      <c r="M1203" s="730"/>
      <c r="N1203" s="730"/>
      <c r="O1203" s="730"/>
      <c r="P1203" s="730"/>
      <c r="Q1203" s="730"/>
      <c r="R1203" s="730"/>
      <c r="S1203" s="730"/>
      <c r="T1203" s="730"/>
      <c r="U1203" s="730"/>
      <c r="V1203" s="730"/>
      <c r="W1203" s="730"/>
      <c r="X1203" s="731"/>
      <c r="Y1203" s="642"/>
      <c r="Z1203" s="643"/>
      <c r="AA1203" s="644"/>
      <c r="AC1203" s="473"/>
      <c r="AD1203" s="473"/>
      <c r="AE1203" s="473"/>
      <c r="AF1203" s="473"/>
      <c r="AG1203" s="473"/>
      <c r="AH1203" s="473"/>
      <c r="AI1203" s="473"/>
      <c r="AJ1203" s="473"/>
      <c r="AK1203" s="473"/>
      <c r="AL1203" s="473"/>
      <c r="AM1203" s="473"/>
      <c r="AN1203" s="473"/>
      <c r="AO1203" s="473"/>
      <c r="AP1203" s="473"/>
      <c r="AQ1203" s="473"/>
      <c r="AR1203" s="473"/>
      <c r="AS1203" s="473"/>
      <c r="AT1203" s="473"/>
      <c r="AU1203" s="473"/>
      <c r="AV1203" s="473"/>
      <c r="AW1203" s="473"/>
      <c r="AX1203" s="473"/>
      <c r="AY1203" s="473"/>
      <c r="AZ1203" s="473"/>
      <c r="BA1203" s="473"/>
      <c r="BB1203" s="473"/>
      <c r="BC1203" s="473"/>
      <c r="BD1203" s="473"/>
      <c r="BE1203" s="473"/>
      <c r="BF1203" s="473"/>
      <c r="BG1203" s="473"/>
      <c r="BH1203" s="473"/>
      <c r="BI1203" s="473"/>
      <c r="BJ1203" s="473"/>
      <c r="BK1203" s="473"/>
    </row>
    <row r="1204" spans="1:63" s="471" customFormat="1" ht="2.4500000000000002" customHeight="1">
      <c r="A1204" s="322"/>
      <c r="B1204" s="491"/>
      <c r="C1204" s="470"/>
      <c r="D1204" s="470"/>
      <c r="E1204" s="470"/>
      <c r="F1204" s="470"/>
      <c r="G1204" s="470"/>
      <c r="H1204" s="470"/>
      <c r="I1204" s="470"/>
      <c r="J1204" s="470"/>
      <c r="K1204" s="470"/>
      <c r="L1204" s="470"/>
      <c r="M1204" s="470"/>
      <c r="N1204" s="470"/>
      <c r="O1204" s="470"/>
      <c r="P1204" s="470"/>
      <c r="Q1204" s="470"/>
      <c r="R1204" s="470"/>
      <c r="S1204" s="470"/>
      <c r="T1204" s="470"/>
      <c r="U1204" s="470"/>
      <c r="V1204" s="470"/>
      <c r="W1204" s="470"/>
      <c r="X1204" s="470"/>
      <c r="Y1204" s="431"/>
      <c r="Z1204" s="431"/>
      <c r="AA1204" s="431"/>
      <c r="AC1204" s="473"/>
      <c r="AD1204" s="473"/>
      <c r="AE1204" s="473"/>
      <c r="AF1204" s="473"/>
      <c r="AG1204" s="473"/>
      <c r="AH1204" s="473"/>
      <c r="AI1204" s="473"/>
      <c r="AJ1204" s="473"/>
      <c r="AK1204" s="473"/>
      <c r="AL1204" s="473"/>
      <c r="AM1204" s="473"/>
      <c r="AN1204" s="473"/>
      <c r="AO1204" s="473"/>
      <c r="AP1204" s="473"/>
      <c r="AQ1204" s="473"/>
      <c r="AR1204" s="473"/>
      <c r="AS1204" s="473"/>
      <c r="AT1204" s="473"/>
      <c r="AU1204" s="473"/>
      <c r="AV1204" s="473"/>
      <c r="AW1204" s="473"/>
      <c r="AX1204" s="473"/>
      <c r="AY1204" s="473"/>
      <c r="AZ1204" s="473"/>
      <c r="BA1204" s="473"/>
      <c r="BB1204" s="473"/>
      <c r="BC1204" s="473"/>
      <c r="BD1204" s="473"/>
      <c r="BE1204" s="473"/>
      <c r="BF1204" s="473"/>
      <c r="BG1204" s="473"/>
      <c r="BH1204" s="473"/>
      <c r="BI1204" s="473"/>
      <c r="BJ1204" s="473"/>
      <c r="BK1204" s="473"/>
    </row>
    <row r="1205" spans="1:63" s="347" customFormat="1" ht="22.5" customHeight="1">
      <c r="A1205" s="422" t="s">
        <v>1111</v>
      </c>
      <c r="B1205" s="279"/>
      <c r="C1205" s="280"/>
      <c r="D1205" s="280"/>
      <c r="E1205" s="280"/>
      <c r="F1205" s="280"/>
      <c r="G1205" s="280"/>
      <c r="H1205" s="280"/>
      <c r="I1205" s="280"/>
      <c r="J1205" s="281"/>
      <c r="K1205" s="281"/>
      <c r="L1205" s="281"/>
      <c r="M1205" s="281"/>
      <c r="N1205" s="281"/>
      <c r="O1205" s="281"/>
      <c r="P1205" s="281"/>
      <c r="Q1205" s="281"/>
      <c r="R1205" s="281"/>
      <c r="S1205" s="282"/>
      <c r="T1205" s="282"/>
      <c r="U1205" s="282"/>
      <c r="V1205" s="282"/>
      <c r="W1205" s="282"/>
      <c r="X1205" s="282"/>
      <c r="Y1205" s="265"/>
      <c r="Z1205" s="265"/>
      <c r="AA1205" s="265"/>
    </row>
    <row r="1206" spans="1:63" s="347" customFormat="1" ht="24.6" customHeight="1">
      <c r="A1206" s="322"/>
      <c r="B1206" s="563" t="s">
        <v>992</v>
      </c>
      <c r="C1206" s="601" t="s">
        <v>1112</v>
      </c>
      <c r="D1206" s="602"/>
      <c r="E1206" s="602"/>
      <c r="F1206" s="602"/>
      <c r="G1206" s="602"/>
      <c r="H1206" s="602"/>
      <c r="I1206" s="602"/>
      <c r="J1206" s="602"/>
      <c r="K1206" s="602"/>
      <c r="L1206" s="602"/>
      <c r="M1206" s="602"/>
      <c r="N1206" s="602"/>
      <c r="O1206" s="602"/>
      <c r="P1206" s="602"/>
      <c r="Q1206" s="602"/>
      <c r="R1206" s="602"/>
      <c r="S1206" s="602"/>
      <c r="T1206" s="602"/>
      <c r="U1206" s="602"/>
      <c r="V1206" s="602"/>
      <c r="W1206" s="602"/>
      <c r="X1206" s="603"/>
      <c r="Y1206" s="564"/>
      <c r="Z1206" s="565"/>
      <c r="AA1206" s="566"/>
    </row>
    <row r="1207" spans="1:63" s="347" customFormat="1" ht="30" customHeight="1">
      <c r="A1207" s="322"/>
      <c r="B1207" s="598" t="s">
        <v>994</v>
      </c>
      <c r="C1207" s="601" t="s">
        <v>1113</v>
      </c>
      <c r="D1207" s="602"/>
      <c r="E1207" s="602"/>
      <c r="F1207" s="602"/>
      <c r="G1207" s="602"/>
      <c r="H1207" s="602"/>
      <c r="I1207" s="602"/>
      <c r="J1207" s="602"/>
      <c r="K1207" s="602"/>
      <c r="L1207" s="602"/>
      <c r="M1207" s="602"/>
      <c r="N1207" s="602"/>
      <c r="O1207" s="602"/>
      <c r="P1207" s="602"/>
      <c r="Q1207" s="602"/>
      <c r="R1207" s="602"/>
      <c r="S1207" s="602"/>
      <c r="T1207" s="602"/>
      <c r="U1207" s="602"/>
      <c r="V1207" s="602"/>
      <c r="W1207" s="602"/>
      <c r="X1207" s="603"/>
      <c r="Y1207" s="564"/>
      <c r="Z1207" s="565"/>
      <c r="AA1207" s="566"/>
      <c r="AG1207" s="286"/>
      <c r="AH1207" s="286"/>
      <c r="AI1207" s="286"/>
      <c r="AJ1207" s="286"/>
      <c r="AK1207" s="286"/>
      <c r="AL1207" s="286"/>
      <c r="AM1207" s="286"/>
      <c r="AN1207" s="286"/>
      <c r="AO1207" s="286"/>
      <c r="AP1207" s="286"/>
      <c r="AQ1207" s="286"/>
      <c r="AR1207" s="286"/>
      <c r="AS1207" s="286"/>
      <c r="AT1207" s="286"/>
      <c r="AU1207" s="286"/>
      <c r="AV1207" s="286"/>
      <c r="AW1207" s="286"/>
      <c r="AX1207" s="286"/>
      <c r="AY1207" s="286"/>
      <c r="AZ1207" s="286"/>
      <c r="BA1207" s="286"/>
      <c r="BB1207" s="286"/>
      <c r="BC1207" s="286"/>
      <c r="BD1207" s="286"/>
      <c r="BE1207" s="286"/>
      <c r="BF1207" s="286"/>
      <c r="BG1207" s="286"/>
    </row>
    <row r="1208" spans="1:63" s="347" customFormat="1" ht="30" customHeight="1">
      <c r="A1208" s="259"/>
      <c r="B1208" s="600"/>
      <c r="C1208" s="607"/>
      <c r="D1208" s="608"/>
      <c r="E1208" s="608"/>
      <c r="F1208" s="608"/>
      <c r="G1208" s="608"/>
      <c r="H1208" s="608"/>
      <c r="I1208" s="608"/>
      <c r="J1208" s="608"/>
      <c r="K1208" s="608"/>
      <c r="L1208" s="608"/>
      <c r="M1208" s="608"/>
      <c r="N1208" s="608"/>
      <c r="O1208" s="608"/>
      <c r="P1208" s="608"/>
      <c r="Q1208" s="608"/>
      <c r="R1208" s="608"/>
      <c r="S1208" s="608"/>
      <c r="T1208" s="608"/>
      <c r="U1208" s="608"/>
      <c r="V1208" s="608"/>
      <c r="W1208" s="608"/>
      <c r="X1208" s="609"/>
      <c r="Y1208" s="567"/>
      <c r="Z1208" s="568"/>
      <c r="AA1208" s="569"/>
    </row>
    <row r="1209" spans="1:63" s="347" customFormat="1" ht="40.5" customHeight="1">
      <c r="A1209" s="259"/>
      <c r="B1209" s="598" t="s">
        <v>996</v>
      </c>
      <c r="C1209" s="601" t="s">
        <v>1114</v>
      </c>
      <c r="D1209" s="614"/>
      <c r="E1209" s="614"/>
      <c r="F1209" s="614"/>
      <c r="G1209" s="614"/>
      <c r="H1209" s="614"/>
      <c r="I1209" s="614"/>
      <c r="J1209" s="614"/>
      <c r="K1209" s="614"/>
      <c r="L1209" s="614"/>
      <c r="M1209" s="614"/>
      <c r="N1209" s="614"/>
      <c r="O1209" s="614"/>
      <c r="P1209" s="614"/>
      <c r="Q1209" s="614"/>
      <c r="R1209" s="614"/>
      <c r="S1209" s="614"/>
      <c r="T1209" s="614"/>
      <c r="U1209" s="614"/>
      <c r="V1209" s="614"/>
      <c r="W1209" s="614"/>
      <c r="X1209" s="615"/>
      <c r="Y1209" s="636"/>
      <c r="Z1209" s="637"/>
      <c r="AA1209" s="638"/>
    </row>
    <row r="1210" spans="1:63" s="347" customFormat="1" ht="36" customHeight="1">
      <c r="A1210" s="259"/>
      <c r="B1210" s="681"/>
      <c r="C1210" s="587"/>
      <c r="D1210" s="1293" t="s">
        <v>1115</v>
      </c>
      <c r="E1210" s="1293"/>
      <c r="F1210" s="1293"/>
      <c r="G1210" s="1293"/>
      <c r="H1210" s="1293"/>
      <c r="I1210" s="1293"/>
      <c r="J1210" s="1293"/>
      <c r="K1210" s="1293"/>
      <c r="L1210" s="1293"/>
      <c r="M1210" s="1293"/>
      <c r="N1210" s="1293"/>
      <c r="O1210" s="1293"/>
      <c r="P1210" s="1293"/>
      <c r="Q1210" s="1293"/>
      <c r="R1210" s="1293"/>
      <c r="S1210" s="1293"/>
      <c r="T1210" s="1293"/>
      <c r="U1210" s="1293"/>
      <c r="V1210" s="1293"/>
      <c r="W1210" s="1293"/>
      <c r="X1210" s="1294"/>
      <c r="Y1210" s="1295"/>
      <c r="Z1210" s="1296"/>
      <c r="AA1210" s="1297"/>
    </row>
    <row r="1211" spans="1:63" s="347" customFormat="1" ht="36" customHeight="1">
      <c r="A1211" s="259"/>
      <c r="B1211" s="681"/>
      <c r="C1211" s="587"/>
      <c r="D1211" s="1298" t="s">
        <v>1116</v>
      </c>
      <c r="E1211" s="1298"/>
      <c r="F1211" s="1298"/>
      <c r="G1211" s="1298"/>
      <c r="H1211" s="1298"/>
      <c r="I1211" s="1298"/>
      <c r="J1211" s="1298"/>
      <c r="K1211" s="1298"/>
      <c r="L1211" s="1298"/>
      <c r="M1211" s="1298"/>
      <c r="N1211" s="1298"/>
      <c r="O1211" s="1298"/>
      <c r="P1211" s="1298"/>
      <c r="Q1211" s="1298"/>
      <c r="R1211" s="1298"/>
      <c r="S1211" s="1298"/>
      <c r="T1211" s="1298"/>
      <c r="U1211" s="1298"/>
      <c r="V1211" s="1298"/>
      <c r="W1211" s="1298"/>
      <c r="X1211" s="1299"/>
      <c r="Y1211" s="1300"/>
      <c r="Z1211" s="1301"/>
      <c r="AA1211" s="1302"/>
    </row>
    <row r="1212" spans="1:63" s="347" customFormat="1" ht="45.75" customHeight="1">
      <c r="A1212" s="259"/>
      <c r="B1212" s="681"/>
      <c r="C1212" s="588"/>
      <c r="D1212" s="1298" t="s">
        <v>1117</v>
      </c>
      <c r="E1212" s="1298"/>
      <c r="F1212" s="1298"/>
      <c r="G1212" s="1298"/>
      <c r="H1212" s="1298"/>
      <c r="I1212" s="1298"/>
      <c r="J1212" s="1298"/>
      <c r="K1212" s="1298"/>
      <c r="L1212" s="1298"/>
      <c r="M1212" s="1298"/>
      <c r="N1212" s="1298"/>
      <c r="O1212" s="1298"/>
      <c r="P1212" s="1298"/>
      <c r="Q1212" s="1298"/>
      <c r="R1212" s="1298"/>
      <c r="S1212" s="1298"/>
      <c r="T1212" s="1298"/>
      <c r="U1212" s="1298"/>
      <c r="V1212" s="1298"/>
      <c r="W1212" s="1298"/>
      <c r="X1212" s="1299"/>
      <c r="Y1212" s="1300"/>
      <c r="Z1212" s="1301"/>
      <c r="AA1212" s="1302"/>
    </row>
    <row r="1213" spans="1:63" s="347" customFormat="1" ht="36" customHeight="1">
      <c r="A1213" s="259"/>
      <c r="B1213" s="681"/>
      <c r="C1213" s="588"/>
      <c r="D1213" s="1303" t="s">
        <v>1118</v>
      </c>
      <c r="E1213" s="1303"/>
      <c r="F1213" s="1303"/>
      <c r="G1213" s="1303"/>
      <c r="H1213" s="1303"/>
      <c r="I1213" s="1303"/>
      <c r="J1213" s="1303"/>
      <c r="K1213" s="1303"/>
      <c r="L1213" s="1303"/>
      <c r="M1213" s="1303"/>
      <c r="N1213" s="1303"/>
      <c r="O1213" s="1303"/>
      <c r="P1213" s="1303"/>
      <c r="Q1213" s="1303"/>
      <c r="R1213" s="1303"/>
      <c r="S1213" s="1303"/>
      <c r="T1213" s="1303"/>
      <c r="U1213" s="1303"/>
      <c r="V1213" s="1303"/>
      <c r="W1213" s="1303"/>
      <c r="X1213" s="1304"/>
      <c r="Y1213" s="1300"/>
      <c r="Z1213" s="1301"/>
      <c r="AA1213" s="1302"/>
    </row>
    <row r="1214" spans="1:63" s="347" customFormat="1" ht="26.25" customHeight="1">
      <c r="A1214" s="259"/>
      <c r="B1214" s="665"/>
      <c r="C1214" s="589"/>
      <c r="D1214" s="590" t="s">
        <v>1119</v>
      </c>
      <c r="E1214" s="591"/>
      <c r="F1214" s="591"/>
      <c r="G1214" s="591"/>
      <c r="H1214" s="591"/>
      <c r="I1214" s="591"/>
      <c r="J1214" s="591"/>
      <c r="K1214" s="591"/>
      <c r="L1214" s="591"/>
      <c r="M1214" s="591"/>
      <c r="N1214" s="591"/>
      <c r="O1214" s="591"/>
      <c r="P1214" s="591"/>
      <c r="Q1214" s="591"/>
      <c r="R1214" s="591"/>
      <c r="S1214" s="591"/>
      <c r="T1214" s="591"/>
      <c r="U1214" s="591"/>
      <c r="V1214" s="591"/>
      <c r="W1214" s="591"/>
      <c r="X1214" s="592"/>
      <c r="Y1214" s="1305"/>
      <c r="Z1214" s="1306"/>
      <c r="AA1214" s="1307"/>
    </row>
    <row r="1215" spans="1:63" s="347" customFormat="1" ht="53.25" customHeight="1">
      <c r="A1215" s="259"/>
      <c r="B1215" s="575" t="s">
        <v>1120</v>
      </c>
      <c r="C1215" s="623" t="s">
        <v>1122</v>
      </c>
      <c r="D1215" s="623"/>
      <c r="E1215" s="623"/>
      <c r="F1215" s="623"/>
      <c r="G1215" s="623"/>
      <c r="H1215" s="623"/>
      <c r="I1215" s="623"/>
      <c r="J1215" s="623"/>
      <c r="K1215" s="623"/>
      <c r="L1215" s="623"/>
      <c r="M1215" s="623"/>
      <c r="N1215" s="623"/>
      <c r="O1215" s="623"/>
      <c r="P1215" s="623"/>
      <c r="Q1215" s="623"/>
      <c r="R1215" s="623"/>
      <c r="S1215" s="623"/>
      <c r="T1215" s="623"/>
      <c r="U1215" s="623"/>
      <c r="V1215" s="623"/>
      <c r="W1215" s="623"/>
      <c r="X1215" s="623"/>
      <c r="Y1215" s="1139"/>
      <c r="Z1215" s="1139"/>
      <c r="AA1215" s="1139"/>
    </row>
    <row r="1216" spans="1:63" s="347" customFormat="1" ht="21" customHeight="1">
      <c r="A1216" s="259"/>
      <c r="B1216" s="420"/>
      <c r="C1216" s="470"/>
      <c r="D1216" s="470"/>
      <c r="E1216" s="470"/>
      <c r="F1216" s="470"/>
      <c r="G1216" s="470"/>
      <c r="H1216" s="470"/>
      <c r="I1216" s="470"/>
      <c r="J1216" s="470"/>
      <c r="K1216" s="470"/>
      <c r="L1216" s="470"/>
      <c r="M1216" s="470"/>
      <c r="N1216" s="470"/>
      <c r="O1216" s="470"/>
      <c r="P1216" s="470"/>
      <c r="Q1216" s="470"/>
      <c r="R1216" s="470"/>
      <c r="S1216" s="470"/>
      <c r="T1216" s="470"/>
      <c r="U1216" s="470"/>
      <c r="V1216" s="470"/>
      <c r="W1216" s="470"/>
      <c r="X1216" s="470"/>
      <c r="Y1216" s="420"/>
      <c r="Z1216" s="420"/>
      <c r="AA1216" s="420"/>
    </row>
    <row r="1217" spans="1:27" s="347" customFormat="1" ht="24" customHeight="1">
      <c r="A1217" s="422" t="s">
        <v>1121</v>
      </c>
      <c r="B1217" s="279"/>
      <c r="C1217" s="280"/>
      <c r="D1217" s="280"/>
      <c r="E1217" s="280"/>
      <c r="F1217" s="280"/>
      <c r="G1217" s="280"/>
      <c r="H1217" s="280"/>
      <c r="I1217" s="280"/>
      <c r="J1217" s="281"/>
      <c r="K1217" s="281"/>
      <c r="L1217" s="281"/>
      <c r="M1217" s="281"/>
      <c r="N1217" s="281"/>
      <c r="O1217" s="281"/>
      <c r="P1217" s="281"/>
      <c r="Q1217" s="281"/>
      <c r="R1217" s="281"/>
      <c r="S1217" s="282"/>
      <c r="T1217" s="282"/>
      <c r="U1217" s="282"/>
      <c r="V1217" s="282"/>
      <c r="W1217" s="282"/>
      <c r="X1217" s="282"/>
      <c r="Y1217" s="265"/>
      <c r="Z1217" s="265"/>
      <c r="AA1217" s="265"/>
    </row>
    <row r="1218" spans="1:27" s="347" customFormat="1" ht="38.25" customHeight="1">
      <c r="A1218" s="322"/>
      <c r="B1218" s="598" t="s">
        <v>992</v>
      </c>
      <c r="C1218" s="601" t="s">
        <v>1123</v>
      </c>
      <c r="D1218" s="602"/>
      <c r="E1218" s="602"/>
      <c r="F1218" s="602"/>
      <c r="G1218" s="602"/>
      <c r="H1218" s="602"/>
      <c r="I1218" s="602"/>
      <c r="J1218" s="602"/>
      <c r="K1218" s="602"/>
      <c r="L1218" s="602"/>
      <c r="M1218" s="602"/>
      <c r="N1218" s="602"/>
      <c r="O1218" s="602"/>
      <c r="P1218" s="602"/>
      <c r="Q1218" s="602"/>
      <c r="R1218" s="602"/>
      <c r="S1218" s="602"/>
      <c r="T1218" s="602"/>
      <c r="U1218" s="602"/>
      <c r="V1218" s="602"/>
      <c r="W1218" s="602"/>
      <c r="X1218" s="603"/>
      <c r="Y1218" s="636"/>
      <c r="Z1218" s="637"/>
      <c r="AA1218" s="638"/>
    </row>
    <row r="1219" spans="1:27" s="347" customFormat="1" ht="38.25" customHeight="1">
      <c r="A1219" s="322"/>
      <c r="B1219" s="600"/>
      <c r="C1219" s="607"/>
      <c r="D1219" s="608"/>
      <c r="E1219" s="608"/>
      <c r="F1219" s="608"/>
      <c r="G1219" s="608"/>
      <c r="H1219" s="608"/>
      <c r="I1219" s="608"/>
      <c r="J1219" s="608"/>
      <c r="K1219" s="608"/>
      <c r="L1219" s="608"/>
      <c r="M1219" s="608"/>
      <c r="N1219" s="608"/>
      <c r="O1219" s="608"/>
      <c r="P1219" s="608"/>
      <c r="Q1219" s="608"/>
      <c r="R1219" s="608"/>
      <c r="S1219" s="608"/>
      <c r="T1219" s="608"/>
      <c r="U1219" s="608"/>
      <c r="V1219" s="608"/>
      <c r="W1219" s="608"/>
      <c r="X1219" s="609"/>
      <c r="Y1219" s="642"/>
      <c r="Z1219" s="643"/>
      <c r="AA1219" s="644"/>
    </row>
    <row r="1220" spans="1:27" s="347" customFormat="1" ht="72.75" customHeight="1">
      <c r="A1220" s="322"/>
      <c r="B1220" s="598" t="s">
        <v>994</v>
      </c>
      <c r="C1220" s="601" t="s">
        <v>1124</v>
      </c>
      <c r="D1220" s="602"/>
      <c r="E1220" s="602"/>
      <c r="F1220" s="602"/>
      <c r="G1220" s="602"/>
      <c r="H1220" s="602"/>
      <c r="I1220" s="602"/>
      <c r="J1220" s="602"/>
      <c r="K1220" s="602"/>
      <c r="L1220" s="602"/>
      <c r="M1220" s="602"/>
      <c r="N1220" s="602"/>
      <c r="O1220" s="602"/>
      <c r="P1220" s="602"/>
      <c r="Q1220" s="602"/>
      <c r="R1220" s="602"/>
      <c r="S1220" s="602"/>
      <c r="T1220" s="602"/>
      <c r="U1220" s="602"/>
      <c r="V1220" s="602"/>
      <c r="W1220" s="602"/>
      <c r="X1220" s="603"/>
      <c r="Y1220" s="636"/>
      <c r="Z1220" s="637"/>
      <c r="AA1220" s="638"/>
    </row>
    <row r="1221" spans="1:27" s="347" customFormat="1" ht="72.75" customHeight="1">
      <c r="A1221" s="322"/>
      <c r="B1221" s="600"/>
      <c r="C1221" s="607"/>
      <c r="D1221" s="608"/>
      <c r="E1221" s="608"/>
      <c r="F1221" s="608"/>
      <c r="G1221" s="608"/>
      <c r="H1221" s="608"/>
      <c r="I1221" s="608"/>
      <c r="J1221" s="608"/>
      <c r="K1221" s="608"/>
      <c r="L1221" s="608"/>
      <c r="M1221" s="608"/>
      <c r="N1221" s="608"/>
      <c r="O1221" s="608"/>
      <c r="P1221" s="608"/>
      <c r="Q1221" s="608"/>
      <c r="R1221" s="608"/>
      <c r="S1221" s="608"/>
      <c r="T1221" s="608"/>
      <c r="U1221" s="608"/>
      <c r="V1221" s="608"/>
      <c r="W1221" s="608"/>
      <c r="X1221" s="609"/>
      <c r="Y1221" s="642"/>
      <c r="Z1221" s="643"/>
      <c r="AA1221" s="644"/>
    </row>
    <row r="1222" spans="1:27" s="347" customFormat="1" ht="16.5" customHeight="1">
      <c r="A1222" s="322"/>
      <c r="B1222" s="598" t="s">
        <v>996</v>
      </c>
      <c r="C1222" s="601" t="s">
        <v>1125</v>
      </c>
      <c r="D1222" s="602"/>
      <c r="E1222" s="602"/>
      <c r="F1222" s="602"/>
      <c r="G1222" s="602"/>
      <c r="H1222" s="602"/>
      <c r="I1222" s="602"/>
      <c r="J1222" s="602"/>
      <c r="K1222" s="602"/>
      <c r="L1222" s="602"/>
      <c r="M1222" s="602"/>
      <c r="N1222" s="602"/>
      <c r="O1222" s="602"/>
      <c r="P1222" s="602"/>
      <c r="Q1222" s="602"/>
      <c r="R1222" s="602"/>
      <c r="S1222" s="602"/>
      <c r="T1222" s="602"/>
      <c r="U1222" s="602"/>
      <c r="V1222" s="602"/>
      <c r="W1222" s="602"/>
      <c r="X1222" s="603"/>
      <c r="Y1222" s="636"/>
      <c r="Z1222" s="637"/>
      <c r="AA1222" s="638"/>
    </row>
    <row r="1223" spans="1:27" s="347" customFormat="1" ht="16.5" customHeight="1">
      <c r="A1223" s="322"/>
      <c r="B1223" s="677"/>
      <c r="C1223" s="607"/>
      <c r="D1223" s="608"/>
      <c r="E1223" s="608"/>
      <c r="F1223" s="608"/>
      <c r="G1223" s="608"/>
      <c r="H1223" s="608"/>
      <c r="I1223" s="608"/>
      <c r="J1223" s="608"/>
      <c r="K1223" s="608"/>
      <c r="L1223" s="608"/>
      <c r="M1223" s="608"/>
      <c r="N1223" s="608"/>
      <c r="O1223" s="608"/>
      <c r="P1223" s="608"/>
      <c r="Q1223" s="608"/>
      <c r="R1223" s="608"/>
      <c r="S1223" s="608"/>
      <c r="T1223" s="608"/>
      <c r="U1223" s="608"/>
      <c r="V1223" s="608"/>
      <c r="W1223" s="608"/>
      <c r="X1223" s="609"/>
      <c r="Y1223" s="642"/>
      <c r="Z1223" s="643"/>
      <c r="AA1223" s="644"/>
    </row>
    <row r="1224" spans="1:27" s="347" customFormat="1" ht="53.25" customHeight="1">
      <c r="A1224" s="322"/>
      <c r="B1224" s="598" t="s">
        <v>998</v>
      </c>
      <c r="C1224" s="601" t="s">
        <v>1127</v>
      </c>
      <c r="D1224" s="602"/>
      <c r="E1224" s="602"/>
      <c r="F1224" s="602"/>
      <c r="G1224" s="602"/>
      <c r="H1224" s="602"/>
      <c r="I1224" s="602"/>
      <c r="J1224" s="602"/>
      <c r="K1224" s="602"/>
      <c r="L1224" s="602"/>
      <c r="M1224" s="602"/>
      <c r="N1224" s="602"/>
      <c r="O1224" s="602"/>
      <c r="P1224" s="602"/>
      <c r="Q1224" s="602"/>
      <c r="R1224" s="602"/>
      <c r="S1224" s="602"/>
      <c r="T1224" s="602"/>
      <c r="U1224" s="602"/>
      <c r="V1224" s="602"/>
      <c r="W1224" s="602"/>
      <c r="X1224" s="603"/>
      <c r="Y1224" s="636"/>
      <c r="Z1224" s="637"/>
      <c r="AA1224" s="638"/>
    </row>
    <row r="1225" spans="1:27" s="347" customFormat="1" ht="36" customHeight="1">
      <c r="A1225" s="322"/>
      <c r="B1225" s="600"/>
      <c r="C1225" s="607"/>
      <c r="D1225" s="608"/>
      <c r="E1225" s="608"/>
      <c r="F1225" s="608"/>
      <c r="G1225" s="608"/>
      <c r="H1225" s="608"/>
      <c r="I1225" s="608"/>
      <c r="J1225" s="608"/>
      <c r="K1225" s="608"/>
      <c r="L1225" s="608"/>
      <c r="M1225" s="608"/>
      <c r="N1225" s="608"/>
      <c r="O1225" s="608"/>
      <c r="P1225" s="608"/>
      <c r="Q1225" s="608"/>
      <c r="R1225" s="608"/>
      <c r="S1225" s="608"/>
      <c r="T1225" s="608"/>
      <c r="U1225" s="608"/>
      <c r="V1225" s="608"/>
      <c r="W1225" s="608"/>
      <c r="X1225" s="609"/>
      <c r="Y1225" s="642"/>
      <c r="Z1225" s="643"/>
      <c r="AA1225" s="644"/>
    </row>
    <row r="1226" spans="1:27" s="347" customFormat="1" ht="12.75" customHeight="1">
      <c r="A1226" s="322"/>
      <c r="B1226" s="598" t="s">
        <v>1000</v>
      </c>
      <c r="C1226" s="601" t="s">
        <v>1126</v>
      </c>
      <c r="D1226" s="602"/>
      <c r="E1226" s="602"/>
      <c r="F1226" s="602"/>
      <c r="G1226" s="602"/>
      <c r="H1226" s="602"/>
      <c r="I1226" s="602"/>
      <c r="J1226" s="602"/>
      <c r="K1226" s="602"/>
      <c r="L1226" s="602"/>
      <c r="M1226" s="602"/>
      <c r="N1226" s="602"/>
      <c r="O1226" s="602"/>
      <c r="P1226" s="602"/>
      <c r="Q1226" s="602"/>
      <c r="R1226" s="602"/>
      <c r="S1226" s="602"/>
      <c r="T1226" s="602"/>
      <c r="U1226" s="602"/>
      <c r="V1226" s="602"/>
      <c r="W1226" s="602"/>
      <c r="X1226" s="603"/>
      <c r="Y1226" s="636"/>
      <c r="Z1226" s="637"/>
      <c r="AA1226" s="638"/>
    </row>
    <row r="1227" spans="1:27" s="347" customFormat="1" ht="12.75" customHeight="1">
      <c r="A1227" s="322"/>
      <c r="B1227" s="600"/>
      <c r="C1227" s="607"/>
      <c r="D1227" s="608"/>
      <c r="E1227" s="608"/>
      <c r="F1227" s="608"/>
      <c r="G1227" s="608"/>
      <c r="H1227" s="608"/>
      <c r="I1227" s="608"/>
      <c r="J1227" s="608"/>
      <c r="K1227" s="608"/>
      <c r="L1227" s="608"/>
      <c r="M1227" s="608"/>
      <c r="N1227" s="608"/>
      <c r="O1227" s="608"/>
      <c r="P1227" s="608"/>
      <c r="Q1227" s="608"/>
      <c r="R1227" s="608"/>
      <c r="S1227" s="608"/>
      <c r="T1227" s="608"/>
      <c r="U1227" s="608"/>
      <c r="V1227" s="608"/>
      <c r="W1227" s="608"/>
      <c r="X1227" s="609"/>
      <c r="Y1227" s="642"/>
      <c r="Z1227" s="643"/>
      <c r="AA1227" s="644"/>
    </row>
    <row r="1228" spans="1:27" s="347" customFormat="1" ht="12" customHeight="1">
      <c r="A1228" s="322"/>
      <c r="B1228" s="454"/>
      <c r="C1228" s="451"/>
      <c r="D1228" s="451"/>
      <c r="E1228" s="451"/>
      <c r="F1228" s="451"/>
      <c r="G1228" s="451"/>
      <c r="H1228" s="451"/>
      <c r="I1228" s="451"/>
      <c r="J1228" s="451"/>
      <c r="K1228" s="451"/>
      <c r="L1228" s="451"/>
      <c r="M1228" s="451"/>
      <c r="N1228" s="451"/>
      <c r="O1228" s="451"/>
      <c r="P1228" s="451"/>
      <c r="Q1228" s="451"/>
      <c r="R1228" s="451"/>
      <c r="S1228" s="451"/>
      <c r="T1228" s="451"/>
      <c r="U1228" s="451"/>
      <c r="V1228" s="451"/>
      <c r="W1228" s="451"/>
      <c r="X1228" s="451"/>
      <c r="Y1228" s="431"/>
      <c r="Z1228" s="431"/>
      <c r="AA1228" s="431"/>
    </row>
    <row r="1229" spans="1:27" s="353" customFormat="1" ht="16.7" customHeight="1">
      <c r="A1229" s="422" t="s">
        <v>1128</v>
      </c>
      <c r="B1229" s="279"/>
      <c r="C1229" s="280"/>
      <c r="D1229" s="280"/>
      <c r="E1229" s="280"/>
      <c r="F1229" s="280"/>
      <c r="G1229" s="280"/>
      <c r="H1229" s="280"/>
      <c r="I1229" s="280"/>
      <c r="J1229" s="471"/>
      <c r="K1229" s="471"/>
      <c r="L1229" s="471"/>
      <c r="M1229" s="471"/>
      <c r="N1229" s="471"/>
      <c r="O1229" s="471"/>
      <c r="P1229" s="471"/>
      <c r="Q1229" s="471"/>
      <c r="R1229" s="471"/>
      <c r="S1229" s="471"/>
      <c r="T1229" s="471"/>
      <c r="U1229" s="471"/>
      <c r="V1229" s="471"/>
      <c r="W1229" s="471"/>
      <c r="X1229" s="471"/>
      <c r="Y1229" s="471"/>
      <c r="Z1229" s="471"/>
      <c r="AA1229" s="471"/>
    </row>
    <row r="1230" spans="1:27" s="353" customFormat="1" ht="14.25" customHeight="1">
      <c r="A1230" s="348"/>
      <c r="B1230" s="598" t="s">
        <v>354</v>
      </c>
      <c r="C1230" s="601" t="s">
        <v>663</v>
      </c>
      <c r="D1230" s="602"/>
      <c r="E1230" s="602"/>
      <c r="F1230" s="602"/>
      <c r="G1230" s="602"/>
      <c r="H1230" s="602"/>
      <c r="I1230" s="602"/>
      <c r="J1230" s="602"/>
      <c r="K1230" s="602"/>
      <c r="L1230" s="602"/>
      <c r="M1230" s="602"/>
      <c r="N1230" s="602"/>
      <c r="O1230" s="602"/>
      <c r="P1230" s="602"/>
      <c r="Q1230" s="602"/>
      <c r="R1230" s="602"/>
      <c r="S1230" s="602"/>
      <c r="T1230" s="602"/>
      <c r="U1230" s="602"/>
      <c r="V1230" s="602"/>
      <c r="W1230" s="602"/>
      <c r="X1230" s="603"/>
      <c r="Y1230" s="610"/>
      <c r="Z1230" s="611"/>
      <c r="AA1230" s="612"/>
    </row>
    <row r="1231" spans="1:27" s="353" customFormat="1" ht="12" customHeight="1">
      <c r="A1231" s="348"/>
      <c r="B1231" s="600"/>
      <c r="C1231" s="607"/>
      <c r="D1231" s="608"/>
      <c r="E1231" s="608"/>
      <c r="F1231" s="608"/>
      <c r="G1231" s="608"/>
      <c r="H1231" s="608"/>
      <c r="I1231" s="608"/>
      <c r="J1231" s="608"/>
      <c r="K1231" s="608"/>
      <c r="L1231" s="608"/>
      <c r="M1231" s="608"/>
      <c r="N1231" s="608"/>
      <c r="O1231" s="608"/>
      <c r="P1231" s="608"/>
      <c r="Q1231" s="608"/>
      <c r="R1231" s="608"/>
      <c r="S1231" s="608"/>
      <c r="T1231" s="608"/>
      <c r="U1231" s="608"/>
      <c r="V1231" s="608"/>
      <c r="W1231" s="608"/>
      <c r="X1231" s="609"/>
      <c r="Y1231" s="610"/>
      <c r="Z1231" s="611"/>
      <c r="AA1231" s="612"/>
    </row>
    <row r="1232" spans="1:27" s="353" customFormat="1" ht="14.25" customHeight="1">
      <c r="A1232" s="348"/>
      <c r="B1232" s="598" t="s">
        <v>356</v>
      </c>
      <c r="C1232" s="601" t="s">
        <v>664</v>
      </c>
      <c r="D1232" s="602"/>
      <c r="E1232" s="602"/>
      <c r="F1232" s="602"/>
      <c r="G1232" s="602"/>
      <c r="H1232" s="602"/>
      <c r="I1232" s="602"/>
      <c r="J1232" s="602"/>
      <c r="K1232" s="602"/>
      <c r="L1232" s="602"/>
      <c r="M1232" s="602"/>
      <c r="N1232" s="602"/>
      <c r="O1232" s="602"/>
      <c r="P1232" s="602"/>
      <c r="Q1232" s="602"/>
      <c r="R1232" s="602"/>
      <c r="S1232" s="602"/>
      <c r="T1232" s="602"/>
      <c r="U1232" s="602"/>
      <c r="V1232" s="602"/>
      <c r="W1232" s="602"/>
      <c r="X1232" s="603"/>
      <c r="Y1232" s="610"/>
      <c r="Z1232" s="611"/>
      <c r="AA1232" s="612"/>
    </row>
    <row r="1233" spans="1:63" s="353" customFormat="1" ht="9.6" customHeight="1">
      <c r="A1233" s="348"/>
      <c r="B1233" s="600"/>
      <c r="C1233" s="607"/>
      <c r="D1233" s="608"/>
      <c r="E1233" s="608"/>
      <c r="F1233" s="608"/>
      <c r="G1233" s="608"/>
      <c r="H1233" s="608"/>
      <c r="I1233" s="608"/>
      <c r="J1233" s="608"/>
      <c r="K1233" s="608"/>
      <c r="L1233" s="608"/>
      <c r="M1233" s="608"/>
      <c r="N1233" s="608"/>
      <c r="O1233" s="608"/>
      <c r="P1233" s="608"/>
      <c r="Q1233" s="608"/>
      <c r="R1233" s="608"/>
      <c r="S1233" s="608"/>
      <c r="T1233" s="608"/>
      <c r="U1233" s="608"/>
      <c r="V1233" s="608"/>
      <c r="W1233" s="608"/>
      <c r="X1233" s="609"/>
      <c r="Y1233" s="610"/>
      <c r="Z1233" s="611"/>
      <c r="AA1233" s="612"/>
    </row>
    <row r="1234" spans="1:63" s="353" customFormat="1" ht="9.6" customHeight="1">
      <c r="A1234" s="348"/>
      <c r="B1234" s="598" t="s">
        <v>387</v>
      </c>
      <c r="C1234" s="601" t="s">
        <v>665</v>
      </c>
      <c r="D1234" s="602"/>
      <c r="E1234" s="602"/>
      <c r="F1234" s="602"/>
      <c r="G1234" s="602"/>
      <c r="H1234" s="602"/>
      <c r="I1234" s="602"/>
      <c r="J1234" s="602"/>
      <c r="K1234" s="602"/>
      <c r="L1234" s="602"/>
      <c r="M1234" s="602"/>
      <c r="N1234" s="602"/>
      <c r="O1234" s="602"/>
      <c r="P1234" s="602"/>
      <c r="Q1234" s="602"/>
      <c r="R1234" s="602"/>
      <c r="S1234" s="602"/>
      <c r="T1234" s="602"/>
      <c r="U1234" s="602"/>
      <c r="V1234" s="602"/>
      <c r="W1234" s="602"/>
      <c r="X1234" s="603"/>
      <c r="Y1234" s="610"/>
      <c r="Z1234" s="611"/>
      <c r="AA1234" s="612"/>
    </row>
    <row r="1235" spans="1:63" s="353" customFormat="1" ht="14.25">
      <c r="A1235" s="348"/>
      <c r="B1235" s="599"/>
      <c r="C1235" s="604"/>
      <c r="D1235" s="605"/>
      <c r="E1235" s="605"/>
      <c r="F1235" s="605"/>
      <c r="G1235" s="605"/>
      <c r="H1235" s="605"/>
      <c r="I1235" s="605"/>
      <c r="J1235" s="605"/>
      <c r="K1235" s="605"/>
      <c r="L1235" s="605"/>
      <c r="M1235" s="605"/>
      <c r="N1235" s="605"/>
      <c r="O1235" s="605"/>
      <c r="P1235" s="605"/>
      <c r="Q1235" s="605"/>
      <c r="R1235" s="605"/>
      <c r="S1235" s="605"/>
      <c r="T1235" s="605"/>
      <c r="U1235" s="605"/>
      <c r="V1235" s="605"/>
      <c r="W1235" s="605"/>
      <c r="X1235" s="606"/>
      <c r="Y1235" s="610"/>
      <c r="Z1235" s="611"/>
      <c r="AA1235" s="612"/>
    </row>
    <row r="1236" spans="1:63" s="353" customFormat="1" ht="17.850000000000001" customHeight="1">
      <c r="A1236" s="348"/>
      <c r="B1236" s="600"/>
      <c r="C1236" s="607"/>
      <c r="D1236" s="608"/>
      <c r="E1236" s="608"/>
      <c r="F1236" s="608"/>
      <c r="G1236" s="608"/>
      <c r="H1236" s="608"/>
      <c r="I1236" s="608"/>
      <c r="J1236" s="608"/>
      <c r="K1236" s="608"/>
      <c r="L1236" s="608"/>
      <c r="M1236" s="608"/>
      <c r="N1236" s="608"/>
      <c r="O1236" s="608"/>
      <c r="P1236" s="608"/>
      <c r="Q1236" s="608"/>
      <c r="R1236" s="608"/>
      <c r="S1236" s="608"/>
      <c r="T1236" s="608"/>
      <c r="U1236" s="608"/>
      <c r="V1236" s="608"/>
      <c r="W1236" s="608"/>
      <c r="X1236" s="609"/>
      <c r="Y1236" s="610"/>
      <c r="Z1236" s="611"/>
      <c r="AA1236" s="612"/>
    </row>
    <row r="1237" spans="1:63" s="353" customFormat="1" ht="14.25" customHeight="1">
      <c r="A1237" s="348"/>
      <c r="B1237" s="598" t="s">
        <v>389</v>
      </c>
      <c r="C1237" s="601" t="s">
        <v>666</v>
      </c>
      <c r="D1237" s="602"/>
      <c r="E1237" s="602"/>
      <c r="F1237" s="602"/>
      <c r="G1237" s="602"/>
      <c r="H1237" s="602"/>
      <c r="I1237" s="602"/>
      <c r="J1237" s="602"/>
      <c r="K1237" s="602"/>
      <c r="L1237" s="602"/>
      <c r="M1237" s="602"/>
      <c r="N1237" s="602"/>
      <c r="O1237" s="602"/>
      <c r="P1237" s="602"/>
      <c r="Q1237" s="602"/>
      <c r="R1237" s="602"/>
      <c r="S1237" s="602"/>
      <c r="T1237" s="602"/>
      <c r="U1237" s="602"/>
      <c r="V1237" s="602"/>
      <c r="W1237" s="602"/>
      <c r="X1237" s="603"/>
      <c r="Y1237" s="610"/>
      <c r="Z1237" s="611"/>
      <c r="AA1237" s="612"/>
    </row>
    <row r="1238" spans="1:63" s="353" customFormat="1" ht="12" customHeight="1">
      <c r="A1238" s="348"/>
      <c r="B1238" s="600"/>
      <c r="C1238" s="607"/>
      <c r="D1238" s="608"/>
      <c r="E1238" s="608"/>
      <c r="F1238" s="608"/>
      <c r="G1238" s="608"/>
      <c r="H1238" s="608"/>
      <c r="I1238" s="608"/>
      <c r="J1238" s="608"/>
      <c r="K1238" s="608"/>
      <c r="L1238" s="608"/>
      <c r="M1238" s="608"/>
      <c r="N1238" s="608"/>
      <c r="O1238" s="608"/>
      <c r="P1238" s="608"/>
      <c r="Q1238" s="608"/>
      <c r="R1238" s="608"/>
      <c r="S1238" s="608"/>
      <c r="T1238" s="608"/>
      <c r="U1238" s="608"/>
      <c r="V1238" s="608"/>
      <c r="W1238" s="608"/>
      <c r="X1238" s="609"/>
      <c r="Y1238" s="610"/>
      <c r="Z1238" s="611"/>
      <c r="AA1238" s="612"/>
    </row>
    <row r="1239" spans="1:63" s="353" customFormat="1" ht="14.25" customHeight="1">
      <c r="A1239" s="348"/>
      <c r="B1239" s="598" t="s">
        <v>391</v>
      </c>
      <c r="C1239" s="601" t="s">
        <v>667</v>
      </c>
      <c r="D1239" s="602"/>
      <c r="E1239" s="602"/>
      <c r="F1239" s="602"/>
      <c r="G1239" s="602"/>
      <c r="H1239" s="602"/>
      <c r="I1239" s="602"/>
      <c r="J1239" s="602"/>
      <c r="K1239" s="602"/>
      <c r="L1239" s="602"/>
      <c r="M1239" s="602"/>
      <c r="N1239" s="602"/>
      <c r="O1239" s="602"/>
      <c r="P1239" s="602"/>
      <c r="Q1239" s="602"/>
      <c r="R1239" s="602"/>
      <c r="S1239" s="602"/>
      <c r="T1239" s="602"/>
      <c r="U1239" s="602"/>
      <c r="V1239" s="602"/>
      <c r="W1239" s="602"/>
      <c r="X1239" s="603"/>
      <c r="Y1239" s="610"/>
      <c r="Z1239" s="611"/>
      <c r="AA1239" s="612"/>
    </row>
    <row r="1240" spans="1:63" s="353" customFormat="1" ht="14.25" customHeight="1">
      <c r="A1240" s="348"/>
      <c r="B1240" s="600"/>
      <c r="C1240" s="607"/>
      <c r="D1240" s="608"/>
      <c r="E1240" s="608"/>
      <c r="F1240" s="608"/>
      <c r="G1240" s="608"/>
      <c r="H1240" s="608"/>
      <c r="I1240" s="608"/>
      <c r="J1240" s="608"/>
      <c r="K1240" s="608"/>
      <c r="L1240" s="608"/>
      <c r="M1240" s="608"/>
      <c r="N1240" s="608"/>
      <c r="O1240" s="608"/>
      <c r="P1240" s="608"/>
      <c r="Q1240" s="608"/>
      <c r="R1240" s="608"/>
      <c r="S1240" s="608"/>
      <c r="T1240" s="608"/>
      <c r="U1240" s="608"/>
      <c r="V1240" s="608"/>
      <c r="W1240" s="608"/>
      <c r="X1240" s="609"/>
      <c r="Y1240" s="610"/>
      <c r="Z1240" s="611"/>
      <c r="AA1240" s="612"/>
    </row>
    <row r="1241" spans="1:63" s="353" customFormat="1" ht="12" customHeight="1">
      <c r="A1241" s="348"/>
      <c r="B1241" s="454"/>
      <c r="C1241" s="451"/>
      <c r="D1241" s="451"/>
      <c r="E1241" s="451"/>
      <c r="F1241" s="451"/>
      <c r="G1241" s="451"/>
      <c r="H1241" s="451"/>
      <c r="I1241" s="451"/>
      <c r="J1241" s="451"/>
      <c r="K1241" s="451"/>
      <c r="L1241" s="451"/>
      <c r="M1241" s="451"/>
      <c r="N1241" s="451"/>
      <c r="O1241" s="451"/>
      <c r="P1241" s="451"/>
      <c r="Q1241" s="451"/>
      <c r="R1241" s="451"/>
      <c r="S1241" s="451"/>
      <c r="T1241" s="451"/>
      <c r="U1241" s="451"/>
      <c r="V1241" s="451"/>
      <c r="W1241" s="451"/>
      <c r="X1241" s="451"/>
      <c r="Y1241" s="347"/>
      <c r="Z1241" s="347"/>
      <c r="AA1241" s="347"/>
    </row>
    <row r="1242" spans="1:63" s="353" customFormat="1" ht="16.350000000000001" customHeight="1">
      <c r="A1242" s="422" t="s">
        <v>1140</v>
      </c>
      <c r="B1242" s="491"/>
      <c r="C1242" s="471"/>
      <c r="D1242" s="471"/>
      <c r="E1242" s="471"/>
      <c r="F1242" s="471"/>
      <c r="G1242" s="471"/>
      <c r="H1242" s="471"/>
      <c r="I1242" s="471"/>
      <c r="J1242" s="471"/>
      <c r="K1242" s="471"/>
      <c r="L1242" s="471"/>
      <c r="M1242" s="471"/>
      <c r="N1242" s="471"/>
      <c r="O1242" s="471"/>
      <c r="P1242" s="471"/>
      <c r="Q1242" s="471"/>
      <c r="R1242" s="471"/>
      <c r="S1242" s="471"/>
      <c r="T1242" s="471"/>
      <c r="U1242" s="471"/>
      <c r="V1242" s="471"/>
      <c r="W1242" s="471"/>
      <c r="X1242" s="471"/>
      <c r="Y1242" s="471"/>
      <c r="Z1242" s="471"/>
      <c r="AA1242" s="471"/>
    </row>
    <row r="1243" spans="1:63" s="353" customFormat="1" ht="14.25" customHeight="1">
      <c r="A1243" s="348"/>
      <c r="B1243" s="598" t="s">
        <v>354</v>
      </c>
      <c r="C1243" s="601" t="s">
        <v>668</v>
      </c>
      <c r="D1243" s="602"/>
      <c r="E1243" s="602"/>
      <c r="F1243" s="602"/>
      <c r="G1243" s="602"/>
      <c r="H1243" s="602"/>
      <c r="I1243" s="602"/>
      <c r="J1243" s="602"/>
      <c r="K1243" s="602"/>
      <c r="L1243" s="602"/>
      <c r="M1243" s="602"/>
      <c r="N1243" s="602"/>
      <c r="O1243" s="602"/>
      <c r="P1243" s="602"/>
      <c r="Q1243" s="602"/>
      <c r="R1243" s="602"/>
      <c r="S1243" s="602"/>
      <c r="T1243" s="602"/>
      <c r="U1243" s="602"/>
      <c r="V1243" s="602"/>
      <c r="W1243" s="602"/>
      <c r="X1243" s="603"/>
      <c r="Y1243" s="610"/>
      <c r="Z1243" s="611"/>
      <c r="AA1243" s="612"/>
    </row>
    <row r="1244" spans="1:63" s="471" customFormat="1" ht="12.75" customHeight="1">
      <c r="A1244" s="348"/>
      <c r="B1244" s="599"/>
      <c r="C1244" s="604"/>
      <c r="D1244" s="605"/>
      <c r="E1244" s="605"/>
      <c r="F1244" s="605"/>
      <c r="G1244" s="605"/>
      <c r="H1244" s="605"/>
      <c r="I1244" s="605"/>
      <c r="J1244" s="605"/>
      <c r="K1244" s="605"/>
      <c r="L1244" s="605"/>
      <c r="M1244" s="605"/>
      <c r="N1244" s="605"/>
      <c r="O1244" s="605"/>
      <c r="P1244" s="605"/>
      <c r="Q1244" s="605"/>
      <c r="R1244" s="605"/>
      <c r="S1244" s="605"/>
      <c r="T1244" s="605"/>
      <c r="U1244" s="605"/>
      <c r="V1244" s="605"/>
      <c r="W1244" s="605"/>
      <c r="X1244" s="606"/>
      <c r="Y1244" s="610"/>
      <c r="Z1244" s="611"/>
      <c r="AA1244" s="612"/>
      <c r="AC1244" s="473"/>
      <c r="AD1244" s="473"/>
      <c r="AE1244" s="473"/>
      <c r="AF1244" s="473"/>
      <c r="AG1244" s="473"/>
      <c r="AH1244" s="473"/>
      <c r="AI1244" s="473"/>
      <c r="AJ1244" s="473"/>
      <c r="AK1244" s="473"/>
      <c r="AL1244" s="473"/>
      <c r="AM1244" s="473"/>
      <c r="AN1244" s="473"/>
      <c r="AO1244" s="473"/>
      <c r="AP1244" s="473"/>
      <c r="AQ1244" s="473"/>
      <c r="AR1244" s="473"/>
      <c r="AS1244" s="473"/>
      <c r="AT1244" s="473"/>
      <c r="AU1244" s="473"/>
      <c r="AV1244" s="473"/>
      <c r="AW1244" s="473"/>
      <c r="AX1244" s="473"/>
      <c r="AY1244" s="473"/>
      <c r="AZ1244" s="473"/>
      <c r="BA1244" s="473"/>
      <c r="BB1244" s="473"/>
      <c r="BC1244" s="473"/>
      <c r="BD1244" s="473"/>
      <c r="BE1244" s="473"/>
      <c r="BF1244" s="473"/>
      <c r="BG1244" s="473"/>
      <c r="BH1244" s="473"/>
      <c r="BI1244" s="473"/>
      <c r="BJ1244" s="473"/>
      <c r="BK1244" s="473"/>
    </row>
    <row r="1245" spans="1:63" s="471" customFormat="1" ht="12.75" customHeight="1">
      <c r="A1245" s="348"/>
      <c r="B1245" s="600"/>
      <c r="C1245" s="607"/>
      <c r="D1245" s="608"/>
      <c r="E1245" s="608"/>
      <c r="F1245" s="608"/>
      <c r="G1245" s="608"/>
      <c r="H1245" s="608"/>
      <c r="I1245" s="608"/>
      <c r="J1245" s="608"/>
      <c r="K1245" s="608"/>
      <c r="L1245" s="608"/>
      <c r="M1245" s="608"/>
      <c r="N1245" s="608"/>
      <c r="O1245" s="608"/>
      <c r="P1245" s="608"/>
      <c r="Q1245" s="608"/>
      <c r="R1245" s="608"/>
      <c r="S1245" s="608"/>
      <c r="T1245" s="608"/>
      <c r="U1245" s="608"/>
      <c r="V1245" s="608"/>
      <c r="W1245" s="608"/>
      <c r="X1245" s="609"/>
      <c r="Y1245" s="610"/>
      <c r="Z1245" s="611"/>
      <c r="AA1245" s="612"/>
      <c r="AC1245" s="473"/>
      <c r="AD1245" s="473"/>
      <c r="AE1245" s="473"/>
      <c r="AF1245" s="473"/>
      <c r="AG1245" s="473"/>
      <c r="AH1245" s="473"/>
      <c r="AI1245" s="473"/>
      <c r="AJ1245" s="473"/>
      <c r="AK1245" s="473"/>
      <c r="AL1245" s="473"/>
      <c r="AM1245" s="473"/>
      <c r="AN1245" s="473"/>
      <c r="AO1245" s="473"/>
      <c r="AP1245" s="473"/>
      <c r="AQ1245" s="473"/>
      <c r="AR1245" s="473"/>
      <c r="AS1245" s="473"/>
      <c r="AT1245" s="473"/>
      <c r="AU1245" s="473"/>
      <c r="AV1245" s="473"/>
      <c r="AW1245" s="473"/>
      <c r="AX1245" s="473"/>
      <c r="AY1245" s="473"/>
      <c r="AZ1245" s="473"/>
      <c r="BA1245" s="473"/>
      <c r="BB1245" s="473"/>
      <c r="BC1245" s="473"/>
      <c r="BD1245" s="473"/>
      <c r="BE1245" s="473"/>
      <c r="BF1245" s="473"/>
      <c r="BG1245" s="473"/>
      <c r="BH1245" s="473"/>
      <c r="BI1245" s="473"/>
      <c r="BJ1245" s="473"/>
      <c r="BK1245" s="473"/>
    </row>
    <row r="1246" spans="1:63" s="471" customFormat="1" ht="12.75" customHeight="1">
      <c r="A1246" s="348"/>
      <c r="B1246" s="598" t="s">
        <v>356</v>
      </c>
      <c r="C1246" s="601" t="s">
        <v>669</v>
      </c>
      <c r="D1246" s="614"/>
      <c r="E1246" s="614"/>
      <c r="F1246" s="614"/>
      <c r="G1246" s="614"/>
      <c r="H1246" s="614"/>
      <c r="I1246" s="614"/>
      <c r="J1246" s="614"/>
      <c r="K1246" s="614"/>
      <c r="L1246" s="614"/>
      <c r="M1246" s="614"/>
      <c r="N1246" s="614"/>
      <c r="O1246" s="614"/>
      <c r="P1246" s="614"/>
      <c r="Q1246" s="614"/>
      <c r="R1246" s="614"/>
      <c r="S1246" s="614"/>
      <c r="T1246" s="614"/>
      <c r="U1246" s="614"/>
      <c r="V1246" s="614"/>
      <c r="W1246" s="614"/>
      <c r="X1246" s="615"/>
      <c r="Y1246" s="610"/>
      <c r="Z1246" s="611"/>
      <c r="AA1246" s="612"/>
      <c r="AC1246" s="473"/>
      <c r="AD1246" s="473"/>
      <c r="AE1246" s="473"/>
      <c r="AF1246" s="473"/>
      <c r="AG1246" s="473"/>
      <c r="AH1246" s="473"/>
      <c r="AI1246" s="473"/>
      <c r="AJ1246" s="473"/>
      <c r="AK1246" s="473"/>
      <c r="AL1246" s="473"/>
      <c r="AM1246" s="473"/>
      <c r="AN1246" s="473"/>
      <c r="AO1246" s="473"/>
      <c r="AP1246" s="473"/>
      <c r="AQ1246" s="473"/>
      <c r="AR1246" s="473"/>
      <c r="AS1246" s="473"/>
      <c r="AT1246" s="473"/>
      <c r="AU1246" s="473"/>
      <c r="AV1246" s="473"/>
      <c r="AW1246" s="473"/>
      <c r="AX1246" s="473"/>
      <c r="AY1246" s="473"/>
      <c r="AZ1246" s="473"/>
      <c r="BA1246" s="473"/>
      <c r="BB1246" s="473"/>
      <c r="BC1246" s="473"/>
      <c r="BD1246" s="473"/>
      <c r="BE1246" s="473"/>
      <c r="BF1246" s="473"/>
      <c r="BG1246" s="473"/>
      <c r="BH1246" s="473"/>
      <c r="BI1246" s="473"/>
      <c r="BJ1246" s="473"/>
      <c r="BK1246" s="473"/>
    </row>
    <row r="1247" spans="1:63" s="471" customFormat="1" ht="12.75" customHeight="1">
      <c r="A1247" s="348"/>
      <c r="B1247" s="613"/>
      <c r="C1247" s="616"/>
      <c r="D1247" s="617"/>
      <c r="E1247" s="617"/>
      <c r="F1247" s="617"/>
      <c r="G1247" s="617"/>
      <c r="H1247" s="617"/>
      <c r="I1247" s="617"/>
      <c r="J1247" s="617"/>
      <c r="K1247" s="617"/>
      <c r="L1247" s="617"/>
      <c r="M1247" s="617"/>
      <c r="N1247" s="617"/>
      <c r="O1247" s="617"/>
      <c r="P1247" s="617"/>
      <c r="Q1247" s="617"/>
      <c r="R1247" s="617"/>
      <c r="S1247" s="617"/>
      <c r="T1247" s="617"/>
      <c r="U1247" s="617"/>
      <c r="V1247" s="617"/>
      <c r="W1247" s="617"/>
      <c r="X1247" s="618"/>
      <c r="Y1247" s="610"/>
      <c r="Z1247" s="611"/>
      <c r="AA1247" s="612"/>
      <c r="AC1247" s="473"/>
      <c r="AD1247" s="473"/>
      <c r="AE1247" s="473"/>
      <c r="AF1247" s="473"/>
      <c r="AG1247" s="473"/>
      <c r="AH1247" s="473"/>
      <c r="AI1247" s="473"/>
      <c r="AJ1247" s="473"/>
      <c r="AK1247" s="473"/>
      <c r="AL1247" s="473"/>
      <c r="AM1247" s="473"/>
      <c r="AN1247" s="473"/>
      <c r="AO1247" s="473"/>
      <c r="AP1247" s="473"/>
      <c r="AQ1247" s="473"/>
      <c r="AR1247" s="473"/>
      <c r="AS1247" s="473"/>
      <c r="AT1247" s="473"/>
      <c r="AU1247" s="473"/>
      <c r="AV1247" s="473"/>
      <c r="AW1247" s="473"/>
      <c r="AX1247" s="473"/>
      <c r="AY1247" s="473"/>
      <c r="AZ1247" s="473"/>
      <c r="BA1247" s="473"/>
      <c r="BB1247" s="473"/>
      <c r="BC1247" s="473"/>
      <c r="BD1247" s="473"/>
      <c r="BE1247" s="473"/>
      <c r="BF1247" s="473"/>
      <c r="BG1247" s="473"/>
      <c r="BH1247" s="473"/>
      <c r="BI1247" s="473"/>
      <c r="BJ1247" s="473"/>
      <c r="BK1247" s="473"/>
    </row>
    <row r="1248" spans="1:63" s="471" customFormat="1" ht="12.75" customHeight="1">
      <c r="A1248" s="348"/>
      <c r="B1248" s="600"/>
      <c r="C1248" s="619"/>
      <c r="D1248" s="620"/>
      <c r="E1248" s="620"/>
      <c r="F1248" s="620"/>
      <c r="G1248" s="620"/>
      <c r="H1248" s="620"/>
      <c r="I1248" s="620"/>
      <c r="J1248" s="620"/>
      <c r="K1248" s="620"/>
      <c r="L1248" s="620"/>
      <c r="M1248" s="620"/>
      <c r="N1248" s="620"/>
      <c r="O1248" s="620"/>
      <c r="P1248" s="620"/>
      <c r="Q1248" s="620"/>
      <c r="R1248" s="620"/>
      <c r="S1248" s="620"/>
      <c r="T1248" s="620"/>
      <c r="U1248" s="620"/>
      <c r="V1248" s="620"/>
      <c r="W1248" s="620"/>
      <c r="X1248" s="621"/>
      <c r="Y1248" s="610"/>
      <c r="Z1248" s="611"/>
      <c r="AA1248" s="612"/>
      <c r="AC1248" s="473"/>
      <c r="AD1248" s="473"/>
      <c r="AE1248" s="473"/>
      <c r="AF1248" s="473"/>
      <c r="AG1248" s="473"/>
      <c r="AH1248" s="473"/>
      <c r="AI1248" s="473"/>
      <c r="AJ1248" s="473"/>
      <c r="AK1248" s="473"/>
      <c r="AL1248" s="473"/>
      <c r="AM1248" s="473"/>
      <c r="AN1248" s="473"/>
      <c r="AO1248" s="473"/>
      <c r="AP1248" s="473"/>
      <c r="AQ1248" s="473"/>
      <c r="AR1248" s="473"/>
      <c r="AS1248" s="473"/>
      <c r="AT1248" s="473"/>
      <c r="AU1248" s="473"/>
      <c r="AV1248" s="473"/>
      <c r="AW1248" s="473"/>
      <c r="AX1248" s="473"/>
      <c r="AY1248" s="473"/>
      <c r="AZ1248" s="473"/>
      <c r="BA1248" s="473"/>
      <c r="BB1248" s="473"/>
      <c r="BC1248" s="473"/>
      <c r="BD1248" s="473"/>
      <c r="BE1248" s="473"/>
      <c r="BF1248" s="473"/>
      <c r="BG1248" s="473"/>
      <c r="BH1248" s="473"/>
      <c r="BI1248" s="473"/>
      <c r="BJ1248" s="473"/>
      <c r="BK1248" s="473"/>
    </row>
    <row r="1249" spans="1:63" s="471" customFormat="1" ht="15" customHeight="1">
      <c r="A1249" s="348"/>
      <c r="B1249" s="598" t="s">
        <v>387</v>
      </c>
      <c r="C1249" s="601" t="s">
        <v>670</v>
      </c>
      <c r="D1249" s="602"/>
      <c r="E1249" s="602"/>
      <c r="F1249" s="602"/>
      <c r="G1249" s="602"/>
      <c r="H1249" s="602"/>
      <c r="I1249" s="602"/>
      <c r="J1249" s="602"/>
      <c r="K1249" s="602"/>
      <c r="L1249" s="602"/>
      <c r="M1249" s="602"/>
      <c r="N1249" s="602"/>
      <c r="O1249" s="602"/>
      <c r="P1249" s="602"/>
      <c r="Q1249" s="602"/>
      <c r="R1249" s="602"/>
      <c r="S1249" s="602"/>
      <c r="T1249" s="602"/>
      <c r="U1249" s="602"/>
      <c r="V1249" s="602"/>
      <c r="W1249" s="602"/>
      <c r="X1249" s="603"/>
      <c r="Y1249" s="610"/>
      <c r="Z1249" s="611"/>
      <c r="AA1249" s="612"/>
      <c r="AC1249" s="473"/>
      <c r="AD1249" s="473"/>
      <c r="AE1249" s="473"/>
      <c r="AF1249" s="473"/>
      <c r="AG1249" s="473"/>
      <c r="AH1249" s="473"/>
      <c r="AI1249" s="473"/>
      <c r="AJ1249" s="473"/>
      <c r="AK1249" s="473"/>
      <c r="AL1249" s="473"/>
      <c r="AM1249" s="473"/>
      <c r="AN1249" s="473"/>
      <c r="AO1249" s="473"/>
      <c r="AP1249" s="473"/>
      <c r="AQ1249" s="473"/>
      <c r="AR1249" s="473"/>
      <c r="AS1249" s="473"/>
      <c r="AT1249" s="473"/>
      <c r="AU1249" s="473"/>
      <c r="AV1249" s="473"/>
      <c r="AW1249" s="473"/>
      <c r="AX1249" s="473"/>
      <c r="AY1249" s="473"/>
      <c r="AZ1249" s="473"/>
      <c r="BA1249" s="473"/>
      <c r="BB1249" s="473"/>
      <c r="BC1249" s="473"/>
      <c r="BD1249" s="473"/>
      <c r="BE1249" s="473"/>
      <c r="BF1249" s="473"/>
      <c r="BG1249" s="473"/>
      <c r="BH1249" s="473"/>
      <c r="BI1249" s="473"/>
      <c r="BJ1249" s="473"/>
      <c r="BK1249" s="473"/>
    </row>
    <row r="1250" spans="1:63" s="471" customFormat="1" ht="15" customHeight="1">
      <c r="A1250" s="348"/>
      <c r="B1250" s="600"/>
      <c r="C1250" s="607"/>
      <c r="D1250" s="608"/>
      <c r="E1250" s="608"/>
      <c r="F1250" s="608"/>
      <c r="G1250" s="608"/>
      <c r="H1250" s="608"/>
      <c r="I1250" s="608"/>
      <c r="J1250" s="608"/>
      <c r="K1250" s="608"/>
      <c r="L1250" s="608"/>
      <c r="M1250" s="608"/>
      <c r="N1250" s="608"/>
      <c r="O1250" s="608"/>
      <c r="P1250" s="608"/>
      <c r="Q1250" s="608"/>
      <c r="R1250" s="608"/>
      <c r="S1250" s="608"/>
      <c r="T1250" s="608"/>
      <c r="U1250" s="608"/>
      <c r="V1250" s="608"/>
      <c r="W1250" s="608"/>
      <c r="X1250" s="609"/>
      <c r="Y1250" s="610"/>
      <c r="Z1250" s="611"/>
      <c r="AA1250" s="612"/>
      <c r="AC1250" s="473"/>
      <c r="AD1250" s="473"/>
      <c r="AE1250" s="473"/>
      <c r="AF1250" s="473"/>
      <c r="AG1250" s="473"/>
      <c r="AH1250" s="473"/>
      <c r="AI1250" s="473"/>
      <c r="AJ1250" s="473"/>
      <c r="AK1250" s="473"/>
      <c r="AL1250" s="473"/>
      <c r="AM1250" s="473"/>
      <c r="AN1250" s="473"/>
      <c r="AO1250" s="473"/>
      <c r="AP1250" s="473"/>
      <c r="AQ1250" s="473"/>
      <c r="AR1250" s="473"/>
      <c r="AS1250" s="473"/>
      <c r="AT1250" s="473"/>
      <c r="AU1250" s="473"/>
      <c r="AV1250" s="473"/>
      <c r="AW1250" s="473"/>
      <c r="AX1250" s="473"/>
      <c r="AY1250" s="473"/>
      <c r="AZ1250" s="473"/>
      <c r="BA1250" s="473"/>
      <c r="BB1250" s="473"/>
      <c r="BC1250" s="473"/>
      <c r="BD1250" s="473"/>
      <c r="BE1250" s="473"/>
      <c r="BF1250" s="473"/>
      <c r="BG1250" s="473"/>
      <c r="BH1250" s="473"/>
      <c r="BI1250" s="473"/>
      <c r="BJ1250" s="473"/>
      <c r="BK1250" s="473"/>
    </row>
    <row r="1251" spans="1:63" s="471" customFormat="1" ht="15" customHeight="1">
      <c r="A1251" s="348"/>
      <c r="B1251" s="598" t="s">
        <v>389</v>
      </c>
      <c r="C1251" s="601" t="s">
        <v>671</v>
      </c>
      <c r="D1251" s="602"/>
      <c r="E1251" s="602"/>
      <c r="F1251" s="602"/>
      <c r="G1251" s="602"/>
      <c r="H1251" s="602"/>
      <c r="I1251" s="602"/>
      <c r="J1251" s="602"/>
      <c r="K1251" s="602"/>
      <c r="L1251" s="602"/>
      <c r="M1251" s="602"/>
      <c r="N1251" s="602"/>
      <c r="O1251" s="602"/>
      <c r="P1251" s="602"/>
      <c r="Q1251" s="602"/>
      <c r="R1251" s="602"/>
      <c r="S1251" s="602"/>
      <c r="T1251" s="602"/>
      <c r="U1251" s="602"/>
      <c r="V1251" s="602"/>
      <c r="W1251" s="602"/>
      <c r="X1251" s="603"/>
      <c r="Y1251" s="610"/>
      <c r="Z1251" s="611"/>
      <c r="AA1251" s="612"/>
      <c r="AC1251" s="473"/>
      <c r="AD1251" s="473"/>
      <c r="AE1251" s="473"/>
      <c r="AF1251" s="473"/>
      <c r="AG1251" s="473"/>
      <c r="AH1251" s="473"/>
      <c r="AI1251" s="473"/>
      <c r="AJ1251" s="473"/>
      <c r="AK1251" s="473"/>
      <c r="AL1251" s="473"/>
      <c r="AM1251" s="473"/>
      <c r="AN1251" s="473"/>
      <c r="AO1251" s="473"/>
      <c r="AP1251" s="473"/>
      <c r="AQ1251" s="473"/>
      <c r="AR1251" s="473"/>
      <c r="AS1251" s="473"/>
      <c r="AT1251" s="473"/>
      <c r="AU1251" s="473"/>
      <c r="AV1251" s="473"/>
      <c r="AW1251" s="473"/>
      <c r="AX1251" s="473"/>
      <c r="AY1251" s="473"/>
      <c r="AZ1251" s="473"/>
      <c r="BA1251" s="473"/>
      <c r="BB1251" s="473"/>
      <c r="BC1251" s="473"/>
      <c r="BD1251" s="473"/>
      <c r="BE1251" s="473"/>
      <c r="BF1251" s="473"/>
      <c r="BG1251" s="473"/>
      <c r="BH1251" s="473"/>
      <c r="BI1251" s="473"/>
      <c r="BJ1251" s="473"/>
      <c r="BK1251" s="473"/>
    </row>
    <row r="1252" spans="1:63" s="471" customFormat="1" ht="15" customHeight="1">
      <c r="A1252" s="348"/>
      <c r="B1252" s="600"/>
      <c r="C1252" s="607"/>
      <c r="D1252" s="608"/>
      <c r="E1252" s="608"/>
      <c r="F1252" s="608"/>
      <c r="G1252" s="608"/>
      <c r="H1252" s="608"/>
      <c r="I1252" s="608"/>
      <c r="J1252" s="608"/>
      <c r="K1252" s="608"/>
      <c r="L1252" s="608"/>
      <c r="M1252" s="608"/>
      <c r="N1252" s="608"/>
      <c r="O1252" s="608"/>
      <c r="P1252" s="608"/>
      <c r="Q1252" s="608"/>
      <c r="R1252" s="608"/>
      <c r="S1252" s="608"/>
      <c r="T1252" s="608"/>
      <c r="U1252" s="608"/>
      <c r="V1252" s="608"/>
      <c r="W1252" s="608"/>
      <c r="X1252" s="609"/>
      <c r="Y1252" s="610"/>
      <c r="Z1252" s="611"/>
      <c r="AA1252" s="612"/>
      <c r="AC1252" s="473"/>
      <c r="AD1252" s="473"/>
      <c r="AE1252" s="473"/>
      <c r="AF1252" s="473"/>
      <c r="AG1252" s="473"/>
      <c r="AH1252" s="473"/>
      <c r="AI1252" s="473"/>
      <c r="AJ1252" s="473"/>
      <c r="AK1252" s="473"/>
      <c r="AL1252" s="473"/>
      <c r="AM1252" s="473"/>
      <c r="AN1252" s="473"/>
      <c r="AO1252" s="473"/>
      <c r="AP1252" s="473"/>
      <c r="AQ1252" s="473"/>
      <c r="AR1252" s="473"/>
      <c r="AS1252" s="473"/>
      <c r="AT1252" s="473"/>
      <c r="AU1252" s="473"/>
      <c r="AV1252" s="473"/>
      <c r="AW1252" s="473"/>
      <c r="AX1252" s="473"/>
      <c r="AY1252" s="473"/>
      <c r="AZ1252" s="473"/>
      <c r="BA1252" s="473"/>
      <c r="BB1252" s="473"/>
      <c r="BC1252" s="473"/>
      <c r="BD1252" s="473"/>
      <c r="BE1252" s="473"/>
      <c r="BF1252" s="473"/>
      <c r="BG1252" s="473"/>
      <c r="BH1252" s="473"/>
      <c r="BI1252" s="473"/>
      <c r="BJ1252" s="473"/>
      <c r="BK1252" s="473"/>
    </row>
    <row r="1253" spans="1:63" s="471" customFormat="1" ht="12" customHeight="1">
      <c r="A1253" s="348"/>
      <c r="B1253" s="454"/>
      <c r="C1253" s="451"/>
      <c r="D1253" s="451"/>
      <c r="E1253" s="451"/>
      <c r="F1253" s="451"/>
      <c r="G1253" s="451"/>
      <c r="H1253" s="451"/>
      <c r="I1253" s="451"/>
      <c r="J1253" s="451"/>
      <c r="K1253" s="451"/>
      <c r="L1253" s="451"/>
      <c r="M1253" s="451"/>
      <c r="N1253" s="451"/>
      <c r="O1253" s="451"/>
      <c r="P1253" s="451"/>
      <c r="Q1253" s="451"/>
      <c r="R1253" s="451"/>
      <c r="S1253" s="451"/>
      <c r="T1253" s="451"/>
      <c r="U1253" s="451"/>
      <c r="V1253" s="451"/>
      <c r="W1253" s="451"/>
      <c r="X1253" s="451"/>
      <c r="Y1253" s="347"/>
      <c r="Z1253" s="347"/>
      <c r="AA1253" s="347"/>
      <c r="AC1253" s="473"/>
      <c r="AD1253" s="473"/>
      <c r="AE1253" s="473"/>
      <c r="AF1253" s="473"/>
      <c r="AG1253" s="473"/>
      <c r="AH1253" s="473"/>
      <c r="AI1253" s="473"/>
      <c r="AJ1253" s="473"/>
      <c r="AK1253" s="473"/>
      <c r="AL1253" s="473"/>
      <c r="AM1253" s="473"/>
      <c r="AN1253" s="473"/>
      <c r="AO1253" s="473"/>
      <c r="AP1253" s="473"/>
      <c r="AQ1253" s="473"/>
      <c r="AR1253" s="473"/>
      <c r="AS1253" s="473"/>
      <c r="AT1253" s="473"/>
      <c r="AU1253" s="473"/>
      <c r="AV1253" s="473"/>
      <c r="AW1253" s="473"/>
      <c r="AX1253" s="473"/>
      <c r="AY1253" s="473"/>
      <c r="AZ1253" s="473"/>
      <c r="BA1253" s="473"/>
      <c r="BB1253" s="473"/>
      <c r="BC1253" s="473"/>
      <c r="BD1253" s="473"/>
      <c r="BE1253" s="473"/>
      <c r="BF1253" s="473"/>
      <c r="BG1253" s="473"/>
      <c r="BH1253" s="473"/>
      <c r="BI1253" s="473"/>
      <c r="BJ1253" s="473"/>
      <c r="BK1253" s="473"/>
    </row>
    <row r="1254" spans="1:63" s="471" customFormat="1" ht="16.350000000000001" customHeight="1">
      <c r="A1254" s="422" t="s">
        <v>1144</v>
      </c>
      <c r="B1254" s="279"/>
      <c r="C1254" s="280"/>
      <c r="D1254" s="280"/>
      <c r="E1254" s="280"/>
      <c r="F1254" s="280"/>
      <c r="G1254" s="280"/>
      <c r="H1254" s="280"/>
      <c r="I1254" s="280"/>
      <c r="J1254" s="284"/>
      <c r="K1254" s="284"/>
      <c r="L1254" s="284"/>
      <c r="M1254" s="284"/>
      <c r="N1254" s="284"/>
      <c r="O1254" s="284"/>
      <c r="P1254" s="284"/>
      <c r="Q1254" s="284"/>
      <c r="R1254" s="284"/>
      <c r="S1254" s="285"/>
      <c r="T1254" s="285"/>
      <c r="U1254" s="285"/>
      <c r="V1254" s="285"/>
      <c r="W1254" s="285"/>
      <c r="X1254" s="285"/>
      <c r="AC1254" s="473"/>
      <c r="AD1254" s="473"/>
      <c r="AE1254" s="473"/>
      <c r="AF1254" s="473"/>
      <c r="AG1254" s="473"/>
      <c r="AH1254" s="473"/>
      <c r="AI1254" s="473"/>
      <c r="AJ1254" s="473"/>
      <c r="AK1254" s="473"/>
      <c r="AL1254" s="473"/>
      <c r="AM1254" s="473"/>
      <c r="AN1254" s="473"/>
      <c r="AO1254" s="473"/>
      <c r="AP1254" s="473"/>
      <c r="AQ1254" s="473"/>
      <c r="AR1254" s="473"/>
      <c r="AS1254" s="473"/>
      <c r="AT1254" s="473"/>
      <c r="AU1254" s="473"/>
      <c r="AV1254" s="473"/>
      <c r="AW1254" s="473"/>
      <c r="AX1254" s="473"/>
      <c r="AY1254" s="473"/>
      <c r="AZ1254" s="473"/>
      <c r="BA1254" s="473"/>
      <c r="BB1254" s="473"/>
      <c r="BC1254" s="473"/>
      <c r="BD1254" s="473"/>
      <c r="BE1254" s="473"/>
      <c r="BF1254" s="473"/>
      <c r="BG1254" s="473"/>
      <c r="BH1254" s="473"/>
      <c r="BI1254" s="473"/>
      <c r="BJ1254" s="473"/>
      <c r="BK1254" s="473"/>
    </row>
    <row r="1255" spans="1:63" s="471" customFormat="1" ht="12.75" customHeight="1">
      <c r="A1255" s="348"/>
      <c r="B1255" s="598" t="s">
        <v>354</v>
      </c>
      <c r="C1255" s="635" t="s">
        <v>672</v>
      </c>
      <c r="D1255" s="602"/>
      <c r="E1255" s="602"/>
      <c r="F1255" s="602"/>
      <c r="G1255" s="602"/>
      <c r="H1255" s="602"/>
      <c r="I1255" s="602"/>
      <c r="J1255" s="602"/>
      <c r="K1255" s="602"/>
      <c r="L1255" s="602"/>
      <c r="M1255" s="602"/>
      <c r="N1255" s="602"/>
      <c r="O1255" s="602"/>
      <c r="P1255" s="602"/>
      <c r="Q1255" s="602"/>
      <c r="R1255" s="602"/>
      <c r="S1255" s="602"/>
      <c r="T1255" s="602"/>
      <c r="U1255" s="602"/>
      <c r="V1255" s="602"/>
      <c r="W1255" s="602"/>
      <c r="X1255" s="603"/>
      <c r="Y1255" s="610"/>
      <c r="Z1255" s="611"/>
      <c r="AA1255" s="612"/>
      <c r="AC1255" s="473"/>
      <c r="AD1255" s="473"/>
      <c r="AE1255" s="473"/>
      <c r="AF1255" s="473"/>
      <c r="AG1255" s="473"/>
      <c r="AH1255" s="473"/>
      <c r="AI1255" s="473"/>
      <c r="AJ1255" s="473"/>
      <c r="AK1255" s="473"/>
      <c r="AL1255" s="473"/>
      <c r="AM1255" s="473"/>
      <c r="AN1255" s="473"/>
      <c r="AO1255" s="473"/>
      <c r="AP1255" s="473"/>
      <c r="AQ1255" s="473"/>
      <c r="AR1255" s="473"/>
      <c r="AS1255" s="473"/>
      <c r="AT1255" s="473"/>
      <c r="AU1255" s="473"/>
      <c r="AV1255" s="473"/>
      <c r="AW1255" s="473"/>
      <c r="AX1255" s="473"/>
      <c r="AY1255" s="473"/>
      <c r="AZ1255" s="473"/>
      <c r="BA1255" s="473"/>
      <c r="BB1255" s="473"/>
      <c r="BC1255" s="473"/>
      <c r="BD1255" s="473"/>
      <c r="BE1255" s="473"/>
      <c r="BF1255" s="473"/>
      <c r="BG1255" s="473"/>
      <c r="BH1255" s="473"/>
      <c r="BI1255" s="473"/>
      <c r="BJ1255" s="473"/>
      <c r="BK1255" s="473"/>
    </row>
    <row r="1256" spans="1:63" s="471" customFormat="1" ht="12.75" customHeight="1">
      <c r="A1256" s="348"/>
      <c r="B1256" s="599"/>
      <c r="C1256" s="604"/>
      <c r="D1256" s="605"/>
      <c r="E1256" s="605"/>
      <c r="F1256" s="605"/>
      <c r="G1256" s="605"/>
      <c r="H1256" s="605"/>
      <c r="I1256" s="605"/>
      <c r="J1256" s="605"/>
      <c r="K1256" s="605"/>
      <c r="L1256" s="605"/>
      <c r="M1256" s="605"/>
      <c r="N1256" s="605"/>
      <c r="O1256" s="605"/>
      <c r="P1256" s="605"/>
      <c r="Q1256" s="605"/>
      <c r="R1256" s="605"/>
      <c r="S1256" s="605"/>
      <c r="T1256" s="605"/>
      <c r="U1256" s="605"/>
      <c r="V1256" s="605"/>
      <c r="W1256" s="605"/>
      <c r="X1256" s="606"/>
      <c r="Y1256" s="610"/>
      <c r="Z1256" s="611"/>
      <c r="AA1256" s="612"/>
      <c r="AC1256" s="473"/>
      <c r="AD1256" s="473"/>
      <c r="AE1256" s="473"/>
      <c r="AF1256" s="473"/>
      <c r="AG1256" s="473"/>
      <c r="AH1256" s="473"/>
      <c r="AI1256" s="473"/>
      <c r="AJ1256" s="473"/>
      <c r="AK1256" s="473"/>
      <c r="AL1256" s="473"/>
      <c r="AM1256" s="473"/>
      <c r="AN1256" s="473"/>
      <c r="AO1256" s="473"/>
      <c r="AP1256" s="473"/>
      <c r="AQ1256" s="473"/>
      <c r="AR1256" s="473"/>
      <c r="AS1256" s="473"/>
      <c r="AT1256" s="473"/>
      <c r="AU1256" s="473"/>
      <c r="AV1256" s="473"/>
      <c r="AW1256" s="473"/>
      <c r="AX1256" s="473"/>
      <c r="AY1256" s="473"/>
      <c r="AZ1256" s="473"/>
      <c r="BA1256" s="473"/>
      <c r="BB1256" s="473"/>
      <c r="BC1256" s="473"/>
      <c r="BD1256" s="473"/>
      <c r="BE1256" s="473"/>
      <c r="BF1256" s="473"/>
      <c r="BG1256" s="473"/>
      <c r="BH1256" s="473"/>
      <c r="BI1256" s="473"/>
      <c r="BJ1256" s="473"/>
      <c r="BK1256" s="473"/>
    </row>
    <row r="1257" spans="1:63" s="471" customFormat="1" ht="12.75" customHeight="1">
      <c r="A1257" s="348"/>
      <c r="B1257" s="600"/>
      <c r="C1257" s="607"/>
      <c r="D1257" s="608"/>
      <c r="E1257" s="608"/>
      <c r="F1257" s="608"/>
      <c r="G1257" s="608"/>
      <c r="H1257" s="608"/>
      <c r="I1257" s="608"/>
      <c r="J1257" s="608"/>
      <c r="K1257" s="608"/>
      <c r="L1257" s="608"/>
      <c r="M1257" s="608"/>
      <c r="N1257" s="608"/>
      <c r="O1257" s="608"/>
      <c r="P1257" s="608"/>
      <c r="Q1257" s="608"/>
      <c r="R1257" s="608"/>
      <c r="S1257" s="608"/>
      <c r="T1257" s="608"/>
      <c r="U1257" s="608"/>
      <c r="V1257" s="608"/>
      <c r="W1257" s="608"/>
      <c r="X1257" s="609"/>
      <c r="Y1257" s="610"/>
      <c r="Z1257" s="611"/>
      <c r="AA1257" s="612"/>
      <c r="AC1257" s="473"/>
      <c r="AD1257" s="473"/>
      <c r="AE1257" s="473"/>
      <c r="AF1257" s="473"/>
      <c r="AG1257" s="473"/>
      <c r="AH1257" s="473"/>
      <c r="AI1257" s="473"/>
      <c r="AJ1257" s="473"/>
      <c r="AK1257" s="473"/>
      <c r="AL1257" s="473"/>
      <c r="AM1257" s="473"/>
      <c r="AN1257" s="473"/>
      <c r="AO1257" s="473"/>
      <c r="AP1257" s="473"/>
      <c r="AQ1257" s="473"/>
      <c r="AR1257" s="473"/>
      <c r="AS1257" s="473"/>
      <c r="AT1257" s="473"/>
      <c r="AU1257" s="473"/>
      <c r="AV1257" s="473"/>
      <c r="AW1257" s="473"/>
      <c r="AX1257" s="473"/>
      <c r="AY1257" s="473"/>
      <c r="AZ1257" s="473"/>
      <c r="BA1257" s="473"/>
      <c r="BB1257" s="473"/>
      <c r="BC1257" s="473"/>
      <c r="BD1257" s="473"/>
      <c r="BE1257" s="473"/>
      <c r="BF1257" s="473"/>
      <c r="BG1257" s="473"/>
      <c r="BH1257" s="473"/>
      <c r="BI1257" s="473"/>
      <c r="BJ1257" s="473"/>
      <c r="BK1257" s="473"/>
    </row>
    <row r="1258" spans="1:63" s="471" customFormat="1" ht="12.75" customHeight="1">
      <c r="A1258" s="348"/>
      <c r="B1258" s="598" t="s">
        <v>356</v>
      </c>
      <c r="C1258" s="601" t="s">
        <v>673</v>
      </c>
      <c r="D1258" s="602"/>
      <c r="E1258" s="602"/>
      <c r="F1258" s="602"/>
      <c r="G1258" s="602"/>
      <c r="H1258" s="602"/>
      <c r="I1258" s="602"/>
      <c r="J1258" s="602"/>
      <c r="K1258" s="602"/>
      <c r="L1258" s="602"/>
      <c r="M1258" s="602"/>
      <c r="N1258" s="602"/>
      <c r="O1258" s="602"/>
      <c r="P1258" s="602"/>
      <c r="Q1258" s="602"/>
      <c r="R1258" s="602"/>
      <c r="S1258" s="602"/>
      <c r="T1258" s="602"/>
      <c r="U1258" s="602"/>
      <c r="V1258" s="602"/>
      <c r="W1258" s="602"/>
      <c r="X1258" s="603"/>
      <c r="Y1258" s="610"/>
      <c r="Z1258" s="611"/>
      <c r="AA1258" s="612"/>
      <c r="AC1258" s="473"/>
      <c r="AD1258" s="473"/>
      <c r="AE1258" s="473"/>
      <c r="AF1258" s="473"/>
      <c r="AG1258" s="473"/>
      <c r="AH1258" s="473"/>
      <c r="AI1258" s="473"/>
      <c r="AJ1258" s="473"/>
      <c r="AK1258" s="473"/>
      <c r="AL1258" s="473"/>
      <c r="AM1258" s="473"/>
      <c r="AN1258" s="473"/>
      <c r="AO1258" s="473"/>
      <c r="AP1258" s="473"/>
      <c r="AQ1258" s="473"/>
      <c r="AR1258" s="473"/>
      <c r="AS1258" s="473"/>
      <c r="AT1258" s="473"/>
      <c r="AU1258" s="473"/>
      <c r="AV1258" s="473"/>
      <c r="AW1258" s="473"/>
      <c r="AX1258" s="473"/>
      <c r="AY1258" s="473"/>
      <c r="AZ1258" s="473"/>
      <c r="BA1258" s="473"/>
      <c r="BB1258" s="473"/>
      <c r="BC1258" s="473"/>
      <c r="BD1258" s="473"/>
      <c r="BE1258" s="473"/>
      <c r="BF1258" s="473"/>
      <c r="BG1258" s="473"/>
      <c r="BH1258" s="473"/>
      <c r="BI1258" s="473"/>
      <c r="BJ1258" s="473"/>
      <c r="BK1258" s="473"/>
    </row>
    <row r="1259" spans="1:63" s="471" customFormat="1" ht="17.45" customHeight="1">
      <c r="A1259" s="348"/>
      <c r="B1259" s="600"/>
      <c r="C1259" s="607"/>
      <c r="D1259" s="608"/>
      <c r="E1259" s="608"/>
      <c r="F1259" s="608"/>
      <c r="G1259" s="608"/>
      <c r="H1259" s="608"/>
      <c r="I1259" s="608"/>
      <c r="J1259" s="608"/>
      <c r="K1259" s="608"/>
      <c r="L1259" s="608"/>
      <c r="M1259" s="608"/>
      <c r="N1259" s="608"/>
      <c r="O1259" s="608"/>
      <c r="P1259" s="608"/>
      <c r="Q1259" s="608"/>
      <c r="R1259" s="608"/>
      <c r="S1259" s="608"/>
      <c r="T1259" s="608"/>
      <c r="U1259" s="608"/>
      <c r="V1259" s="608"/>
      <c r="W1259" s="608"/>
      <c r="X1259" s="609"/>
      <c r="Y1259" s="610"/>
      <c r="Z1259" s="611"/>
      <c r="AA1259" s="612"/>
      <c r="AC1259" s="473"/>
      <c r="AD1259" s="473"/>
      <c r="AE1259" s="473"/>
      <c r="AF1259" s="473"/>
      <c r="AG1259" s="473"/>
      <c r="AH1259" s="473"/>
      <c r="AI1259" s="473"/>
      <c r="AJ1259" s="473"/>
      <c r="AK1259" s="473"/>
      <c r="AL1259" s="473"/>
      <c r="AM1259" s="473"/>
      <c r="AN1259" s="473"/>
      <c r="AO1259" s="473"/>
      <c r="AP1259" s="473"/>
      <c r="AQ1259" s="473"/>
      <c r="AR1259" s="473"/>
      <c r="AS1259" s="473"/>
      <c r="AT1259" s="473"/>
      <c r="AU1259" s="473"/>
      <c r="AV1259" s="473"/>
      <c r="AW1259" s="473"/>
      <c r="AX1259" s="473"/>
      <c r="AY1259" s="473"/>
      <c r="AZ1259" s="473"/>
      <c r="BA1259" s="473"/>
      <c r="BB1259" s="473"/>
      <c r="BC1259" s="473"/>
      <c r="BD1259" s="473"/>
      <c r="BE1259" s="473"/>
      <c r="BF1259" s="473"/>
      <c r="BG1259" s="473"/>
      <c r="BH1259" s="473"/>
      <c r="BI1259" s="473"/>
      <c r="BJ1259" s="473"/>
      <c r="BK1259" s="473"/>
    </row>
    <row r="1260" spans="1:63" s="471" customFormat="1" ht="12.75" customHeight="1">
      <c r="A1260" s="348"/>
      <c r="B1260" s="598" t="s">
        <v>387</v>
      </c>
      <c r="C1260" s="635" t="s">
        <v>674</v>
      </c>
      <c r="D1260" s="602"/>
      <c r="E1260" s="602"/>
      <c r="F1260" s="602"/>
      <c r="G1260" s="602"/>
      <c r="H1260" s="602"/>
      <c r="I1260" s="602"/>
      <c r="J1260" s="602"/>
      <c r="K1260" s="602"/>
      <c r="L1260" s="602"/>
      <c r="M1260" s="602"/>
      <c r="N1260" s="602"/>
      <c r="O1260" s="602"/>
      <c r="P1260" s="602"/>
      <c r="Q1260" s="602"/>
      <c r="R1260" s="602"/>
      <c r="S1260" s="602"/>
      <c r="T1260" s="602"/>
      <c r="U1260" s="602"/>
      <c r="V1260" s="602"/>
      <c r="W1260" s="602"/>
      <c r="X1260" s="603"/>
      <c r="Y1260" s="610"/>
      <c r="Z1260" s="611"/>
      <c r="AA1260" s="612"/>
      <c r="AC1260" s="473"/>
      <c r="AD1260" s="473"/>
      <c r="AE1260" s="473"/>
      <c r="AF1260" s="473"/>
      <c r="AG1260" s="473"/>
      <c r="AH1260" s="473"/>
      <c r="AI1260" s="473"/>
      <c r="AJ1260" s="473"/>
      <c r="AK1260" s="473"/>
      <c r="AL1260" s="473"/>
      <c r="AM1260" s="473"/>
      <c r="AN1260" s="473"/>
      <c r="AO1260" s="473"/>
      <c r="AP1260" s="473"/>
      <c r="AQ1260" s="473"/>
      <c r="AR1260" s="473"/>
      <c r="AS1260" s="473"/>
      <c r="AT1260" s="473"/>
      <c r="AU1260" s="473"/>
      <c r="AV1260" s="473"/>
      <c r="AW1260" s="473"/>
      <c r="AX1260" s="473"/>
      <c r="AY1260" s="473"/>
      <c r="AZ1260" s="473"/>
      <c r="BA1260" s="473"/>
      <c r="BB1260" s="473"/>
      <c r="BC1260" s="473"/>
      <c r="BD1260" s="473"/>
      <c r="BE1260" s="473"/>
      <c r="BF1260" s="473"/>
      <c r="BG1260" s="473"/>
      <c r="BH1260" s="473"/>
      <c r="BI1260" s="473"/>
      <c r="BJ1260" s="473"/>
      <c r="BK1260" s="473"/>
    </row>
    <row r="1261" spans="1:63" s="471" customFormat="1" ht="12.75" customHeight="1">
      <c r="A1261" s="348"/>
      <c r="B1261" s="599"/>
      <c r="C1261" s="604"/>
      <c r="D1261" s="605"/>
      <c r="E1261" s="605"/>
      <c r="F1261" s="605"/>
      <c r="G1261" s="605"/>
      <c r="H1261" s="605"/>
      <c r="I1261" s="605"/>
      <c r="J1261" s="605"/>
      <c r="K1261" s="605"/>
      <c r="L1261" s="605"/>
      <c r="M1261" s="605"/>
      <c r="N1261" s="605"/>
      <c r="O1261" s="605"/>
      <c r="P1261" s="605"/>
      <c r="Q1261" s="605"/>
      <c r="R1261" s="605"/>
      <c r="S1261" s="605"/>
      <c r="T1261" s="605"/>
      <c r="U1261" s="605"/>
      <c r="V1261" s="605"/>
      <c r="W1261" s="605"/>
      <c r="X1261" s="606"/>
      <c r="Y1261" s="610"/>
      <c r="Z1261" s="611"/>
      <c r="AA1261" s="612"/>
      <c r="AC1261" s="473"/>
      <c r="AD1261" s="473"/>
      <c r="AE1261" s="473"/>
      <c r="AF1261" s="473"/>
      <c r="AG1261" s="473"/>
      <c r="AH1261" s="473"/>
      <c r="AI1261" s="473"/>
      <c r="AJ1261" s="473"/>
      <c r="AK1261" s="473"/>
      <c r="AL1261" s="473"/>
      <c r="AM1261" s="473"/>
      <c r="AN1261" s="473"/>
      <c r="AO1261" s="473"/>
      <c r="AP1261" s="473"/>
      <c r="AQ1261" s="473"/>
      <c r="AR1261" s="473"/>
      <c r="AS1261" s="473"/>
      <c r="AT1261" s="473"/>
      <c r="AU1261" s="473"/>
      <c r="AV1261" s="473"/>
      <c r="AW1261" s="473"/>
      <c r="AX1261" s="473"/>
      <c r="AY1261" s="473"/>
      <c r="AZ1261" s="473"/>
      <c r="BA1261" s="473"/>
      <c r="BB1261" s="473"/>
      <c r="BC1261" s="473"/>
      <c r="BD1261" s="473"/>
      <c r="BE1261" s="473"/>
      <c r="BF1261" s="473"/>
      <c r="BG1261" s="473"/>
      <c r="BH1261" s="473"/>
      <c r="BI1261" s="473"/>
      <c r="BJ1261" s="473"/>
      <c r="BK1261" s="473"/>
    </row>
    <row r="1262" spans="1:63" s="471" customFormat="1" ht="12.75" customHeight="1">
      <c r="A1262" s="348"/>
      <c r="B1262" s="600"/>
      <c r="C1262" s="607"/>
      <c r="D1262" s="608"/>
      <c r="E1262" s="608"/>
      <c r="F1262" s="608"/>
      <c r="G1262" s="608"/>
      <c r="H1262" s="608"/>
      <c r="I1262" s="608"/>
      <c r="J1262" s="608"/>
      <c r="K1262" s="608"/>
      <c r="L1262" s="608"/>
      <c r="M1262" s="608"/>
      <c r="N1262" s="608"/>
      <c r="O1262" s="608"/>
      <c r="P1262" s="608"/>
      <c r="Q1262" s="608"/>
      <c r="R1262" s="608"/>
      <c r="S1262" s="608"/>
      <c r="T1262" s="608"/>
      <c r="U1262" s="608"/>
      <c r="V1262" s="608"/>
      <c r="W1262" s="608"/>
      <c r="X1262" s="609"/>
      <c r="Y1262" s="610"/>
      <c r="Z1262" s="611"/>
      <c r="AA1262" s="612"/>
      <c r="AC1262" s="473"/>
      <c r="AD1262" s="473"/>
      <c r="AE1262" s="473"/>
      <c r="AF1262" s="473"/>
      <c r="AG1262" s="473"/>
      <c r="AH1262" s="473"/>
      <c r="AI1262" s="473"/>
      <c r="AJ1262" s="473"/>
      <c r="AK1262" s="473"/>
      <c r="AL1262" s="473"/>
      <c r="AM1262" s="473"/>
      <c r="AN1262" s="473"/>
      <c r="AO1262" s="473"/>
      <c r="AP1262" s="473"/>
      <c r="AQ1262" s="473"/>
      <c r="AR1262" s="473"/>
      <c r="AS1262" s="473"/>
      <c r="AT1262" s="473"/>
      <c r="AU1262" s="473"/>
      <c r="AV1262" s="473"/>
      <c r="AW1262" s="473"/>
      <c r="AX1262" s="473"/>
      <c r="AY1262" s="473"/>
      <c r="AZ1262" s="473"/>
      <c r="BA1262" s="473"/>
      <c r="BB1262" s="473"/>
      <c r="BC1262" s="473"/>
      <c r="BD1262" s="473"/>
      <c r="BE1262" s="473"/>
      <c r="BF1262" s="473"/>
      <c r="BG1262" s="473"/>
      <c r="BH1262" s="473"/>
      <c r="BI1262" s="473"/>
      <c r="BJ1262" s="473"/>
      <c r="BK1262" s="473"/>
    </row>
    <row r="1263" spans="1:63" s="471" customFormat="1" ht="27" customHeight="1">
      <c r="A1263" s="348"/>
      <c r="B1263" s="598" t="s">
        <v>389</v>
      </c>
      <c r="C1263" s="601" t="s">
        <v>675</v>
      </c>
      <c r="D1263" s="602"/>
      <c r="E1263" s="602"/>
      <c r="F1263" s="602"/>
      <c r="G1263" s="602"/>
      <c r="H1263" s="602"/>
      <c r="I1263" s="602"/>
      <c r="J1263" s="602"/>
      <c r="K1263" s="602"/>
      <c r="L1263" s="602"/>
      <c r="M1263" s="602"/>
      <c r="N1263" s="602"/>
      <c r="O1263" s="602"/>
      <c r="P1263" s="602"/>
      <c r="Q1263" s="602"/>
      <c r="R1263" s="602"/>
      <c r="S1263" s="602"/>
      <c r="T1263" s="602"/>
      <c r="U1263" s="602"/>
      <c r="V1263" s="602"/>
      <c r="W1263" s="602"/>
      <c r="X1263" s="603"/>
      <c r="Y1263" s="610"/>
      <c r="Z1263" s="611"/>
      <c r="AA1263" s="612"/>
      <c r="AC1263" s="473"/>
      <c r="AD1263" s="473"/>
      <c r="AE1263" s="473"/>
      <c r="AF1263" s="473"/>
      <c r="AG1263" s="473"/>
      <c r="AH1263" s="473"/>
      <c r="AI1263" s="473"/>
      <c r="AJ1263" s="473"/>
      <c r="AK1263" s="473"/>
      <c r="AL1263" s="473"/>
      <c r="AM1263" s="473"/>
      <c r="AN1263" s="473"/>
      <c r="AO1263" s="473"/>
      <c r="AP1263" s="473"/>
      <c r="AQ1263" s="473"/>
      <c r="AR1263" s="473"/>
      <c r="AS1263" s="473"/>
      <c r="AT1263" s="473"/>
      <c r="AU1263" s="473"/>
      <c r="AV1263" s="473"/>
      <c r="AW1263" s="473"/>
      <c r="AX1263" s="473"/>
      <c r="AY1263" s="473"/>
      <c r="AZ1263" s="473"/>
      <c r="BA1263" s="473"/>
      <c r="BB1263" s="473"/>
      <c r="BC1263" s="473"/>
      <c r="BD1263" s="473"/>
      <c r="BE1263" s="473"/>
      <c r="BF1263" s="473"/>
      <c r="BG1263" s="473"/>
      <c r="BH1263" s="473"/>
      <c r="BI1263" s="473"/>
      <c r="BJ1263" s="473"/>
      <c r="BK1263" s="473"/>
    </row>
    <row r="1264" spans="1:63" s="471" customFormat="1" ht="12.75" customHeight="1">
      <c r="A1264" s="348"/>
      <c r="B1264" s="600"/>
      <c r="C1264" s="607"/>
      <c r="D1264" s="608"/>
      <c r="E1264" s="608"/>
      <c r="F1264" s="608"/>
      <c r="G1264" s="608"/>
      <c r="H1264" s="608"/>
      <c r="I1264" s="608"/>
      <c r="J1264" s="608"/>
      <c r="K1264" s="608"/>
      <c r="L1264" s="608"/>
      <c r="M1264" s="608"/>
      <c r="N1264" s="608"/>
      <c r="O1264" s="608"/>
      <c r="P1264" s="608"/>
      <c r="Q1264" s="608"/>
      <c r="R1264" s="608"/>
      <c r="S1264" s="608"/>
      <c r="T1264" s="608"/>
      <c r="U1264" s="608"/>
      <c r="V1264" s="608"/>
      <c r="W1264" s="608"/>
      <c r="X1264" s="609"/>
      <c r="Y1264" s="610"/>
      <c r="Z1264" s="611"/>
      <c r="AA1264" s="612"/>
      <c r="AC1264" s="473"/>
      <c r="AD1264" s="473"/>
      <c r="AE1264" s="473"/>
      <c r="AF1264" s="473"/>
      <c r="AG1264" s="473"/>
      <c r="AH1264" s="473"/>
      <c r="AI1264" s="473"/>
      <c r="AJ1264" s="473"/>
      <c r="AK1264" s="473"/>
      <c r="AL1264" s="473"/>
      <c r="AM1264" s="473"/>
      <c r="AN1264" s="473"/>
      <c r="AO1264" s="473"/>
      <c r="AP1264" s="473"/>
      <c r="AQ1264" s="473"/>
      <c r="AR1264" s="473"/>
      <c r="AS1264" s="473"/>
      <c r="AT1264" s="473"/>
      <c r="AU1264" s="473"/>
      <c r="AV1264" s="473"/>
      <c r="AW1264" s="473"/>
      <c r="AX1264" s="473"/>
      <c r="AY1264" s="473"/>
      <c r="AZ1264" s="473"/>
      <c r="BA1264" s="473"/>
      <c r="BB1264" s="473"/>
      <c r="BC1264" s="473"/>
      <c r="BD1264" s="473"/>
      <c r="BE1264" s="473"/>
      <c r="BF1264" s="473"/>
      <c r="BG1264" s="473"/>
      <c r="BH1264" s="473"/>
      <c r="BI1264" s="473"/>
      <c r="BJ1264" s="473"/>
      <c r="BK1264" s="473"/>
    </row>
    <row r="1265" spans="1:63" s="471" customFormat="1" ht="12.75" customHeight="1">
      <c r="A1265" s="348"/>
      <c r="B1265" s="598" t="s">
        <v>391</v>
      </c>
      <c r="C1265" s="601" t="s">
        <v>676</v>
      </c>
      <c r="D1265" s="602"/>
      <c r="E1265" s="602"/>
      <c r="F1265" s="602"/>
      <c r="G1265" s="602"/>
      <c r="H1265" s="602"/>
      <c r="I1265" s="602"/>
      <c r="J1265" s="602"/>
      <c r="K1265" s="602"/>
      <c r="L1265" s="602"/>
      <c r="M1265" s="602"/>
      <c r="N1265" s="602"/>
      <c r="O1265" s="602"/>
      <c r="P1265" s="602"/>
      <c r="Q1265" s="602"/>
      <c r="R1265" s="602"/>
      <c r="S1265" s="602"/>
      <c r="T1265" s="602"/>
      <c r="U1265" s="602"/>
      <c r="V1265" s="602"/>
      <c r="W1265" s="602"/>
      <c r="X1265" s="603"/>
      <c r="Y1265" s="610"/>
      <c r="Z1265" s="611"/>
      <c r="AA1265" s="612"/>
      <c r="AC1265" s="473"/>
      <c r="AD1265" s="473"/>
      <c r="AE1265" s="473"/>
      <c r="AF1265" s="473"/>
      <c r="AG1265" s="473"/>
      <c r="AH1265" s="473"/>
      <c r="AI1265" s="473"/>
      <c r="AJ1265" s="473"/>
      <c r="AK1265" s="473"/>
      <c r="AL1265" s="473"/>
      <c r="AM1265" s="473"/>
      <c r="AN1265" s="473"/>
      <c r="AO1265" s="473"/>
      <c r="AP1265" s="473"/>
      <c r="AQ1265" s="473"/>
      <c r="AR1265" s="473"/>
      <c r="AS1265" s="473"/>
      <c r="AT1265" s="473"/>
      <c r="AU1265" s="473"/>
      <c r="AV1265" s="473"/>
      <c r="AW1265" s="473"/>
      <c r="AX1265" s="473"/>
      <c r="AY1265" s="473"/>
      <c r="AZ1265" s="473"/>
      <c r="BA1265" s="473"/>
      <c r="BB1265" s="473"/>
      <c r="BC1265" s="473"/>
      <c r="BD1265" s="473"/>
      <c r="BE1265" s="473"/>
      <c r="BF1265" s="473"/>
      <c r="BG1265" s="473"/>
      <c r="BH1265" s="473"/>
      <c r="BI1265" s="473"/>
      <c r="BJ1265" s="473"/>
      <c r="BK1265" s="473"/>
    </row>
    <row r="1266" spans="1:63" s="471" customFormat="1" ht="12.75" customHeight="1">
      <c r="A1266" s="348"/>
      <c r="B1266" s="613"/>
      <c r="C1266" s="616"/>
      <c r="D1266" s="679"/>
      <c r="E1266" s="679"/>
      <c r="F1266" s="679"/>
      <c r="G1266" s="679"/>
      <c r="H1266" s="679"/>
      <c r="I1266" s="679"/>
      <c r="J1266" s="679"/>
      <c r="K1266" s="679"/>
      <c r="L1266" s="679"/>
      <c r="M1266" s="679"/>
      <c r="N1266" s="679"/>
      <c r="O1266" s="679"/>
      <c r="P1266" s="679"/>
      <c r="Q1266" s="679"/>
      <c r="R1266" s="679"/>
      <c r="S1266" s="679"/>
      <c r="T1266" s="679"/>
      <c r="U1266" s="679"/>
      <c r="V1266" s="679"/>
      <c r="W1266" s="679"/>
      <c r="X1266" s="606"/>
      <c r="Y1266" s="610"/>
      <c r="Z1266" s="611"/>
      <c r="AA1266" s="612"/>
      <c r="AC1266" s="473"/>
      <c r="AD1266" s="473"/>
      <c r="AE1266" s="473"/>
      <c r="AF1266" s="473"/>
      <c r="AG1266" s="473"/>
      <c r="AH1266" s="473"/>
      <c r="AI1266" s="473"/>
      <c r="AJ1266" s="473"/>
      <c r="AK1266" s="473"/>
      <c r="AL1266" s="473"/>
      <c r="AM1266" s="473"/>
      <c r="AN1266" s="473"/>
      <c r="AO1266" s="473"/>
      <c r="AP1266" s="473"/>
      <c r="AQ1266" s="473"/>
      <c r="AR1266" s="473"/>
      <c r="AS1266" s="473"/>
      <c r="AT1266" s="473"/>
      <c r="AU1266" s="473"/>
      <c r="AV1266" s="473"/>
      <c r="AW1266" s="473"/>
      <c r="AX1266" s="473"/>
      <c r="AY1266" s="473"/>
      <c r="AZ1266" s="473"/>
      <c r="BA1266" s="473"/>
      <c r="BB1266" s="473"/>
      <c r="BC1266" s="473"/>
      <c r="BD1266" s="473"/>
      <c r="BE1266" s="473"/>
      <c r="BF1266" s="473"/>
      <c r="BG1266" s="473"/>
      <c r="BH1266" s="473"/>
      <c r="BI1266" s="473"/>
      <c r="BJ1266" s="473"/>
      <c r="BK1266" s="473"/>
    </row>
    <row r="1267" spans="1:63" s="471" customFormat="1" ht="12.75" customHeight="1">
      <c r="A1267" s="348"/>
      <c r="B1267" s="600"/>
      <c r="C1267" s="607"/>
      <c r="D1267" s="608"/>
      <c r="E1267" s="608"/>
      <c r="F1267" s="608"/>
      <c r="G1267" s="608"/>
      <c r="H1267" s="608"/>
      <c r="I1267" s="608"/>
      <c r="J1267" s="608"/>
      <c r="K1267" s="608"/>
      <c r="L1267" s="608"/>
      <c r="M1267" s="608"/>
      <c r="N1267" s="608"/>
      <c r="O1267" s="608"/>
      <c r="P1267" s="608"/>
      <c r="Q1267" s="608"/>
      <c r="R1267" s="608"/>
      <c r="S1267" s="608"/>
      <c r="T1267" s="608"/>
      <c r="U1267" s="608"/>
      <c r="V1267" s="608"/>
      <c r="W1267" s="608"/>
      <c r="X1267" s="609"/>
      <c r="Y1267" s="610"/>
      <c r="Z1267" s="611"/>
      <c r="AA1267" s="612"/>
      <c r="AC1267" s="473"/>
      <c r="AD1267" s="473"/>
      <c r="AE1267" s="473"/>
      <c r="AF1267" s="473"/>
      <c r="AG1267" s="473"/>
      <c r="AH1267" s="473"/>
      <c r="AI1267" s="473"/>
      <c r="AJ1267" s="473"/>
      <c r="AK1267" s="473"/>
      <c r="AL1267" s="473"/>
      <c r="AM1267" s="473"/>
      <c r="AN1267" s="473"/>
      <c r="AO1267" s="473"/>
      <c r="AP1267" s="473"/>
      <c r="AQ1267" s="473"/>
      <c r="AR1267" s="473"/>
      <c r="AS1267" s="473"/>
      <c r="AT1267" s="473"/>
      <c r="AU1267" s="473"/>
      <c r="AV1267" s="473"/>
      <c r="AW1267" s="473"/>
      <c r="AX1267" s="473"/>
      <c r="AY1267" s="473"/>
      <c r="AZ1267" s="473"/>
      <c r="BA1267" s="473"/>
      <c r="BB1267" s="473"/>
      <c r="BC1267" s="473"/>
      <c r="BD1267" s="473"/>
      <c r="BE1267" s="473"/>
      <c r="BF1267" s="473"/>
      <c r="BG1267" s="473"/>
      <c r="BH1267" s="473"/>
      <c r="BI1267" s="473"/>
      <c r="BJ1267" s="473"/>
      <c r="BK1267" s="473"/>
    </row>
    <row r="1268" spans="1:63" s="471" customFormat="1" ht="12.75" customHeight="1">
      <c r="A1268" s="348"/>
      <c r="B1268" s="454"/>
      <c r="C1268" s="451"/>
      <c r="D1268" s="451"/>
      <c r="E1268" s="451"/>
      <c r="F1268" s="451"/>
      <c r="G1268" s="451"/>
      <c r="H1268" s="451"/>
      <c r="I1268" s="451"/>
      <c r="J1268" s="451"/>
      <c r="K1268" s="451"/>
      <c r="L1268" s="451"/>
      <c r="M1268" s="451"/>
      <c r="N1268" s="451"/>
      <c r="O1268" s="451"/>
      <c r="P1268" s="451"/>
      <c r="Q1268" s="451"/>
      <c r="R1268" s="451"/>
      <c r="S1268" s="451"/>
      <c r="T1268" s="451"/>
      <c r="U1268" s="451"/>
      <c r="V1268" s="451"/>
      <c r="W1268" s="451"/>
      <c r="X1268" s="451"/>
      <c r="Y1268" s="347"/>
      <c r="Z1268" s="347"/>
      <c r="AA1268" s="347"/>
      <c r="AC1268" s="473"/>
      <c r="AD1268" s="473"/>
      <c r="AE1268" s="473"/>
      <c r="AF1268" s="473"/>
      <c r="AG1268" s="473"/>
      <c r="AH1268" s="473"/>
      <c r="AI1268" s="473"/>
      <c r="AJ1268" s="473"/>
      <c r="AK1268" s="473"/>
      <c r="AL1268" s="473"/>
      <c r="AM1268" s="473"/>
      <c r="AN1268" s="473"/>
      <c r="AO1268" s="473"/>
      <c r="AP1268" s="473"/>
      <c r="AQ1268" s="473"/>
      <c r="AR1268" s="473"/>
      <c r="AS1268" s="473"/>
      <c r="AT1268" s="473"/>
      <c r="AU1268" s="473"/>
      <c r="AV1268" s="473"/>
      <c r="AW1268" s="473"/>
      <c r="AX1268" s="473"/>
      <c r="AY1268" s="473"/>
      <c r="AZ1268" s="473"/>
      <c r="BA1268" s="473"/>
      <c r="BB1268" s="473"/>
      <c r="BC1268" s="473"/>
      <c r="BD1268" s="473"/>
      <c r="BE1268" s="473"/>
      <c r="BF1268" s="473"/>
      <c r="BG1268" s="473"/>
      <c r="BH1268" s="473"/>
      <c r="BI1268" s="473"/>
      <c r="BJ1268" s="473"/>
      <c r="BK1268" s="473"/>
    </row>
    <row r="1269" spans="1:63" s="353" customFormat="1" ht="20.25" customHeight="1">
      <c r="A1269" s="422" t="s">
        <v>1145</v>
      </c>
      <c r="B1269" s="378"/>
      <c r="C1269" s="379"/>
      <c r="D1269" s="379"/>
      <c r="E1269" s="379"/>
      <c r="F1269" s="379"/>
      <c r="G1269" s="379"/>
      <c r="H1269" s="379"/>
      <c r="I1269" s="379"/>
      <c r="J1269" s="471"/>
      <c r="K1269" s="471"/>
      <c r="L1269" s="471"/>
      <c r="M1269" s="471"/>
      <c r="N1269" s="471"/>
      <c r="O1269" s="471"/>
      <c r="P1269" s="471"/>
      <c r="Q1269" s="471"/>
      <c r="R1269" s="471"/>
      <c r="S1269" s="471"/>
      <c r="T1269" s="471"/>
      <c r="U1269" s="471"/>
      <c r="V1269" s="471"/>
      <c r="W1269" s="471"/>
      <c r="X1269" s="471"/>
      <c r="Y1269" s="471"/>
      <c r="Z1269" s="471"/>
      <c r="AA1269" s="471"/>
    </row>
    <row r="1270" spans="1:63" s="353" customFormat="1" ht="7.7" customHeight="1">
      <c r="A1270" s="348"/>
      <c r="B1270" s="598" t="s">
        <v>354</v>
      </c>
      <c r="C1270" s="601" t="s">
        <v>677</v>
      </c>
      <c r="D1270" s="602"/>
      <c r="E1270" s="602"/>
      <c r="F1270" s="602"/>
      <c r="G1270" s="602"/>
      <c r="H1270" s="602"/>
      <c r="I1270" s="602"/>
      <c r="J1270" s="602"/>
      <c r="K1270" s="602"/>
      <c r="L1270" s="602"/>
      <c r="M1270" s="602"/>
      <c r="N1270" s="602"/>
      <c r="O1270" s="602"/>
      <c r="P1270" s="602"/>
      <c r="Q1270" s="602"/>
      <c r="R1270" s="602"/>
      <c r="S1270" s="602"/>
      <c r="T1270" s="602"/>
      <c r="U1270" s="602"/>
      <c r="V1270" s="602"/>
      <c r="W1270" s="602"/>
      <c r="X1270" s="603"/>
      <c r="Y1270" s="610"/>
      <c r="Z1270" s="611"/>
      <c r="AA1270" s="612"/>
    </row>
    <row r="1271" spans="1:63" s="353" customFormat="1" ht="11.45" customHeight="1">
      <c r="A1271" s="348"/>
      <c r="B1271" s="599"/>
      <c r="C1271" s="604"/>
      <c r="D1271" s="605"/>
      <c r="E1271" s="605"/>
      <c r="F1271" s="605"/>
      <c r="G1271" s="605"/>
      <c r="H1271" s="605"/>
      <c r="I1271" s="605"/>
      <c r="J1271" s="605"/>
      <c r="K1271" s="605"/>
      <c r="L1271" s="605"/>
      <c r="M1271" s="605"/>
      <c r="N1271" s="605"/>
      <c r="O1271" s="605"/>
      <c r="P1271" s="605"/>
      <c r="Q1271" s="605"/>
      <c r="R1271" s="605"/>
      <c r="S1271" s="605"/>
      <c r="T1271" s="605"/>
      <c r="U1271" s="605"/>
      <c r="V1271" s="605"/>
      <c r="W1271" s="605"/>
      <c r="X1271" s="606"/>
      <c r="Y1271" s="610"/>
      <c r="Z1271" s="611"/>
      <c r="AA1271" s="612"/>
    </row>
    <row r="1272" spans="1:63" s="353" customFormat="1" ht="15.6" customHeight="1">
      <c r="A1272" s="348"/>
      <c r="B1272" s="600"/>
      <c r="C1272" s="607"/>
      <c r="D1272" s="608"/>
      <c r="E1272" s="608"/>
      <c r="F1272" s="608"/>
      <c r="G1272" s="608"/>
      <c r="H1272" s="608"/>
      <c r="I1272" s="608"/>
      <c r="J1272" s="608"/>
      <c r="K1272" s="608"/>
      <c r="L1272" s="608"/>
      <c r="M1272" s="608"/>
      <c r="N1272" s="608"/>
      <c r="O1272" s="608"/>
      <c r="P1272" s="608"/>
      <c r="Q1272" s="608"/>
      <c r="R1272" s="608"/>
      <c r="S1272" s="608"/>
      <c r="T1272" s="608"/>
      <c r="U1272" s="608"/>
      <c r="V1272" s="608"/>
      <c r="W1272" s="608"/>
      <c r="X1272" s="609"/>
      <c r="Y1272" s="610"/>
      <c r="Z1272" s="611"/>
      <c r="AA1272" s="612"/>
    </row>
    <row r="1273" spans="1:63" s="353" customFormat="1" ht="7.35" customHeight="1">
      <c r="A1273" s="348"/>
      <c r="B1273" s="598" t="s">
        <v>356</v>
      </c>
      <c r="C1273" s="601" t="s">
        <v>678</v>
      </c>
      <c r="D1273" s="602"/>
      <c r="E1273" s="602"/>
      <c r="F1273" s="602"/>
      <c r="G1273" s="602"/>
      <c r="H1273" s="602"/>
      <c r="I1273" s="602"/>
      <c r="J1273" s="602"/>
      <c r="K1273" s="602"/>
      <c r="L1273" s="602"/>
      <c r="M1273" s="602"/>
      <c r="N1273" s="602"/>
      <c r="O1273" s="602"/>
      <c r="P1273" s="602"/>
      <c r="Q1273" s="602"/>
      <c r="R1273" s="602"/>
      <c r="S1273" s="602"/>
      <c r="T1273" s="602"/>
      <c r="U1273" s="602"/>
      <c r="V1273" s="602"/>
      <c r="W1273" s="602"/>
      <c r="X1273" s="603"/>
      <c r="Y1273" s="610"/>
      <c r="Z1273" s="611"/>
      <c r="AA1273" s="612"/>
    </row>
    <row r="1274" spans="1:63" s="353" customFormat="1" ht="12.75" customHeight="1">
      <c r="A1274" s="348"/>
      <c r="B1274" s="599"/>
      <c r="C1274" s="604"/>
      <c r="D1274" s="605"/>
      <c r="E1274" s="605"/>
      <c r="F1274" s="605"/>
      <c r="G1274" s="605"/>
      <c r="H1274" s="605"/>
      <c r="I1274" s="605"/>
      <c r="J1274" s="605"/>
      <c r="K1274" s="605"/>
      <c r="L1274" s="605"/>
      <c r="M1274" s="605"/>
      <c r="N1274" s="605"/>
      <c r="O1274" s="605"/>
      <c r="P1274" s="605"/>
      <c r="Q1274" s="605"/>
      <c r="R1274" s="605"/>
      <c r="S1274" s="605"/>
      <c r="T1274" s="605"/>
      <c r="U1274" s="605"/>
      <c r="V1274" s="605"/>
      <c r="W1274" s="605"/>
      <c r="X1274" s="606"/>
      <c r="Y1274" s="610"/>
      <c r="Z1274" s="611"/>
      <c r="AA1274" s="612"/>
    </row>
    <row r="1275" spans="1:63" s="353" customFormat="1" ht="12.75" customHeight="1">
      <c r="A1275" s="348"/>
      <c r="B1275" s="600"/>
      <c r="C1275" s="607"/>
      <c r="D1275" s="608"/>
      <c r="E1275" s="608"/>
      <c r="F1275" s="608"/>
      <c r="G1275" s="608"/>
      <c r="H1275" s="608"/>
      <c r="I1275" s="608"/>
      <c r="J1275" s="608"/>
      <c r="K1275" s="608"/>
      <c r="L1275" s="608"/>
      <c r="M1275" s="608"/>
      <c r="N1275" s="608"/>
      <c r="O1275" s="608"/>
      <c r="P1275" s="608"/>
      <c r="Q1275" s="608"/>
      <c r="R1275" s="608"/>
      <c r="S1275" s="608"/>
      <c r="T1275" s="608"/>
      <c r="U1275" s="608"/>
      <c r="V1275" s="608"/>
      <c r="W1275" s="608"/>
      <c r="X1275" s="609"/>
      <c r="Y1275" s="610"/>
      <c r="Z1275" s="611"/>
      <c r="AA1275" s="612"/>
    </row>
    <row r="1276" spans="1:63" s="353" customFormat="1" ht="17.45" customHeight="1">
      <c r="A1276" s="471"/>
      <c r="B1276" s="471"/>
      <c r="C1276" s="471"/>
      <c r="D1276" s="471"/>
      <c r="E1276" s="471"/>
      <c r="F1276" s="471"/>
      <c r="G1276" s="471"/>
      <c r="H1276" s="471"/>
      <c r="I1276" s="471"/>
      <c r="J1276" s="471"/>
      <c r="K1276" s="471"/>
      <c r="L1276" s="471"/>
      <c r="M1276" s="471"/>
      <c r="N1276" s="471"/>
      <c r="O1276" s="471"/>
      <c r="P1276" s="471"/>
      <c r="Q1276" s="471"/>
      <c r="R1276" s="471"/>
      <c r="S1276" s="471"/>
      <c r="T1276" s="471"/>
      <c r="U1276" s="471"/>
      <c r="V1276" s="471"/>
      <c r="W1276" s="471"/>
      <c r="X1276" s="471"/>
      <c r="Y1276" s="471"/>
      <c r="Z1276" s="471"/>
      <c r="AA1276" s="471"/>
    </row>
    <row r="1277" spans="1:63" s="337" customFormat="1" ht="16.5" customHeight="1">
      <c r="A1277" s="323" t="s">
        <v>1146</v>
      </c>
      <c r="B1277" s="324"/>
      <c r="C1277" s="325"/>
      <c r="D1277" s="325"/>
      <c r="E1277" s="325"/>
      <c r="F1277" s="325"/>
      <c r="G1277" s="325"/>
      <c r="H1277" s="325"/>
      <c r="I1277" s="325"/>
      <c r="J1277" s="326"/>
      <c r="K1277" s="326"/>
      <c r="L1277" s="326"/>
      <c r="M1277" s="326"/>
      <c r="N1277" s="326"/>
      <c r="O1277" s="326"/>
      <c r="P1277" s="326"/>
      <c r="Q1277" s="326"/>
      <c r="R1277" s="326"/>
      <c r="S1277" s="327"/>
      <c r="T1277" s="327"/>
      <c r="U1277" s="327"/>
      <c r="V1277" s="327"/>
      <c r="W1277" s="327"/>
      <c r="X1277" s="327"/>
      <c r="Y1277" s="328"/>
      <c r="Z1277" s="328"/>
      <c r="AA1277" s="328"/>
    </row>
    <row r="1278" spans="1:63" s="380" customFormat="1" ht="10.35" customHeight="1">
      <c r="A1278" s="500"/>
      <c r="B1278" s="626" t="s">
        <v>354</v>
      </c>
      <c r="C1278" s="908" t="s">
        <v>679</v>
      </c>
      <c r="D1278" s="904"/>
      <c r="E1278" s="904"/>
      <c r="F1278" s="904"/>
      <c r="G1278" s="904"/>
      <c r="H1278" s="904"/>
      <c r="I1278" s="904"/>
      <c r="J1278" s="904"/>
      <c r="K1278" s="904"/>
      <c r="L1278" s="904"/>
      <c r="M1278" s="904"/>
      <c r="N1278" s="904"/>
      <c r="O1278" s="904"/>
      <c r="P1278" s="904"/>
      <c r="Q1278" s="904"/>
      <c r="R1278" s="904"/>
      <c r="S1278" s="904"/>
      <c r="T1278" s="904"/>
      <c r="U1278" s="904"/>
      <c r="V1278" s="904"/>
      <c r="W1278" s="904"/>
      <c r="X1278" s="905"/>
      <c r="Y1278" s="929"/>
      <c r="Z1278" s="930"/>
      <c r="AA1278" s="931"/>
    </row>
    <row r="1279" spans="1:63" s="330" customFormat="1" ht="10.35" customHeight="1">
      <c r="A1279" s="500"/>
      <c r="B1279" s="897"/>
      <c r="C1279" s="906"/>
      <c r="D1279" s="851"/>
      <c r="E1279" s="851"/>
      <c r="F1279" s="851"/>
      <c r="G1279" s="851"/>
      <c r="H1279" s="851"/>
      <c r="I1279" s="851"/>
      <c r="J1279" s="851"/>
      <c r="K1279" s="851"/>
      <c r="L1279" s="851"/>
      <c r="M1279" s="851"/>
      <c r="N1279" s="851"/>
      <c r="O1279" s="851"/>
      <c r="P1279" s="851"/>
      <c r="Q1279" s="851"/>
      <c r="R1279" s="851"/>
      <c r="S1279" s="851"/>
      <c r="T1279" s="851"/>
      <c r="U1279" s="851"/>
      <c r="V1279" s="851"/>
      <c r="W1279" s="851"/>
      <c r="X1279" s="850"/>
      <c r="Y1279" s="932"/>
      <c r="Z1279" s="933"/>
      <c r="AA1279" s="934"/>
      <c r="AC1279" s="331"/>
      <c r="AD1279" s="331"/>
      <c r="AE1279" s="331"/>
      <c r="AF1279" s="331"/>
      <c r="AG1279" s="331"/>
      <c r="AH1279" s="331"/>
      <c r="AI1279" s="331"/>
      <c r="AJ1279" s="331"/>
      <c r="AK1279" s="331"/>
      <c r="AL1279" s="331"/>
      <c r="AM1279" s="331"/>
      <c r="AN1279" s="331"/>
      <c r="AO1279" s="331"/>
      <c r="AP1279" s="331"/>
      <c r="AQ1279" s="331"/>
      <c r="AR1279" s="331"/>
      <c r="AS1279" s="331"/>
      <c r="AT1279" s="331"/>
      <c r="AU1279" s="331"/>
      <c r="AV1279" s="331"/>
      <c r="AW1279" s="331"/>
      <c r="AX1279" s="331"/>
      <c r="AY1279" s="331"/>
      <c r="AZ1279" s="331"/>
      <c r="BA1279" s="331"/>
      <c r="BB1279" s="331"/>
      <c r="BC1279" s="331"/>
      <c r="BD1279" s="331"/>
      <c r="BE1279" s="331"/>
      <c r="BF1279" s="331"/>
      <c r="BG1279" s="331"/>
      <c r="BH1279" s="331"/>
      <c r="BI1279" s="331"/>
      <c r="BJ1279" s="331"/>
      <c r="BK1279" s="331"/>
    </row>
    <row r="1280" spans="1:63" s="337" customFormat="1" ht="10.35" customHeight="1">
      <c r="A1280" s="333"/>
      <c r="B1280" s="897"/>
      <c r="C1280" s="906"/>
      <c r="D1280" s="851"/>
      <c r="E1280" s="851"/>
      <c r="F1280" s="851"/>
      <c r="G1280" s="851"/>
      <c r="H1280" s="851"/>
      <c r="I1280" s="851"/>
      <c r="J1280" s="851"/>
      <c r="K1280" s="851"/>
      <c r="L1280" s="851"/>
      <c r="M1280" s="851"/>
      <c r="N1280" s="851"/>
      <c r="O1280" s="851"/>
      <c r="P1280" s="851"/>
      <c r="Q1280" s="851"/>
      <c r="R1280" s="851"/>
      <c r="S1280" s="851"/>
      <c r="T1280" s="851"/>
      <c r="U1280" s="851"/>
      <c r="V1280" s="851"/>
      <c r="W1280" s="851"/>
      <c r="X1280" s="850"/>
      <c r="Y1280" s="932"/>
      <c r="Z1280" s="933"/>
      <c r="AA1280" s="934"/>
    </row>
    <row r="1281" spans="1:59" s="337" customFormat="1" ht="10.35" customHeight="1">
      <c r="A1281" s="333"/>
      <c r="B1281" s="897"/>
      <c r="C1281" s="906"/>
      <c r="D1281" s="851"/>
      <c r="E1281" s="851"/>
      <c r="F1281" s="851"/>
      <c r="G1281" s="851"/>
      <c r="H1281" s="851"/>
      <c r="I1281" s="851"/>
      <c r="J1281" s="851"/>
      <c r="K1281" s="851"/>
      <c r="L1281" s="851"/>
      <c r="M1281" s="851"/>
      <c r="N1281" s="851"/>
      <c r="O1281" s="851"/>
      <c r="P1281" s="851"/>
      <c r="Q1281" s="851"/>
      <c r="R1281" s="851"/>
      <c r="S1281" s="851"/>
      <c r="T1281" s="851"/>
      <c r="U1281" s="851"/>
      <c r="V1281" s="851"/>
      <c r="W1281" s="851"/>
      <c r="X1281" s="850"/>
      <c r="Y1281" s="932"/>
      <c r="Z1281" s="933"/>
      <c r="AA1281" s="934"/>
    </row>
    <row r="1282" spans="1:59" s="337" customFormat="1" ht="10.35" customHeight="1">
      <c r="A1282" s="333"/>
      <c r="B1282" s="898"/>
      <c r="C1282" s="907"/>
      <c r="D1282" s="853"/>
      <c r="E1282" s="853"/>
      <c r="F1282" s="853"/>
      <c r="G1282" s="853"/>
      <c r="H1282" s="853"/>
      <c r="I1282" s="853"/>
      <c r="J1282" s="853"/>
      <c r="K1282" s="853"/>
      <c r="L1282" s="853"/>
      <c r="M1282" s="853"/>
      <c r="N1282" s="853"/>
      <c r="O1282" s="853"/>
      <c r="P1282" s="853"/>
      <c r="Q1282" s="853"/>
      <c r="R1282" s="853"/>
      <c r="S1282" s="853"/>
      <c r="T1282" s="853"/>
      <c r="U1282" s="853"/>
      <c r="V1282" s="853"/>
      <c r="W1282" s="853"/>
      <c r="X1282" s="854"/>
      <c r="Y1282" s="935"/>
      <c r="Z1282" s="936"/>
      <c r="AA1282" s="937"/>
    </row>
    <row r="1283" spans="1:59" s="337" customFormat="1" ht="12.95" customHeight="1">
      <c r="A1283" s="500"/>
      <c r="B1283" s="626" t="s">
        <v>356</v>
      </c>
      <c r="C1283" s="899" t="s">
        <v>680</v>
      </c>
      <c r="D1283" s="904"/>
      <c r="E1283" s="904"/>
      <c r="F1283" s="904"/>
      <c r="G1283" s="904"/>
      <c r="H1283" s="904"/>
      <c r="I1283" s="904"/>
      <c r="J1283" s="904"/>
      <c r="K1283" s="904"/>
      <c r="L1283" s="904"/>
      <c r="M1283" s="904"/>
      <c r="N1283" s="904"/>
      <c r="O1283" s="904"/>
      <c r="P1283" s="904"/>
      <c r="Q1283" s="904"/>
      <c r="R1283" s="904"/>
      <c r="S1283" s="904"/>
      <c r="T1283" s="904"/>
      <c r="U1283" s="904"/>
      <c r="V1283" s="904"/>
      <c r="W1283" s="904"/>
      <c r="X1283" s="905"/>
      <c r="Y1283" s="929"/>
      <c r="Z1283" s="930"/>
      <c r="AA1283" s="931"/>
    </row>
    <row r="1284" spans="1:59" s="337" customFormat="1" ht="12.95" customHeight="1">
      <c r="A1284" s="333"/>
      <c r="B1284" s="897"/>
      <c r="C1284" s="906"/>
      <c r="D1284" s="851"/>
      <c r="E1284" s="851"/>
      <c r="F1284" s="851"/>
      <c r="G1284" s="851"/>
      <c r="H1284" s="851"/>
      <c r="I1284" s="851"/>
      <c r="J1284" s="851"/>
      <c r="K1284" s="851"/>
      <c r="L1284" s="851"/>
      <c r="M1284" s="851"/>
      <c r="N1284" s="851"/>
      <c r="O1284" s="851"/>
      <c r="P1284" s="851"/>
      <c r="Q1284" s="851"/>
      <c r="R1284" s="851"/>
      <c r="S1284" s="851"/>
      <c r="T1284" s="851"/>
      <c r="U1284" s="851"/>
      <c r="V1284" s="851"/>
      <c r="W1284" s="851"/>
      <c r="X1284" s="850"/>
      <c r="Y1284" s="932"/>
      <c r="Z1284" s="933"/>
      <c r="AA1284" s="934"/>
    </row>
    <row r="1285" spans="1:59" s="337" customFormat="1" ht="12.95" customHeight="1">
      <c r="A1285" s="333"/>
      <c r="B1285" s="897"/>
      <c r="C1285" s="906"/>
      <c r="D1285" s="851"/>
      <c r="E1285" s="851"/>
      <c r="F1285" s="851"/>
      <c r="G1285" s="851"/>
      <c r="H1285" s="851"/>
      <c r="I1285" s="851"/>
      <c r="J1285" s="851"/>
      <c r="K1285" s="851"/>
      <c r="L1285" s="851"/>
      <c r="M1285" s="851"/>
      <c r="N1285" s="851"/>
      <c r="O1285" s="851"/>
      <c r="P1285" s="851"/>
      <c r="Q1285" s="851"/>
      <c r="R1285" s="851"/>
      <c r="S1285" s="851"/>
      <c r="T1285" s="851"/>
      <c r="U1285" s="851"/>
      <c r="V1285" s="851"/>
      <c r="W1285" s="851"/>
      <c r="X1285" s="850"/>
      <c r="Y1285" s="932"/>
      <c r="Z1285" s="933"/>
      <c r="AA1285" s="934"/>
    </row>
    <row r="1286" spans="1:59" s="380" customFormat="1" ht="6" customHeight="1">
      <c r="A1286" s="333"/>
      <c r="B1286" s="898"/>
      <c r="C1286" s="907"/>
      <c r="D1286" s="853"/>
      <c r="E1286" s="853"/>
      <c r="F1286" s="853"/>
      <c r="G1286" s="853"/>
      <c r="H1286" s="853"/>
      <c r="I1286" s="853"/>
      <c r="J1286" s="853"/>
      <c r="K1286" s="853"/>
      <c r="L1286" s="853"/>
      <c r="M1286" s="853"/>
      <c r="N1286" s="853"/>
      <c r="O1286" s="853"/>
      <c r="P1286" s="853"/>
      <c r="Q1286" s="853"/>
      <c r="R1286" s="853"/>
      <c r="S1286" s="853"/>
      <c r="T1286" s="853"/>
      <c r="U1286" s="853"/>
      <c r="V1286" s="853"/>
      <c r="W1286" s="853"/>
      <c r="X1286" s="854"/>
      <c r="Y1286" s="935"/>
      <c r="Z1286" s="936"/>
      <c r="AA1286" s="937"/>
    </row>
    <row r="1287" spans="1:59" s="380" customFormat="1" ht="12.75" customHeight="1">
      <c r="A1287" s="333"/>
      <c r="B1287" s="626" t="s">
        <v>387</v>
      </c>
      <c r="C1287" s="899" t="s">
        <v>681</v>
      </c>
      <c r="D1287" s="904"/>
      <c r="E1287" s="904"/>
      <c r="F1287" s="904"/>
      <c r="G1287" s="904"/>
      <c r="H1287" s="904"/>
      <c r="I1287" s="904"/>
      <c r="J1287" s="904"/>
      <c r="K1287" s="904"/>
      <c r="L1287" s="904"/>
      <c r="M1287" s="904"/>
      <c r="N1287" s="904"/>
      <c r="O1287" s="904"/>
      <c r="P1287" s="904"/>
      <c r="Q1287" s="904"/>
      <c r="R1287" s="904"/>
      <c r="S1287" s="904"/>
      <c r="T1287" s="904"/>
      <c r="U1287" s="904"/>
      <c r="V1287" s="904"/>
      <c r="W1287" s="904"/>
      <c r="X1287" s="905"/>
      <c r="Y1287" s="929"/>
      <c r="Z1287" s="930"/>
      <c r="AA1287" s="931"/>
      <c r="AG1287" s="333"/>
      <c r="AH1287" s="335"/>
      <c r="AI1287" s="381"/>
      <c r="AJ1287" s="381"/>
      <c r="AK1287" s="381"/>
      <c r="AL1287" s="381"/>
      <c r="AM1287" s="381"/>
      <c r="AN1287" s="381"/>
      <c r="AO1287" s="381"/>
      <c r="AP1287" s="381"/>
      <c r="AQ1287" s="381"/>
      <c r="AR1287" s="381"/>
      <c r="AS1287" s="381"/>
      <c r="AT1287" s="381"/>
      <c r="AU1287" s="381"/>
      <c r="AV1287" s="381"/>
      <c r="AW1287" s="381"/>
      <c r="AX1287" s="381"/>
      <c r="AY1287" s="381"/>
      <c r="AZ1287" s="381"/>
      <c r="BA1287" s="381"/>
      <c r="BB1287" s="381"/>
      <c r="BC1287" s="381"/>
      <c r="BD1287" s="381"/>
      <c r="BE1287" s="481"/>
      <c r="BF1287" s="481"/>
      <c r="BG1287" s="481"/>
    </row>
    <row r="1288" spans="1:59" s="380" customFormat="1" ht="12.75" customHeight="1">
      <c r="A1288" s="333"/>
      <c r="B1288" s="898"/>
      <c r="C1288" s="907"/>
      <c r="D1288" s="853"/>
      <c r="E1288" s="853"/>
      <c r="F1288" s="853"/>
      <c r="G1288" s="853"/>
      <c r="H1288" s="853"/>
      <c r="I1288" s="853"/>
      <c r="J1288" s="853"/>
      <c r="K1288" s="853"/>
      <c r="L1288" s="853"/>
      <c r="M1288" s="853"/>
      <c r="N1288" s="853"/>
      <c r="O1288" s="853"/>
      <c r="P1288" s="853"/>
      <c r="Q1288" s="853"/>
      <c r="R1288" s="853"/>
      <c r="S1288" s="853"/>
      <c r="T1288" s="853"/>
      <c r="U1288" s="853"/>
      <c r="V1288" s="853"/>
      <c r="W1288" s="853"/>
      <c r="X1288" s="854"/>
      <c r="Y1288" s="935"/>
      <c r="Z1288" s="936"/>
      <c r="AA1288" s="937"/>
    </row>
    <row r="1289" spans="1:59" s="380" customFormat="1" ht="5.25" customHeight="1">
      <c r="A1289" s="333"/>
      <c r="B1289" s="626" t="s">
        <v>389</v>
      </c>
      <c r="C1289" s="1213" t="s">
        <v>682</v>
      </c>
      <c r="D1289" s="900"/>
      <c r="E1289" s="900"/>
      <c r="F1289" s="900"/>
      <c r="G1289" s="900"/>
      <c r="H1289" s="900"/>
      <c r="I1289" s="900"/>
      <c r="J1289" s="900"/>
      <c r="K1289" s="900"/>
      <c r="L1289" s="900"/>
      <c r="M1289" s="900"/>
      <c r="N1289" s="900"/>
      <c r="O1289" s="900"/>
      <c r="P1289" s="900"/>
      <c r="Q1289" s="900"/>
      <c r="R1289" s="900"/>
      <c r="S1289" s="900"/>
      <c r="T1289" s="900"/>
      <c r="U1289" s="900"/>
      <c r="V1289" s="900"/>
      <c r="W1289" s="900"/>
      <c r="X1289" s="901"/>
      <c r="Y1289" s="480"/>
      <c r="Z1289" s="481"/>
      <c r="AA1289" s="482"/>
    </row>
    <row r="1290" spans="1:59" s="380" customFormat="1" ht="9" customHeight="1">
      <c r="A1290" s="333"/>
      <c r="B1290" s="897"/>
      <c r="C1290" s="902"/>
      <c r="D1290" s="828"/>
      <c r="E1290" s="828"/>
      <c r="F1290" s="828"/>
      <c r="G1290" s="828"/>
      <c r="H1290" s="828"/>
      <c r="I1290" s="828"/>
      <c r="J1290" s="828"/>
      <c r="K1290" s="828"/>
      <c r="L1290" s="828"/>
      <c r="M1290" s="828"/>
      <c r="N1290" s="828"/>
      <c r="O1290" s="828"/>
      <c r="P1290" s="828"/>
      <c r="Q1290" s="828"/>
      <c r="R1290" s="828"/>
      <c r="S1290" s="828"/>
      <c r="T1290" s="828"/>
      <c r="U1290" s="828"/>
      <c r="V1290" s="828"/>
      <c r="W1290" s="828"/>
      <c r="X1290" s="829"/>
      <c r="Y1290" s="932"/>
      <c r="Z1290" s="933"/>
      <c r="AA1290" s="934"/>
    </row>
    <row r="1291" spans="1:59" s="380" customFormat="1" ht="12.75" customHeight="1">
      <c r="A1291" s="333"/>
      <c r="B1291" s="898"/>
      <c r="C1291" s="903"/>
      <c r="D1291" s="831"/>
      <c r="E1291" s="831"/>
      <c r="F1291" s="831"/>
      <c r="G1291" s="831"/>
      <c r="H1291" s="831"/>
      <c r="I1291" s="831"/>
      <c r="J1291" s="831"/>
      <c r="K1291" s="831"/>
      <c r="L1291" s="831"/>
      <c r="M1291" s="831"/>
      <c r="N1291" s="831"/>
      <c r="O1291" s="831"/>
      <c r="P1291" s="831"/>
      <c r="Q1291" s="831"/>
      <c r="R1291" s="831"/>
      <c r="S1291" s="831"/>
      <c r="T1291" s="831"/>
      <c r="U1291" s="831"/>
      <c r="V1291" s="831"/>
      <c r="W1291" s="831"/>
      <c r="X1291" s="832"/>
      <c r="Y1291" s="935"/>
      <c r="Z1291" s="936"/>
      <c r="AA1291" s="937"/>
    </row>
    <row r="1292" spans="1:59" s="380" customFormat="1" ht="119.25" customHeight="1">
      <c r="A1292" s="333"/>
      <c r="B1292" s="598" t="s">
        <v>1058</v>
      </c>
      <c r="C1292" s="601" t="s">
        <v>1147</v>
      </c>
      <c r="D1292" s="614"/>
      <c r="E1292" s="614"/>
      <c r="F1292" s="614"/>
      <c r="G1292" s="614"/>
      <c r="H1292" s="614"/>
      <c r="I1292" s="614"/>
      <c r="J1292" s="614"/>
      <c r="K1292" s="614"/>
      <c r="L1292" s="614"/>
      <c r="M1292" s="614"/>
      <c r="N1292" s="614"/>
      <c r="O1292" s="614"/>
      <c r="P1292" s="614"/>
      <c r="Q1292" s="614"/>
      <c r="R1292" s="614"/>
      <c r="S1292" s="614"/>
      <c r="T1292" s="614"/>
      <c r="U1292" s="614"/>
      <c r="V1292" s="614"/>
      <c r="W1292" s="614"/>
      <c r="X1292" s="615"/>
      <c r="Y1292" s="610"/>
      <c r="Z1292" s="611"/>
      <c r="AA1292" s="612"/>
    </row>
    <row r="1293" spans="1:59" s="380" customFormat="1" ht="119.25" customHeight="1">
      <c r="A1293" s="333"/>
      <c r="B1293" s="600"/>
      <c r="C1293" s="619"/>
      <c r="D1293" s="620"/>
      <c r="E1293" s="620"/>
      <c r="F1293" s="620"/>
      <c r="G1293" s="620"/>
      <c r="H1293" s="620"/>
      <c r="I1293" s="620"/>
      <c r="J1293" s="620"/>
      <c r="K1293" s="620"/>
      <c r="L1293" s="620"/>
      <c r="M1293" s="620"/>
      <c r="N1293" s="620"/>
      <c r="O1293" s="620"/>
      <c r="P1293" s="620"/>
      <c r="Q1293" s="620"/>
      <c r="R1293" s="620"/>
      <c r="S1293" s="620"/>
      <c r="T1293" s="620"/>
      <c r="U1293" s="620"/>
      <c r="V1293" s="620"/>
      <c r="W1293" s="620"/>
      <c r="X1293" s="621"/>
      <c r="Y1293" s="610"/>
      <c r="Z1293" s="611"/>
      <c r="AA1293" s="612"/>
    </row>
    <row r="1294" spans="1:59" s="380" customFormat="1" ht="9.75" customHeight="1">
      <c r="A1294" s="370"/>
      <c r="B1294" s="370"/>
      <c r="C1294" s="370"/>
      <c r="D1294" s="370"/>
      <c r="E1294" s="370"/>
      <c r="F1294" s="370"/>
      <c r="G1294" s="370"/>
      <c r="H1294" s="370"/>
      <c r="I1294" s="334"/>
      <c r="J1294" s="334"/>
      <c r="K1294" s="334"/>
      <c r="L1294" s="334"/>
      <c r="M1294" s="334"/>
      <c r="N1294" s="334"/>
      <c r="O1294" s="334"/>
      <c r="P1294" s="334"/>
      <c r="Q1294" s="334"/>
      <c r="R1294" s="334"/>
      <c r="S1294" s="334"/>
      <c r="T1294" s="334"/>
      <c r="U1294" s="334"/>
      <c r="V1294" s="334"/>
      <c r="W1294" s="334"/>
      <c r="X1294" s="334"/>
      <c r="Y1294" s="371"/>
      <c r="Z1294" s="371"/>
      <c r="AA1294" s="371"/>
    </row>
    <row r="1295" spans="1:59" s="380" customFormat="1" ht="16.7" customHeight="1">
      <c r="A1295" s="323" t="s">
        <v>1148</v>
      </c>
      <c r="B1295" s="324"/>
      <c r="C1295" s="325"/>
      <c r="D1295" s="325"/>
      <c r="E1295" s="325"/>
      <c r="F1295" s="325"/>
      <c r="G1295" s="325"/>
      <c r="H1295" s="325"/>
      <c r="I1295" s="325"/>
      <c r="J1295" s="326"/>
      <c r="K1295" s="326"/>
      <c r="L1295" s="326"/>
      <c r="M1295" s="326"/>
      <c r="N1295" s="326"/>
      <c r="O1295" s="326"/>
      <c r="P1295" s="326"/>
      <c r="Q1295" s="326"/>
      <c r="R1295" s="326"/>
      <c r="S1295" s="327"/>
      <c r="T1295" s="327"/>
      <c r="U1295" s="327"/>
      <c r="V1295" s="327"/>
      <c r="W1295" s="327"/>
      <c r="X1295" s="327"/>
      <c r="Y1295" s="328"/>
      <c r="Z1295" s="328"/>
      <c r="AA1295" s="328"/>
    </row>
    <row r="1296" spans="1:59" s="380" customFormat="1" ht="7.7" customHeight="1">
      <c r="A1296" s="350"/>
      <c r="B1296" s="626" t="s">
        <v>354</v>
      </c>
      <c r="C1296" s="908" t="s">
        <v>683</v>
      </c>
      <c r="D1296" s="904"/>
      <c r="E1296" s="904"/>
      <c r="F1296" s="904"/>
      <c r="G1296" s="904"/>
      <c r="H1296" s="904"/>
      <c r="I1296" s="904"/>
      <c r="J1296" s="904"/>
      <c r="K1296" s="904"/>
      <c r="L1296" s="904"/>
      <c r="M1296" s="904"/>
      <c r="N1296" s="904"/>
      <c r="O1296" s="904"/>
      <c r="P1296" s="904"/>
      <c r="Q1296" s="904"/>
      <c r="R1296" s="904"/>
      <c r="S1296" s="904"/>
      <c r="T1296" s="904"/>
      <c r="U1296" s="904"/>
      <c r="V1296" s="904"/>
      <c r="W1296" s="904"/>
      <c r="X1296" s="905"/>
      <c r="Y1296" s="929"/>
      <c r="Z1296" s="930"/>
      <c r="AA1296" s="931"/>
    </row>
    <row r="1297" spans="1:27" s="380" customFormat="1" ht="7.7" customHeight="1">
      <c r="A1297" s="500"/>
      <c r="B1297" s="897"/>
      <c r="C1297" s="906"/>
      <c r="D1297" s="851"/>
      <c r="E1297" s="851"/>
      <c r="F1297" s="851"/>
      <c r="G1297" s="851"/>
      <c r="H1297" s="851"/>
      <c r="I1297" s="851"/>
      <c r="J1297" s="851"/>
      <c r="K1297" s="851"/>
      <c r="L1297" s="851"/>
      <c r="M1297" s="851"/>
      <c r="N1297" s="851"/>
      <c r="O1297" s="851"/>
      <c r="P1297" s="851"/>
      <c r="Q1297" s="851"/>
      <c r="R1297" s="851"/>
      <c r="S1297" s="851"/>
      <c r="T1297" s="851"/>
      <c r="U1297" s="851"/>
      <c r="V1297" s="851"/>
      <c r="W1297" s="851"/>
      <c r="X1297" s="850"/>
      <c r="Y1297" s="932"/>
      <c r="Z1297" s="933"/>
      <c r="AA1297" s="934"/>
    </row>
    <row r="1298" spans="1:27" s="380" customFormat="1" ht="7.7" customHeight="1">
      <c r="A1298" s="333"/>
      <c r="B1298" s="897"/>
      <c r="C1298" s="906"/>
      <c r="D1298" s="851"/>
      <c r="E1298" s="851"/>
      <c r="F1298" s="851"/>
      <c r="G1298" s="851"/>
      <c r="H1298" s="851"/>
      <c r="I1298" s="851"/>
      <c r="J1298" s="851"/>
      <c r="K1298" s="851"/>
      <c r="L1298" s="851"/>
      <c r="M1298" s="851"/>
      <c r="N1298" s="851"/>
      <c r="O1298" s="851"/>
      <c r="P1298" s="851"/>
      <c r="Q1298" s="851"/>
      <c r="R1298" s="851"/>
      <c r="S1298" s="851"/>
      <c r="T1298" s="851"/>
      <c r="U1298" s="851"/>
      <c r="V1298" s="851"/>
      <c r="W1298" s="851"/>
      <c r="X1298" s="850"/>
      <c r="Y1298" s="932"/>
      <c r="Z1298" s="933"/>
      <c r="AA1298" s="934"/>
    </row>
    <row r="1299" spans="1:27" s="380" customFormat="1" ht="7.7" customHeight="1">
      <c r="A1299" s="333"/>
      <c r="B1299" s="897"/>
      <c r="C1299" s="906"/>
      <c r="D1299" s="851"/>
      <c r="E1299" s="851"/>
      <c r="F1299" s="851"/>
      <c r="G1299" s="851"/>
      <c r="H1299" s="851"/>
      <c r="I1299" s="851"/>
      <c r="J1299" s="851"/>
      <c r="K1299" s="851"/>
      <c r="L1299" s="851"/>
      <c r="M1299" s="851"/>
      <c r="N1299" s="851"/>
      <c r="O1299" s="851"/>
      <c r="P1299" s="851"/>
      <c r="Q1299" s="851"/>
      <c r="R1299" s="851"/>
      <c r="S1299" s="851"/>
      <c r="T1299" s="851"/>
      <c r="U1299" s="851"/>
      <c r="V1299" s="851"/>
      <c r="W1299" s="851"/>
      <c r="X1299" s="850"/>
      <c r="Y1299" s="932"/>
      <c r="Z1299" s="933"/>
      <c r="AA1299" s="934"/>
    </row>
    <row r="1300" spans="1:27" s="380" customFormat="1" ht="7.7" customHeight="1">
      <c r="A1300" s="333"/>
      <c r="B1300" s="897"/>
      <c r="C1300" s="906"/>
      <c r="D1300" s="851"/>
      <c r="E1300" s="851"/>
      <c r="F1300" s="851"/>
      <c r="G1300" s="851"/>
      <c r="H1300" s="851"/>
      <c r="I1300" s="851"/>
      <c r="J1300" s="851"/>
      <c r="K1300" s="851"/>
      <c r="L1300" s="851"/>
      <c r="M1300" s="851"/>
      <c r="N1300" s="851"/>
      <c r="O1300" s="851"/>
      <c r="P1300" s="851"/>
      <c r="Q1300" s="851"/>
      <c r="R1300" s="851"/>
      <c r="S1300" s="851"/>
      <c r="T1300" s="851"/>
      <c r="U1300" s="851"/>
      <c r="V1300" s="851"/>
      <c r="W1300" s="851"/>
      <c r="X1300" s="850"/>
      <c r="Y1300" s="932"/>
      <c r="Z1300" s="933"/>
      <c r="AA1300" s="934"/>
    </row>
    <row r="1301" spans="1:27" s="380" customFormat="1" ht="7.7" customHeight="1">
      <c r="A1301" s="333"/>
      <c r="B1301" s="898"/>
      <c r="C1301" s="907"/>
      <c r="D1301" s="853"/>
      <c r="E1301" s="853"/>
      <c r="F1301" s="853"/>
      <c r="G1301" s="853"/>
      <c r="H1301" s="853"/>
      <c r="I1301" s="853"/>
      <c r="J1301" s="853"/>
      <c r="K1301" s="853"/>
      <c r="L1301" s="853"/>
      <c r="M1301" s="853"/>
      <c r="N1301" s="853"/>
      <c r="O1301" s="853"/>
      <c r="P1301" s="853"/>
      <c r="Q1301" s="853"/>
      <c r="R1301" s="853"/>
      <c r="S1301" s="853"/>
      <c r="T1301" s="853"/>
      <c r="U1301" s="853"/>
      <c r="V1301" s="853"/>
      <c r="W1301" s="853"/>
      <c r="X1301" s="854"/>
      <c r="Y1301" s="935"/>
      <c r="Z1301" s="936"/>
      <c r="AA1301" s="937"/>
    </row>
    <row r="1302" spans="1:27" s="380" customFormat="1" ht="13.7" customHeight="1">
      <c r="A1302" s="333"/>
      <c r="B1302" s="424"/>
      <c r="C1302" s="908" t="s">
        <v>684</v>
      </c>
      <c r="D1302" s="904"/>
      <c r="E1302" s="904"/>
      <c r="F1302" s="904"/>
      <c r="G1302" s="904"/>
      <c r="H1302" s="904"/>
      <c r="I1302" s="904"/>
      <c r="J1302" s="904"/>
      <c r="K1302" s="904"/>
      <c r="L1302" s="904"/>
      <c r="M1302" s="904"/>
      <c r="N1302" s="904"/>
      <c r="O1302" s="904"/>
      <c r="P1302" s="904"/>
      <c r="Q1302" s="904"/>
      <c r="R1302" s="904"/>
      <c r="S1302" s="904"/>
      <c r="T1302" s="904"/>
      <c r="U1302" s="904"/>
      <c r="V1302" s="904"/>
      <c r="W1302" s="904"/>
      <c r="X1302" s="905"/>
      <c r="Y1302" s="929"/>
      <c r="Z1302" s="930"/>
      <c r="AA1302" s="931"/>
    </row>
    <row r="1303" spans="1:27" s="380" customFormat="1" ht="13.7" customHeight="1">
      <c r="A1303" s="333"/>
      <c r="B1303" s="424" t="s">
        <v>356</v>
      </c>
      <c r="C1303" s="906"/>
      <c r="D1303" s="851"/>
      <c r="E1303" s="851"/>
      <c r="F1303" s="851"/>
      <c r="G1303" s="851"/>
      <c r="H1303" s="851"/>
      <c r="I1303" s="851"/>
      <c r="J1303" s="851"/>
      <c r="K1303" s="851"/>
      <c r="L1303" s="851"/>
      <c r="M1303" s="851"/>
      <c r="N1303" s="851"/>
      <c r="O1303" s="851"/>
      <c r="P1303" s="851"/>
      <c r="Q1303" s="851"/>
      <c r="R1303" s="851"/>
      <c r="S1303" s="851"/>
      <c r="T1303" s="851"/>
      <c r="U1303" s="851"/>
      <c r="V1303" s="851"/>
      <c r="W1303" s="851"/>
      <c r="X1303" s="850"/>
      <c r="Y1303" s="932"/>
      <c r="Z1303" s="933"/>
      <c r="AA1303" s="934"/>
    </row>
    <row r="1304" spans="1:27" s="380" customFormat="1" ht="13.7" customHeight="1">
      <c r="A1304" s="333"/>
      <c r="B1304" s="424"/>
      <c r="C1304" s="907"/>
      <c r="D1304" s="853"/>
      <c r="E1304" s="853"/>
      <c r="F1304" s="853"/>
      <c r="G1304" s="853"/>
      <c r="H1304" s="853"/>
      <c r="I1304" s="853"/>
      <c r="J1304" s="853"/>
      <c r="K1304" s="853"/>
      <c r="L1304" s="853"/>
      <c r="M1304" s="853"/>
      <c r="N1304" s="853"/>
      <c r="O1304" s="853"/>
      <c r="P1304" s="853"/>
      <c r="Q1304" s="853"/>
      <c r="R1304" s="853"/>
      <c r="S1304" s="853"/>
      <c r="T1304" s="853"/>
      <c r="U1304" s="853"/>
      <c r="V1304" s="853"/>
      <c r="W1304" s="853"/>
      <c r="X1304" s="854"/>
      <c r="Y1304" s="935"/>
      <c r="Z1304" s="936"/>
      <c r="AA1304" s="937"/>
    </row>
    <row r="1305" spans="1:27" s="380" customFormat="1" ht="7.35" customHeight="1">
      <c r="A1305" s="500"/>
      <c r="B1305" s="626" t="s">
        <v>387</v>
      </c>
      <c r="C1305" s="899" t="s">
        <v>685</v>
      </c>
      <c r="D1305" s="904"/>
      <c r="E1305" s="904"/>
      <c r="F1305" s="904"/>
      <c r="G1305" s="904"/>
      <c r="H1305" s="904"/>
      <c r="I1305" s="904"/>
      <c r="J1305" s="904"/>
      <c r="K1305" s="904"/>
      <c r="L1305" s="904"/>
      <c r="M1305" s="904"/>
      <c r="N1305" s="904"/>
      <c r="O1305" s="904"/>
      <c r="P1305" s="904"/>
      <c r="Q1305" s="904"/>
      <c r="R1305" s="904"/>
      <c r="S1305" s="904"/>
      <c r="T1305" s="904"/>
      <c r="U1305" s="904"/>
      <c r="V1305" s="904"/>
      <c r="W1305" s="904"/>
      <c r="X1305" s="905"/>
      <c r="Y1305" s="929"/>
      <c r="Z1305" s="930"/>
      <c r="AA1305" s="931"/>
    </row>
    <row r="1306" spans="1:27" s="380" customFormat="1" ht="4.7" customHeight="1">
      <c r="A1306" s="333"/>
      <c r="B1306" s="897"/>
      <c r="C1306" s="906"/>
      <c r="D1306" s="851"/>
      <c r="E1306" s="851"/>
      <c r="F1306" s="851"/>
      <c r="G1306" s="851"/>
      <c r="H1306" s="851"/>
      <c r="I1306" s="851"/>
      <c r="J1306" s="851"/>
      <c r="K1306" s="851"/>
      <c r="L1306" s="851"/>
      <c r="M1306" s="851"/>
      <c r="N1306" s="851"/>
      <c r="O1306" s="851"/>
      <c r="P1306" s="851"/>
      <c r="Q1306" s="851"/>
      <c r="R1306" s="851"/>
      <c r="S1306" s="851"/>
      <c r="T1306" s="851"/>
      <c r="U1306" s="851"/>
      <c r="V1306" s="851"/>
      <c r="W1306" s="851"/>
      <c r="X1306" s="850"/>
      <c r="Y1306" s="932"/>
      <c r="Z1306" s="933"/>
      <c r="AA1306" s="934"/>
    </row>
    <row r="1307" spans="1:27" s="380" customFormat="1" ht="7.35" customHeight="1">
      <c r="A1307" s="333"/>
      <c r="B1307" s="897"/>
      <c r="C1307" s="906"/>
      <c r="D1307" s="851"/>
      <c r="E1307" s="851"/>
      <c r="F1307" s="851"/>
      <c r="G1307" s="851"/>
      <c r="H1307" s="851"/>
      <c r="I1307" s="851"/>
      <c r="J1307" s="851"/>
      <c r="K1307" s="851"/>
      <c r="L1307" s="851"/>
      <c r="M1307" s="851"/>
      <c r="N1307" s="851"/>
      <c r="O1307" s="851"/>
      <c r="P1307" s="851"/>
      <c r="Q1307" s="851"/>
      <c r="R1307" s="851"/>
      <c r="S1307" s="851"/>
      <c r="T1307" s="851"/>
      <c r="U1307" s="851"/>
      <c r="V1307" s="851"/>
      <c r="W1307" s="851"/>
      <c r="X1307" s="850"/>
      <c r="Y1307" s="932"/>
      <c r="Z1307" s="933"/>
      <c r="AA1307" s="934"/>
    </row>
    <row r="1308" spans="1:27" s="380" customFormat="1" ht="7.35" customHeight="1">
      <c r="A1308" s="333"/>
      <c r="B1308" s="897"/>
      <c r="C1308" s="906"/>
      <c r="D1308" s="851"/>
      <c r="E1308" s="851"/>
      <c r="F1308" s="851"/>
      <c r="G1308" s="851"/>
      <c r="H1308" s="851"/>
      <c r="I1308" s="851"/>
      <c r="J1308" s="851"/>
      <c r="K1308" s="851"/>
      <c r="L1308" s="851"/>
      <c r="M1308" s="851"/>
      <c r="N1308" s="851"/>
      <c r="O1308" s="851"/>
      <c r="P1308" s="851"/>
      <c r="Q1308" s="851"/>
      <c r="R1308" s="851"/>
      <c r="S1308" s="851"/>
      <c r="T1308" s="851"/>
      <c r="U1308" s="851"/>
      <c r="V1308" s="851"/>
      <c r="W1308" s="851"/>
      <c r="X1308" s="850"/>
      <c r="Y1308" s="932"/>
      <c r="Z1308" s="933"/>
      <c r="AA1308" s="934"/>
    </row>
    <row r="1309" spans="1:27" s="380" customFormat="1" ht="7.35" customHeight="1">
      <c r="A1309" s="333"/>
      <c r="B1309" s="897"/>
      <c r="C1309" s="906"/>
      <c r="D1309" s="851"/>
      <c r="E1309" s="851"/>
      <c r="F1309" s="851"/>
      <c r="G1309" s="851"/>
      <c r="H1309" s="851"/>
      <c r="I1309" s="851"/>
      <c r="J1309" s="851"/>
      <c r="K1309" s="851"/>
      <c r="L1309" s="851"/>
      <c r="M1309" s="851"/>
      <c r="N1309" s="851"/>
      <c r="O1309" s="851"/>
      <c r="P1309" s="851"/>
      <c r="Q1309" s="851"/>
      <c r="R1309" s="851"/>
      <c r="S1309" s="851"/>
      <c r="T1309" s="851"/>
      <c r="U1309" s="851"/>
      <c r="V1309" s="851"/>
      <c r="W1309" s="851"/>
      <c r="X1309" s="850"/>
      <c r="Y1309" s="932"/>
      <c r="Z1309" s="933"/>
      <c r="AA1309" s="934"/>
    </row>
    <row r="1310" spans="1:27" s="380" customFormat="1" ht="7.35" customHeight="1">
      <c r="A1310" s="333"/>
      <c r="B1310" s="898"/>
      <c r="C1310" s="907"/>
      <c r="D1310" s="853"/>
      <c r="E1310" s="853"/>
      <c r="F1310" s="853"/>
      <c r="G1310" s="853"/>
      <c r="H1310" s="853"/>
      <c r="I1310" s="853"/>
      <c r="J1310" s="853"/>
      <c r="K1310" s="853"/>
      <c r="L1310" s="853"/>
      <c r="M1310" s="853"/>
      <c r="N1310" s="853"/>
      <c r="O1310" s="853"/>
      <c r="P1310" s="853"/>
      <c r="Q1310" s="853"/>
      <c r="R1310" s="853"/>
      <c r="S1310" s="853"/>
      <c r="T1310" s="853"/>
      <c r="U1310" s="853"/>
      <c r="V1310" s="853"/>
      <c r="W1310" s="853"/>
      <c r="X1310" s="854"/>
      <c r="Y1310" s="935"/>
      <c r="Z1310" s="936"/>
      <c r="AA1310" s="937"/>
    </row>
    <row r="1311" spans="1:27" s="380" customFormat="1" ht="22.7" customHeight="1">
      <c r="A1311" s="333"/>
      <c r="B1311" s="626" t="s">
        <v>389</v>
      </c>
      <c r="C1311" s="899" t="s">
        <v>686</v>
      </c>
      <c r="D1311" s="904"/>
      <c r="E1311" s="904"/>
      <c r="F1311" s="904"/>
      <c r="G1311" s="904"/>
      <c r="H1311" s="904"/>
      <c r="I1311" s="904"/>
      <c r="J1311" s="904"/>
      <c r="K1311" s="904"/>
      <c r="L1311" s="904"/>
      <c r="M1311" s="904"/>
      <c r="N1311" s="904"/>
      <c r="O1311" s="904"/>
      <c r="P1311" s="904"/>
      <c r="Q1311" s="904"/>
      <c r="R1311" s="904"/>
      <c r="S1311" s="904"/>
      <c r="T1311" s="904"/>
      <c r="U1311" s="904"/>
      <c r="V1311" s="904"/>
      <c r="W1311" s="904"/>
      <c r="X1311" s="905"/>
      <c r="Y1311" s="929"/>
      <c r="Z1311" s="930"/>
      <c r="AA1311" s="931"/>
    </row>
    <row r="1312" spans="1:27" s="380" customFormat="1" ht="22.7" customHeight="1">
      <c r="A1312" s="333"/>
      <c r="B1312" s="898"/>
      <c r="C1312" s="907"/>
      <c r="D1312" s="853"/>
      <c r="E1312" s="853"/>
      <c r="F1312" s="853"/>
      <c r="G1312" s="853"/>
      <c r="H1312" s="853"/>
      <c r="I1312" s="853"/>
      <c r="J1312" s="853"/>
      <c r="K1312" s="853"/>
      <c r="L1312" s="853"/>
      <c r="M1312" s="853"/>
      <c r="N1312" s="853"/>
      <c r="O1312" s="853"/>
      <c r="P1312" s="853"/>
      <c r="Q1312" s="853"/>
      <c r="R1312" s="853"/>
      <c r="S1312" s="853"/>
      <c r="T1312" s="853"/>
      <c r="U1312" s="853"/>
      <c r="V1312" s="853"/>
      <c r="W1312" s="853"/>
      <c r="X1312" s="854"/>
      <c r="Y1312" s="935"/>
      <c r="Z1312" s="936"/>
      <c r="AA1312" s="937"/>
    </row>
    <row r="1313" spans="1:27" s="380" customFormat="1" ht="14.1" customHeight="1"/>
    <row r="1314" spans="1:27" s="380" customFormat="1" ht="15" customHeight="1">
      <c r="A1314" s="323" t="s">
        <v>1149</v>
      </c>
      <c r="B1314" s="324"/>
      <c r="C1314" s="325"/>
      <c r="D1314" s="325"/>
      <c r="E1314" s="325"/>
      <c r="F1314" s="325"/>
      <c r="G1314" s="325"/>
      <c r="H1314" s="325"/>
      <c r="I1314" s="325"/>
      <c r="J1314" s="326"/>
      <c r="K1314" s="326"/>
      <c r="L1314" s="326"/>
      <c r="M1314" s="326"/>
      <c r="N1314" s="326"/>
      <c r="O1314" s="326"/>
      <c r="P1314" s="326"/>
      <c r="Q1314" s="326"/>
      <c r="R1314" s="326"/>
      <c r="S1314" s="327"/>
      <c r="T1314" s="327"/>
      <c r="U1314" s="327"/>
      <c r="V1314" s="327"/>
      <c r="W1314" s="327"/>
      <c r="X1314" s="327"/>
      <c r="Y1314" s="328"/>
      <c r="Z1314" s="328"/>
      <c r="AA1314" s="328"/>
    </row>
    <row r="1315" spans="1:27" s="380" customFormat="1" ht="36" customHeight="1">
      <c r="A1315" s="350"/>
      <c r="B1315" s="626" t="s">
        <v>354</v>
      </c>
      <c r="C1315" s="908" t="s">
        <v>687</v>
      </c>
      <c r="D1315" s="904"/>
      <c r="E1315" s="904"/>
      <c r="F1315" s="904"/>
      <c r="G1315" s="904"/>
      <c r="H1315" s="904"/>
      <c r="I1315" s="904"/>
      <c r="J1315" s="904"/>
      <c r="K1315" s="904"/>
      <c r="L1315" s="904"/>
      <c r="M1315" s="904"/>
      <c r="N1315" s="904"/>
      <c r="O1315" s="904"/>
      <c r="P1315" s="904"/>
      <c r="Q1315" s="904"/>
      <c r="R1315" s="904"/>
      <c r="S1315" s="904"/>
      <c r="T1315" s="904"/>
      <c r="U1315" s="904"/>
      <c r="V1315" s="904"/>
      <c r="W1315" s="904"/>
      <c r="X1315" s="905"/>
      <c r="Y1315" s="929"/>
      <c r="Z1315" s="930"/>
      <c r="AA1315" s="931"/>
    </row>
    <row r="1316" spans="1:27" s="380" customFormat="1" ht="36" customHeight="1">
      <c r="A1316" s="500"/>
      <c r="B1316" s="897"/>
      <c r="C1316" s="906"/>
      <c r="D1316" s="851"/>
      <c r="E1316" s="851"/>
      <c r="F1316" s="851"/>
      <c r="G1316" s="851"/>
      <c r="H1316" s="851"/>
      <c r="I1316" s="851"/>
      <c r="J1316" s="851"/>
      <c r="K1316" s="851"/>
      <c r="L1316" s="851"/>
      <c r="M1316" s="851"/>
      <c r="N1316" s="851"/>
      <c r="O1316" s="851"/>
      <c r="P1316" s="851"/>
      <c r="Q1316" s="851"/>
      <c r="R1316" s="851"/>
      <c r="S1316" s="851"/>
      <c r="T1316" s="851"/>
      <c r="U1316" s="851"/>
      <c r="V1316" s="851"/>
      <c r="W1316" s="851"/>
      <c r="X1316" s="850"/>
      <c r="Y1316" s="932"/>
      <c r="Z1316" s="933"/>
      <c r="AA1316" s="934"/>
    </row>
    <row r="1317" spans="1:27" s="380" customFormat="1" ht="36" customHeight="1">
      <c r="A1317" s="333"/>
      <c r="B1317" s="898"/>
      <c r="C1317" s="907"/>
      <c r="D1317" s="853"/>
      <c r="E1317" s="853"/>
      <c r="F1317" s="853"/>
      <c r="G1317" s="853"/>
      <c r="H1317" s="853"/>
      <c r="I1317" s="853"/>
      <c r="J1317" s="853"/>
      <c r="K1317" s="853"/>
      <c r="L1317" s="853"/>
      <c r="M1317" s="853"/>
      <c r="N1317" s="853"/>
      <c r="O1317" s="853"/>
      <c r="P1317" s="853"/>
      <c r="Q1317" s="853"/>
      <c r="R1317" s="853"/>
      <c r="S1317" s="853"/>
      <c r="T1317" s="853"/>
      <c r="U1317" s="853"/>
      <c r="V1317" s="853"/>
      <c r="W1317" s="853"/>
      <c r="X1317" s="854"/>
      <c r="Y1317" s="935"/>
      <c r="Z1317" s="936"/>
      <c r="AA1317" s="937"/>
    </row>
    <row r="1318" spans="1:27" s="380" customFormat="1" ht="6.6" customHeight="1">
      <c r="A1318" s="333"/>
      <c r="B1318" s="626" t="s">
        <v>356</v>
      </c>
      <c r="C1318" s="908" t="s">
        <v>688</v>
      </c>
      <c r="D1318" s="904"/>
      <c r="E1318" s="904"/>
      <c r="F1318" s="904"/>
      <c r="G1318" s="904"/>
      <c r="H1318" s="904"/>
      <c r="I1318" s="904"/>
      <c r="J1318" s="904"/>
      <c r="K1318" s="904"/>
      <c r="L1318" s="904"/>
      <c r="M1318" s="904"/>
      <c r="N1318" s="904"/>
      <c r="O1318" s="904"/>
      <c r="P1318" s="904"/>
      <c r="Q1318" s="904"/>
      <c r="R1318" s="904"/>
      <c r="S1318" s="904"/>
      <c r="T1318" s="904"/>
      <c r="U1318" s="904"/>
      <c r="V1318" s="904"/>
      <c r="W1318" s="904"/>
      <c r="X1318" s="905"/>
      <c r="Y1318" s="929"/>
      <c r="Z1318" s="930"/>
      <c r="AA1318" s="931"/>
    </row>
    <row r="1319" spans="1:27" s="380" customFormat="1" ht="6.6" customHeight="1">
      <c r="A1319" s="333"/>
      <c r="B1319" s="897"/>
      <c r="C1319" s="906"/>
      <c r="D1319" s="851"/>
      <c r="E1319" s="851"/>
      <c r="F1319" s="851"/>
      <c r="G1319" s="851"/>
      <c r="H1319" s="851"/>
      <c r="I1319" s="851"/>
      <c r="J1319" s="851"/>
      <c r="K1319" s="851"/>
      <c r="L1319" s="851"/>
      <c r="M1319" s="851"/>
      <c r="N1319" s="851"/>
      <c r="O1319" s="851"/>
      <c r="P1319" s="851"/>
      <c r="Q1319" s="851"/>
      <c r="R1319" s="851"/>
      <c r="S1319" s="851"/>
      <c r="T1319" s="851"/>
      <c r="U1319" s="851"/>
      <c r="V1319" s="851"/>
      <c r="W1319" s="851"/>
      <c r="X1319" s="850"/>
      <c r="Y1319" s="932"/>
      <c r="Z1319" s="933"/>
      <c r="AA1319" s="934"/>
    </row>
    <row r="1320" spans="1:27" s="380" customFormat="1" ht="6.6" customHeight="1">
      <c r="A1320" s="333"/>
      <c r="B1320" s="898"/>
      <c r="C1320" s="907"/>
      <c r="D1320" s="853"/>
      <c r="E1320" s="853"/>
      <c r="F1320" s="853"/>
      <c r="G1320" s="853"/>
      <c r="H1320" s="853"/>
      <c r="I1320" s="853"/>
      <c r="J1320" s="853"/>
      <c r="K1320" s="853"/>
      <c r="L1320" s="853"/>
      <c r="M1320" s="853"/>
      <c r="N1320" s="853"/>
      <c r="O1320" s="853"/>
      <c r="P1320" s="853"/>
      <c r="Q1320" s="853"/>
      <c r="R1320" s="853"/>
      <c r="S1320" s="853"/>
      <c r="T1320" s="853"/>
      <c r="U1320" s="853"/>
      <c r="V1320" s="853"/>
      <c r="W1320" s="853"/>
      <c r="X1320" s="854"/>
      <c r="Y1320" s="935"/>
      <c r="Z1320" s="936"/>
      <c r="AA1320" s="937"/>
    </row>
    <row r="1321" spans="1:27" s="380" customFormat="1" ht="7.35" customHeight="1">
      <c r="A1321" s="333"/>
      <c r="B1321" s="626" t="s">
        <v>387</v>
      </c>
      <c r="C1321" s="908" t="s">
        <v>689</v>
      </c>
      <c r="D1321" s="904"/>
      <c r="E1321" s="904"/>
      <c r="F1321" s="904"/>
      <c r="G1321" s="904"/>
      <c r="H1321" s="904"/>
      <c r="I1321" s="904"/>
      <c r="J1321" s="904"/>
      <c r="K1321" s="904"/>
      <c r="L1321" s="904"/>
      <c r="M1321" s="904"/>
      <c r="N1321" s="904"/>
      <c r="O1321" s="904"/>
      <c r="P1321" s="904"/>
      <c r="Q1321" s="904"/>
      <c r="R1321" s="904"/>
      <c r="S1321" s="904"/>
      <c r="T1321" s="904"/>
      <c r="U1321" s="904"/>
      <c r="V1321" s="904"/>
      <c r="W1321" s="904"/>
      <c r="X1321" s="905"/>
      <c r="Y1321" s="929"/>
      <c r="Z1321" s="930"/>
      <c r="AA1321" s="931"/>
    </row>
    <row r="1322" spans="1:27" s="380" customFormat="1" ht="7.35" customHeight="1">
      <c r="A1322" s="333"/>
      <c r="B1322" s="897"/>
      <c r="C1322" s="906"/>
      <c r="D1322" s="851"/>
      <c r="E1322" s="851"/>
      <c r="F1322" s="851"/>
      <c r="G1322" s="851"/>
      <c r="H1322" s="851"/>
      <c r="I1322" s="851"/>
      <c r="J1322" s="851"/>
      <c r="K1322" s="851"/>
      <c r="L1322" s="851"/>
      <c r="M1322" s="851"/>
      <c r="N1322" s="851"/>
      <c r="O1322" s="851"/>
      <c r="P1322" s="851"/>
      <c r="Q1322" s="851"/>
      <c r="R1322" s="851"/>
      <c r="S1322" s="851"/>
      <c r="T1322" s="851"/>
      <c r="U1322" s="851"/>
      <c r="V1322" s="851"/>
      <c r="W1322" s="851"/>
      <c r="X1322" s="850"/>
      <c r="Y1322" s="932"/>
      <c r="Z1322" s="933"/>
      <c r="AA1322" s="934"/>
    </row>
    <row r="1323" spans="1:27" s="380" customFormat="1" ht="7.35" customHeight="1">
      <c r="A1323" s="333"/>
      <c r="B1323" s="898"/>
      <c r="C1323" s="907"/>
      <c r="D1323" s="853"/>
      <c r="E1323" s="853"/>
      <c r="F1323" s="853"/>
      <c r="G1323" s="853"/>
      <c r="H1323" s="853"/>
      <c r="I1323" s="853"/>
      <c r="J1323" s="853"/>
      <c r="K1323" s="853"/>
      <c r="L1323" s="853"/>
      <c r="M1323" s="853"/>
      <c r="N1323" s="853"/>
      <c r="O1323" s="853"/>
      <c r="P1323" s="853"/>
      <c r="Q1323" s="853"/>
      <c r="R1323" s="853"/>
      <c r="S1323" s="853"/>
      <c r="T1323" s="853"/>
      <c r="U1323" s="853"/>
      <c r="V1323" s="853"/>
      <c r="W1323" s="853"/>
      <c r="X1323" s="854"/>
      <c r="Y1323" s="935"/>
      <c r="Z1323" s="936"/>
      <c r="AA1323" s="937"/>
    </row>
    <row r="1324" spans="1:27" s="380" customFormat="1" ht="9.75" customHeight="1">
      <c r="A1324" s="382"/>
      <c r="B1324" s="382"/>
      <c r="C1324" s="382"/>
      <c r="D1324" s="382"/>
      <c r="E1324" s="382"/>
      <c r="F1324" s="382"/>
      <c r="G1324" s="382"/>
      <c r="H1324" s="382"/>
      <c r="Y1324" s="371"/>
      <c r="Z1324" s="371"/>
      <c r="AA1324" s="371"/>
    </row>
    <row r="1325" spans="1:27" s="380" customFormat="1" ht="15" customHeight="1">
      <c r="A1325" s="323" t="s">
        <v>1150</v>
      </c>
      <c r="B1325" s="324"/>
      <c r="C1325" s="325"/>
      <c r="D1325" s="325"/>
      <c r="E1325" s="325"/>
      <c r="F1325" s="325"/>
      <c r="G1325" s="325"/>
      <c r="H1325" s="325"/>
      <c r="I1325" s="325"/>
      <c r="J1325" s="326"/>
      <c r="K1325" s="326"/>
      <c r="L1325" s="326"/>
      <c r="M1325" s="326"/>
      <c r="N1325" s="326"/>
      <c r="O1325" s="326"/>
      <c r="P1325" s="326"/>
      <c r="Q1325" s="326"/>
      <c r="R1325" s="326"/>
      <c r="S1325" s="327"/>
      <c r="T1325" s="327"/>
      <c r="U1325" s="327"/>
      <c r="V1325" s="327"/>
      <c r="W1325" s="327"/>
      <c r="X1325" s="327"/>
      <c r="Y1325" s="328"/>
      <c r="Z1325" s="328"/>
      <c r="AA1325" s="328"/>
    </row>
    <row r="1326" spans="1:27" s="380" customFormat="1" ht="72.95" customHeight="1">
      <c r="A1326" s="323"/>
      <c r="B1326" s="493" t="s">
        <v>354</v>
      </c>
      <c r="C1326" s="1130" t="s">
        <v>925</v>
      </c>
      <c r="D1326" s="1140"/>
      <c r="E1326" s="1140"/>
      <c r="F1326" s="1140"/>
      <c r="G1326" s="1140"/>
      <c r="H1326" s="1140"/>
      <c r="I1326" s="1140"/>
      <c r="J1326" s="1140"/>
      <c r="K1326" s="1140"/>
      <c r="L1326" s="1140"/>
      <c r="M1326" s="1140"/>
      <c r="N1326" s="1140"/>
      <c r="O1326" s="1140"/>
      <c r="P1326" s="1140"/>
      <c r="Q1326" s="1140"/>
      <c r="R1326" s="1140"/>
      <c r="S1326" s="1140"/>
      <c r="T1326" s="1140"/>
      <c r="U1326" s="1140"/>
      <c r="V1326" s="1140"/>
      <c r="W1326" s="1140"/>
      <c r="X1326" s="1140"/>
      <c r="Y1326" s="1141"/>
      <c r="Z1326" s="1141"/>
      <c r="AA1326" s="1141"/>
    </row>
    <row r="1327" spans="1:27" s="380" customFormat="1" ht="128.1" customHeight="1">
      <c r="A1327" s="323"/>
      <c r="B1327" s="424" t="s">
        <v>356</v>
      </c>
      <c r="C1327" s="870" t="s">
        <v>926</v>
      </c>
      <c r="D1327" s="1142"/>
      <c r="E1327" s="1142"/>
      <c r="F1327" s="1142"/>
      <c r="G1327" s="1142"/>
      <c r="H1327" s="1142"/>
      <c r="I1327" s="1142"/>
      <c r="J1327" s="1142"/>
      <c r="K1327" s="1142"/>
      <c r="L1327" s="1142"/>
      <c r="M1327" s="1142"/>
      <c r="N1327" s="1142"/>
      <c r="O1327" s="1142"/>
      <c r="P1327" s="1142"/>
      <c r="Q1327" s="1142"/>
      <c r="R1327" s="1142"/>
      <c r="S1327" s="1142"/>
      <c r="T1327" s="1142"/>
      <c r="U1327" s="1142"/>
      <c r="V1327" s="1142"/>
      <c r="W1327" s="1142"/>
      <c r="X1327" s="1142"/>
      <c r="Y1327" s="1141"/>
      <c r="Z1327" s="1141"/>
      <c r="AA1327" s="1141"/>
    </row>
    <row r="1328" spans="1:27" s="380" customFormat="1" ht="45" customHeight="1">
      <c r="A1328" s="323"/>
      <c r="B1328" s="423" t="s">
        <v>387</v>
      </c>
      <c r="C1328" s="867" t="s">
        <v>791</v>
      </c>
      <c r="D1328" s="868"/>
      <c r="E1328" s="868"/>
      <c r="F1328" s="868"/>
      <c r="G1328" s="868"/>
      <c r="H1328" s="868"/>
      <c r="I1328" s="868"/>
      <c r="J1328" s="868"/>
      <c r="K1328" s="868"/>
      <c r="L1328" s="868"/>
      <c r="M1328" s="868"/>
      <c r="N1328" s="868"/>
      <c r="O1328" s="868"/>
      <c r="P1328" s="868"/>
      <c r="Q1328" s="868"/>
      <c r="R1328" s="868"/>
      <c r="S1328" s="868"/>
      <c r="T1328" s="868"/>
      <c r="U1328" s="868"/>
      <c r="V1328" s="868"/>
      <c r="W1328" s="868"/>
      <c r="X1328" s="869"/>
      <c r="Y1328" s="1143"/>
      <c r="Z1328" s="1144"/>
      <c r="AA1328" s="1145"/>
    </row>
    <row r="1329" spans="1:27" s="380" customFormat="1" ht="42.95" customHeight="1">
      <c r="A1329" s="323"/>
      <c r="B1329" s="493" t="s">
        <v>389</v>
      </c>
      <c r="C1329" s="870" t="s">
        <v>792</v>
      </c>
      <c r="D1329" s="870"/>
      <c r="E1329" s="870"/>
      <c r="F1329" s="870"/>
      <c r="G1329" s="870"/>
      <c r="H1329" s="870"/>
      <c r="I1329" s="870"/>
      <c r="J1329" s="870"/>
      <c r="K1329" s="870"/>
      <c r="L1329" s="870"/>
      <c r="M1329" s="870"/>
      <c r="N1329" s="870"/>
      <c r="O1329" s="870"/>
      <c r="P1329" s="870"/>
      <c r="Q1329" s="870"/>
      <c r="R1329" s="870"/>
      <c r="S1329" s="870"/>
      <c r="T1329" s="870"/>
      <c r="U1329" s="870"/>
      <c r="V1329" s="870"/>
      <c r="W1329" s="870"/>
      <c r="X1329" s="870"/>
      <c r="Y1329" s="1141"/>
      <c r="Z1329" s="1141"/>
      <c r="AA1329" s="1141"/>
    </row>
    <row r="1330" spans="1:27" s="380" customFormat="1" ht="14.1" customHeight="1"/>
    <row r="1331" spans="1:27" s="380" customFormat="1" ht="15" customHeight="1">
      <c r="A1331" s="323" t="s">
        <v>1151</v>
      </c>
      <c r="B1331" s="324"/>
      <c r="C1331" s="325"/>
      <c r="D1331" s="325"/>
      <c r="E1331" s="325"/>
      <c r="F1331" s="325"/>
      <c r="G1331" s="325"/>
      <c r="H1331" s="325"/>
      <c r="I1331" s="325"/>
      <c r="J1331" s="326"/>
      <c r="K1331" s="326"/>
      <c r="L1331" s="326"/>
      <c r="M1331" s="326"/>
      <c r="N1331" s="326"/>
      <c r="O1331" s="326"/>
      <c r="P1331" s="326"/>
      <c r="Q1331" s="326"/>
      <c r="R1331" s="326"/>
      <c r="S1331" s="327"/>
      <c r="T1331" s="327"/>
      <c r="U1331" s="327"/>
      <c r="V1331" s="327"/>
      <c r="W1331" s="327"/>
      <c r="X1331" s="327"/>
      <c r="Y1331" s="328"/>
      <c r="Z1331" s="328"/>
      <c r="AA1331" s="328"/>
    </row>
    <row r="1332" spans="1:27" s="380" customFormat="1" ht="62.45" customHeight="1">
      <c r="A1332" s="508"/>
      <c r="B1332" s="493" t="s">
        <v>354</v>
      </c>
      <c r="C1332" s="1223" t="s">
        <v>973</v>
      </c>
      <c r="D1332" s="1224"/>
      <c r="E1332" s="1224"/>
      <c r="F1332" s="1224"/>
      <c r="G1332" s="1224"/>
      <c r="H1332" s="1224"/>
      <c r="I1332" s="1224"/>
      <c r="J1332" s="1224"/>
      <c r="K1332" s="1224"/>
      <c r="L1332" s="1224"/>
      <c r="M1332" s="1224"/>
      <c r="N1332" s="1224"/>
      <c r="O1332" s="1224"/>
      <c r="P1332" s="1224"/>
      <c r="Q1332" s="1224"/>
      <c r="R1332" s="1224"/>
      <c r="S1332" s="1224"/>
      <c r="T1332" s="1224"/>
      <c r="U1332" s="1224"/>
      <c r="V1332" s="1224"/>
      <c r="W1332" s="1224"/>
      <c r="X1332" s="1225"/>
      <c r="Y1332" s="1258"/>
      <c r="Z1332" s="1259"/>
      <c r="AA1332" s="1260"/>
    </row>
    <row r="1333" spans="1:27" s="380" customFormat="1" ht="46.5" customHeight="1">
      <c r="A1333" s="333"/>
      <c r="B1333" s="493" t="s">
        <v>356</v>
      </c>
      <c r="C1333" s="1226" t="s">
        <v>949</v>
      </c>
      <c r="D1333" s="1224"/>
      <c r="E1333" s="1224"/>
      <c r="F1333" s="1224"/>
      <c r="G1333" s="1224"/>
      <c r="H1333" s="1224"/>
      <c r="I1333" s="1224"/>
      <c r="J1333" s="1224"/>
      <c r="K1333" s="1224"/>
      <c r="L1333" s="1224"/>
      <c r="M1333" s="1224"/>
      <c r="N1333" s="1224"/>
      <c r="O1333" s="1224"/>
      <c r="P1333" s="1224"/>
      <c r="Q1333" s="1224"/>
      <c r="R1333" s="1224"/>
      <c r="S1333" s="1224"/>
      <c r="T1333" s="1224"/>
      <c r="U1333" s="1224"/>
      <c r="V1333" s="1224"/>
      <c r="W1333" s="1224"/>
      <c r="X1333" s="1225"/>
      <c r="Y1333" s="1258"/>
      <c r="Z1333" s="1259"/>
      <c r="AA1333" s="1260"/>
    </row>
    <row r="1334" spans="1:27" s="471" customFormat="1" ht="12.75" customHeight="1">
      <c r="A1334" s="225"/>
      <c r="B1334" s="225"/>
      <c r="C1334" s="225"/>
      <c r="D1334" s="225"/>
      <c r="E1334" s="225"/>
      <c r="F1334" s="225"/>
      <c r="G1334" s="225"/>
      <c r="H1334" s="225"/>
      <c r="I1334" s="225"/>
      <c r="J1334" s="225"/>
      <c r="K1334" s="225"/>
      <c r="L1334" s="225"/>
      <c r="M1334" s="225"/>
      <c r="N1334" s="225"/>
      <c r="O1334" s="225"/>
      <c r="P1334" s="225"/>
      <c r="Q1334" s="225"/>
      <c r="R1334" s="225"/>
      <c r="Y1334" s="226"/>
      <c r="Z1334" s="226"/>
      <c r="AA1334" s="226"/>
    </row>
    <row r="1335" spans="1:27" s="380" customFormat="1" ht="15" customHeight="1">
      <c r="A1335" s="323" t="s">
        <v>1152</v>
      </c>
      <c r="B1335" s="324"/>
      <c r="C1335" s="325"/>
      <c r="D1335" s="325"/>
      <c r="E1335" s="325"/>
      <c r="F1335" s="325"/>
      <c r="G1335" s="325"/>
      <c r="H1335" s="325"/>
      <c r="I1335" s="325"/>
      <c r="J1335" s="326"/>
      <c r="K1335" s="326"/>
      <c r="L1335" s="326"/>
      <c r="M1335" s="326"/>
      <c r="N1335" s="326"/>
      <c r="O1335" s="326"/>
      <c r="P1335" s="326"/>
      <c r="Q1335" s="326"/>
      <c r="R1335" s="326"/>
      <c r="S1335" s="327"/>
      <c r="T1335" s="327"/>
      <c r="U1335" s="327"/>
      <c r="V1335" s="327"/>
      <c r="W1335" s="327"/>
      <c r="X1335" s="327"/>
      <c r="Y1335" s="328"/>
      <c r="Z1335" s="328"/>
      <c r="AA1335" s="328"/>
    </row>
    <row r="1336" spans="1:27" s="380" customFormat="1" ht="45.95" customHeight="1">
      <c r="A1336" s="323"/>
      <c r="B1336" s="626" t="s">
        <v>886</v>
      </c>
      <c r="C1336" s="899" t="s">
        <v>890</v>
      </c>
      <c r="D1336" s="1200"/>
      <c r="E1336" s="1200"/>
      <c r="F1336" s="1200"/>
      <c r="G1336" s="1200"/>
      <c r="H1336" s="1200"/>
      <c r="I1336" s="1200"/>
      <c r="J1336" s="1200"/>
      <c r="K1336" s="1200"/>
      <c r="L1336" s="1200"/>
      <c r="M1336" s="1200"/>
      <c r="N1336" s="1200"/>
      <c r="O1336" s="1200"/>
      <c r="P1336" s="1200"/>
      <c r="Q1336" s="1200"/>
      <c r="R1336" s="1200"/>
      <c r="S1336" s="1200"/>
      <c r="T1336" s="1200"/>
      <c r="U1336" s="1200"/>
      <c r="V1336" s="1200"/>
      <c r="W1336" s="1200"/>
      <c r="X1336" s="1201"/>
      <c r="Y1336" s="929"/>
      <c r="Z1336" s="930"/>
      <c r="AA1336" s="931"/>
    </row>
    <row r="1337" spans="1:27" s="380" customFormat="1" ht="32.450000000000003" customHeight="1">
      <c r="A1337" s="323"/>
      <c r="B1337" s="627"/>
      <c r="C1337" s="509"/>
      <c r="D1337" s="1202" t="s">
        <v>793</v>
      </c>
      <c r="E1337" s="1203"/>
      <c r="F1337" s="1204" t="s">
        <v>794</v>
      </c>
      <c r="G1337" s="1204"/>
      <c r="H1337" s="1204"/>
      <c r="I1337" s="1204"/>
      <c r="J1337" s="1204"/>
      <c r="K1337" s="1204"/>
      <c r="L1337" s="1204"/>
      <c r="M1337" s="1204"/>
      <c r="N1337" s="1204"/>
      <c r="O1337" s="1204"/>
      <c r="P1337" s="1204"/>
      <c r="Q1337" s="1204"/>
      <c r="R1337" s="1204"/>
      <c r="S1337" s="1204"/>
      <c r="T1337" s="1204"/>
      <c r="U1337" s="1204"/>
      <c r="V1337" s="1204"/>
      <c r="W1337" s="1204"/>
      <c r="X1337" s="1205"/>
      <c r="Y1337" s="1206"/>
      <c r="Z1337" s="1207"/>
      <c r="AA1337" s="1208"/>
    </row>
    <row r="1338" spans="1:27" s="380" customFormat="1" ht="20.100000000000001" customHeight="1">
      <c r="A1338" s="323"/>
      <c r="B1338" s="627"/>
      <c r="C1338" s="509"/>
      <c r="D1338" s="1202" t="s">
        <v>795</v>
      </c>
      <c r="E1338" s="1203"/>
      <c r="F1338" s="1204" t="s">
        <v>796</v>
      </c>
      <c r="G1338" s="1204"/>
      <c r="H1338" s="1204"/>
      <c r="I1338" s="1204"/>
      <c r="J1338" s="1204"/>
      <c r="K1338" s="1204"/>
      <c r="L1338" s="1204"/>
      <c r="M1338" s="1204"/>
      <c r="N1338" s="1204"/>
      <c r="O1338" s="1204"/>
      <c r="P1338" s="1204"/>
      <c r="Q1338" s="1204"/>
      <c r="R1338" s="1204"/>
      <c r="S1338" s="1204"/>
      <c r="T1338" s="1204"/>
      <c r="U1338" s="1204"/>
      <c r="V1338" s="1204"/>
      <c r="W1338" s="1204"/>
      <c r="X1338" s="1205"/>
      <c r="Y1338" s="1206"/>
      <c r="Z1338" s="1207"/>
      <c r="AA1338" s="1208"/>
    </row>
    <row r="1339" spans="1:27" s="380" customFormat="1" ht="20.100000000000001" customHeight="1">
      <c r="A1339" s="323"/>
      <c r="B1339" s="627"/>
      <c r="C1339" s="509"/>
      <c r="D1339" s="1202" t="s">
        <v>797</v>
      </c>
      <c r="E1339" s="1203"/>
      <c r="F1339" s="1204" t="s">
        <v>798</v>
      </c>
      <c r="G1339" s="1204"/>
      <c r="H1339" s="1204"/>
      <c r="I1339" s="1204"/>
      <c r="J1339" s="1204"/>
      <c r="K1339" s="1204"/>
      <c r="L1339" s="1204"/>
      <c r="M1339" s="1204"/>
      <c r="N1339" s="1204"/>
      <c r="O1339" s="1204"/>
      <c r="P1339" s="1204"/>
      <c r="Q1339" s="1204"/>
      <c r="R1339" s="1204"/>
      <c r="S1339" s="1204"/>
      <c r="T1339" s="1204"/>
      <c r="U1339" s="1204"/>
      <c r="V1339" s="1204"/>
      <c r="W1339" s="1204"/>
      <c r="X1339" s="1205"/>
      <c r="Y1339" s="1206"/>
      <c r="Z1339" s="1207"/>
      <c r="AA1339" s="1208"/>
    </row>
    <row r="1340" spans="1:27" s="380" customFormat="1" ht="20.100000000000001" customHeight="1">
      <c r="A1340" s="323"/>
      <c r="B1340" s="628"/>
      <c r="C1340" s="510"/>
      <c r="D1340" s="1209" t="s">
        <v>799</v>
      </c>
      <c r="E1340" s="1210"/>
      <c r="F1340" s="1211" t="s">
        <v>800</v>
      </c>
      <c r="G1340" s="1211"/>
      <c r="H1340" s="1211"/>
      <c r="I1340" s="1211"/>
      <c r="J1340" s="1211"/>
      <c r="K1340" s="1211"/>
      <c r="L1340" s="1211"/>
      <c r="M1340" s="1211"/>
      <c r="N1340" s="1211"/>
      <c r="O1340" s="1211"/>
      <c r="P1340" s="1211"/>
      <c r="Q1340" s="1211"/>
      <c r="R1340" s="1211"/>
      <c r="S1340" s="1211"/>
      <c r="T1340" s="1211"/>
      <c r="U1340" s="1211"/>
      <c r="V1340" s="1211"/>
      <c r="W1340" s="1211"/>
      <c r="X1340" s="1212"/>
      <c r="Y1340" s="893"/>
      <c r="Z1340" s="894"/>
      <c r="AA1340" s="895"/>
    </row>
    <row r="1341" spans="1:27" s="380" customFormat="1" ht="44.1" customHeight="1">
      <c r="A1341" s="323"/>
      <c r="B1341" s="493" t="s">
        <v>801</v>
      </c>
      <c r="C1341" s="884" t="s">
        <v>891</v>
      </c>
      <c r="D1341" s="885"/>
      <c r="E1341" s="885"/>
      <c r="F1341" s="885"/>
      <c r="G1341" s="885"/>
      <c r="H1341" s="885"/>
      <c r="I1341" s="885"/>
      <c r="J1341" s="885"/>
      <c r="K1341" s="885"/>
      <c r="L1341" s="885"/>
      <c r="M1341" s="885"/>
      <c r="N1341" s="885"/>
      <c r="O1341" s="885"/>
      <c r="P1341" s="885"/>
      <c r="Q1341" s="885"/>
      <c r="R1341" s="885"/>
      <c r="S1341" s="885"/>
      <c r="T1341" s="885"/>
      <c r="U1341" s="885"/>
      <c r="V1341" s="885"/>
      <c r="W1341" s="885"/>
      <c r="X1341" s="886"/>
      <c r="Y1341" s="1258"/>
      <c r="Z1341" s="1259"/>
      <c r="AA1341" s="1260"/>
    </row>
    <row r="1342" spans="1:27" s="380" customFormat="1" ht="32.450000000000003" customHeight="1">
      <c r="A1342" s="323"/>
      <c r="B1342" s="493" t="s">
        <v>802</v>
      </c>
      <c r="C1342" s="884" t="s">
        <v>892</v>
      </c>
      <c r="D1342" s="1227"/>
      <c r="E1342" s="1227"/>
      <c r="F1342" s="1227"/>
      <c r="G1342" s="1227"/>
      <c r="H1342" s="1227"/>
      <c r="I1342" s="1227"/>
      <c r="J1342" s="1227"/>
      <c r="K1342" s="1227"/>
      <c r="L1342" s="1227"/>
      <c r="M1342" s="1227"/>
      <c r="N1342" s="1227"/>
      <c r="O1342" s="1227"/>
      <c r="P1342" s="1227"/>
      <c r="Q1342" s="1227"/>
      <c r="R1342" s="1227"/>
      <c r="S1342" s="1227"/>
      <c r="T1342" s="1227"/>
      <c r="U1342" s="1227"/>
      <c r="V1342" s="1227"/>
      <c r="W1342" s="1227"/>
      <c r="X1342" s="1228"/>
      <c r="Y1342" s="1258"/>
      <c r="Z1342" s="1259"/>
      <c r="AA1342" s="1260"/>
    </row>
    <row r="1343" spans="1:27" s="380" customFormat="1" ht="48.95" customHeight="1">
      <c r="A1343" s="323"/>
      <c r="B1343" s="493" t="s">
        <v>803</v>
      </c>
      <c r="C1343" s="1229" t="s">
        <v>893</v>
      </c>
      <c r="D1343" s="1229"/>
      <c r="E1343" s="1229"/>
      <c r="F1343" s="1229"/>
      <c r="G1343" s="1229"/>
      <c r="H1343" s="1229"/>
      <c r="I1343" s="1229"/>
      <c r="J1343" s="1229"/>
      <c r="K1343" s="1229"/>
      <c r="L1343" s="1229"/>
      <c r="M1343" s="1229"/>
      <c r="N1343" s="1229"/>
      <c r="O1343" s="1229"/>
      <c r="P1343" s="1229"/>
      <c r="Q1343" s="1229"/>
      <c r="R1343" s="1229"/>
      <c r="S1343" s="1229"/>
      <c r="T1343" s="1229"/>
      <c r="U1343" s="1229"/>
      <c r="V1343" s="1229"/>
      <c r="W1343" s="1229"/>
      <c r="X1343" s="1229"/>
      <c r="Y1343" s="1258"/>
      <c r="Z1343" s="1259"/>
      <c r="AA1343" s="1260"/>
    </row>
    <row r="1344" spans="1:27" s="380" customFormat="1" ht="30" customHeight="1">
      <c r="A1344" s="323"/>
      <c r="B1344" s="493" t="s">
        <v>804</v>
      </c>
      <c r="C1344" s="864" t="s">
        <v>894</v>
      </c>
      <c r="D1344" s="865"/>
      <c r="E1344" s="865"/>
      <c r="F1344" s="865"/>
      <c r="G1344" s="865"/>
      <c r="H1344" s="865"/>
      <c r="I1344" s="865"/>
      <c r="J1344" s="865"/>
      <c r="K1344" s="865"/>
      <c r="L1344" s="865"/>
      <c r="M1344" s="865"/>
      <c r="N1344" s="865"/>
      <c r="O1344" s="865"/>
      <c r="P1344" s="865"/>
      <c r="Q1344" s="865"/>
      <c r="R1344" s="865"/>
      <c r="S1344" s="865"/>
      <c r="T1344" s="865"/>
      <c r="U1344" s="865"/>
      <c r="V1344" s="865"/>
      <c r="W1344" s="865"/>
      <c r="X1344" s="866"/>
      <c r="Y1344" s="1258"/>
      <c r="Z1344" s="1259"/>
      <c r="AA1344" s="1260"/>
    </row>
    <row r="1345" spans="1:63" s="380" customFormat="1" ht="30" customHeight="1">
      <c r="A1345" s="323"/>
      <c r="B1345" s="424" t="s">
        <v>805</v>
      </c>
      <c r="C1345" s="864" t="s">
        <v>895</v>
      </c>
      <c r="D1345" s="865"/>
      <c r="E1345" s="865"/>
      <c r="F1345" s="865"/>
      <c r="G1345" s="865"/>
      <c r="H1345" s="865"/>
      <c r="I1345" s="865"/>
      <c r="J1345" s="865"/>
      <c r="K1345" s="865"/>
      <c r="L1345" s="865"/>
      <c r="M1345" s="865"/>
      <c r="N1345" s="865"/>
      <c r="O1345" s="865"/>
      <c r="P1345" s="865"/>
      <c r="Q1345" s="865"/>
      <c r="R1345" s="865"/>
      <c r="S1345" s="865"/>
      <c r="T1345" s="865"/>
      <c r="U1345" s="865"/>
      <c r="V1345" s="865"/>
      <c r="W1345" s="865"/>
      <c r="X1345" s="866"/>
      <c r="Y1345" s="511"/>
      <c r="Z1345" s="512"/>
      <c r="AA1345" s="513"/>
    </row>
    <row r="1346" spans="1:63" s="380" customFormat="1" ht="30" customHeight="1">
      <c r="A1346" s="323"/>
      <c r="B1346" s="423" t="s">
        <v>419</v>
      </c>
      <c r="C1346" s="867" t="s">
        <v>896</v>
      </c>
      <c r="D1346" s="868"/>
      <c r="E1346" s="868"/>
      <c r="F1346" s="868"/>
      <c r="G1346" s="868"/>
      <c r="H1346" s="868"/>
      <c r="I1346" s="868"/>
      <c r="J1346" s="868"/>
      <c r="K1346" s="868"/>
      <c r="L1346" s="868"/>
      <c r="M1346" s="868"/>
      <c r="N1346" s="868"/>
      <c r="O1346" s="868"/>
      <c r="P1346" s="868"/>
      <c r="Q1346" s="868"/>
      <c r="R1346" s="868"/>
      <c r="S1346" s="868"/>
      <c r="T1346" s="868"/>
      <c r="U1346" s="868"/>
      <c r="V1346" s="868"/>
      <c r="W1346" s="868"/>
      <c r="X1346" s="869"/>
      <c r="Y1346" s="1143"/>
      <c r="Z1346" s="1144"/>
      <c r="AA1346" s="1145"/>
    </row>
    <row r="1347" spans="1:63" s="380" customFormat="1" ht="30" customHeight="1">
      <c r="A1347" s="323"/>
      <c r="B1347" s="493" t="s">
        <v>421</v>
      </c>
      <c r="C1347" s="870" t="s">
        <v>897</v>
      </c>
      <c r="D1347" s="870"/>
      <c r="E1347" s="870"/>
      <c r="F1347" s="870"/>
      <c r="G1347" s="870"/>
      <c r="H1347" s="870"/>
      <c r="I1347" s="870"/>
      <c r="J1347" s="870"/>
      <c r="K1347" s="870"/>
      <c r="L1347" s="870"/>
      <c r="M1347" s="870"/>
      <c r="N1347" s="870"/>
      <c r="O1347" s="870"/>
      <c r="P1347" s="870"/>
      <c r="Q1347" s="870"/>
      <c r="R1347" s="870"/>
      <c r="S1347" s="870"/>
      <c r="T1347" s="870"/>
      <c r="U1347" s="870"/>
      <c r="V1347" s="870"/>
      <c r="W1347" s="870"/>
      <c r="X1347" s="870"/>
      <c r="Y1347" s="1141"/>
      <c r="Z1347" s="1141"/>
      <c r="AA1347" s="1141"/>
    </row>
    <row r="1348" spans="1:63" s="499" customFormat="1" ht="44.45" customHeight="1">
      <c r="A1348" s="351"/>
      <c r="B1348" s="493" t="s">
        <v>423</v>
      </c>
      <c r="C1348" s="1230" t="s">
        <v>898</v>
      </c>
      <c r="D1348" s="1230"/>
      <c r="E1348" s="1230"/>
      <c r="F1348" s="1230"/>
      <c r="G1348" s="1230"/>
      <c r="H1348" s="1230"/>
      <c r="I1348" s="1230"/>
      <c r="J1348" s="1230"/>
      <c r="K1348" s="1230"/>
      <c r="L1348" s="1230"/>
      <c r="M1348" s="1230"/>
      <c r="N1348" s="1230"/>
      <c r="O1348" s="1230"/>
      <c r="P1348" s="1230"/>
      <c r="Q1348" s="1230"/>
      <c r="R1348" s="1230"/>
      <c r="S1348" s="1230"/>
      <c r="T1348" s="1230"/>
      <c r="U1348" s="1230"/>
      <c r="V1348" s="1230"/>
      <c r="W1348" s="1230"/>
      <c r="X1348" s="1230"/>
      <c r="Y1348" s="1177"/>
      <c r="Z1348" s="1177"/>
      <c r="AA1348" s="1177"/>
    </row>
    <row r="1349" spans="1:63" s="380" customFormat="1" ht="10.5" customHeight="1">
      <c r="A1349" s="323"/>
      <c r="B1349" s="335"/>
      <c r="C1349" s="514"/>
      <c r="D1349" s="514"/>
      <c r="E1349" s="514"/>
      <c r="F1349" s="514"/>
      <c r="G1349" s="514"/>
      <c r="H1349" s="514"/>
      <c r="I1349" s="514"/>
      <c r="J1349" s="514"/>
      <c r="K1349" s="514"/>
      <c r="L1349" s="514"/>
      <c r="M1349" s="514"/>
      <c r="N1349" s="514"/>
      <c r="O1349" s="514"/>
      <c r="P1349" s="514"/>
      <c r="Q1349" s="514"/>
      <c r="R1349" s="514"/>
      <c r="S1349" s="514"/>
      <c r="T1349" s="514"/>
      <c r="U1349" s="514"/>
      <c r="V1349" s="514"/>
      <c r="W1349" s="514"/>
      <c r="X1349" s="514"/>
      <c r="Y1349" s="515"/>
      <c r="Z1349" s="515"/>
      <c r="AA1349" s="515"/>
    </row>
    <row r="1350" spans="1:63" s="496" customFormat="1" ht="18.95" customHeight="1">
      <c r="A1350" s="323" t="s">
        <v>1153</v>
      </c>
      <c r="B1350" s="324"/>
      <c r="C1350" s="325"/>
      <c r="D1350" s="325"/>
      <c r="E1350" s="325"/>
      <c r="F1350" s="325"/>
      <c r="G1350" s="325"/>
      <c r="H1350" s="325"/>
      <c r="I1350" s="325"/>
      <c r="J1350" s="326"/>
      <c r="K1350" s="326"/>
      <c r="L1350" s="326"/>
      <c r="M1350" s="326"/>
      <c r="N1350" s="326"/>
      <c r="O1350" s="326"/>
      <c r="P1350" s="326"/>
      <c r="Q1350" s="326"/>
      <c r="R1350" s="326"/>
      <c r="S1350" s="327"/>
      <c r="T1350" s="327"/>
      <c r="U1350" s="327"/>
      <c r="V1350" s="327"/>
      <c r="W1350" s="327"/>
      <c r="X1350" s="327"/>
      <c r="Y1350" s="328"/>
      <c r="Z1350" s="328"/>
      <c r="AA1350" s="328"/>
      <c r="AC1350" s="495"/>
      <c r="AD1350" s="495"/>
      <c r="AE1350" s="495"/>
      <c r="AF1350" s="495"/>
      <c r="AG1350" s="495"/>
      <c r="AH1350" s="495"/>
      <c r="AI1350" s="495"/>
      <c r="AJ1350" s="495"/>
      <c r="AK1350" s="495"/>
      <c r="AL1350" s="495"/>
      <c r="AM1350" s="495"/>
      <c r="AN1350" s="495"/>
      <c r="AO1350" s="495"/>
      <c r="AP1350" s="495"/>
      <c r="AQ1350" s="495"/>
      <c r="AR1350" s="495"/>
      <c r="AS1350" s="495"/>
      <c r="AT1350" s="495"/>
      <c r="AU1350" s="495"/>
      <c r="AV1350" s="495"/>
      <c r="AW1350" s="495"/>
      <c r="AX1350" s="495"/>
      <c r="AY1350" s="495"/>
      <c r="AZ1350" s="495"/>
      <c r="BA1350" s="495"/>
      <c r="BB1350" s="495"/>
      <c r="BC1350" s="495"/>
      <c r="BD1350" s="495"/>
      <c r="BE1350" s="495"/>
      <c r="BF1350" s="495"/>
      <c r="BG1350" s="495"/>
      <c r="BH1350" s="495"/>
      <c r="BI1350" s="495"/>
      <c r="BJ1350" s="495"/>
      <c r="BK1350" s="495"/>
    </row>
    <row r="1351" spans="1:63" s="496" customFormat="1" ht="50.45" customHeight="1">
      <c r="A1351" s="350"/>
      <c r="B1351" s="626" t="s">
        <v>354</v>
      </c>
      <c r="C1351" s="1214" t="s">
        <v>1019</v>
      </c>
      <c r="D1351" s="1215"/>
      <c r="E1351" s="1215"/>
      <c r="F1351" s="1215"/>
      <c r="G1351" s="1215"/>
      <c r="H1351" s="1215"/>
      <c r="I1351" s="1215"/>
      <c r="J1351" s="1215"/>
      <c r="K1351" s="1215"/>
      <c r="L1351" s="1215"/>
      <c r="M1351" s="1215"/>
      <c r="N1351" s="1215"/>
      <c r="O1351" s="1215"/>
      <c r="P1351" s="1215"/>
      <c r="Q1351" s="1215"/>
      <c r="R1351" s="1215"/>
      <c r="S1351" s="1215"/>
      <c r="T1351" s="1215"/>
      <c r="U1351" s="1215"/>
      <c r="V1351" s="1215"/>
      <c r="W1351" s="1215"/>
      <c r="X1351" s="1216"/>
      <c r="Y1351" s="929"/>
      <c r="Z1351" s="930"/>
      <c r="AA1351" s="931"/>
      <c r="AC1351" s="495"/>
      <c r="AD1351" s="495"/>
      <c r="AE1351" s="495"/>
      <c r="AF1351" s="495"/>
      <c r="AG1351" s="495"/>
      <c r="AH1351" s="495"/>
      <c r="AI1351" s="495"/>
      <c r="AJ1351" s="495"/>
      <c r="AK1351" s="495"/>
      <c r="AL1351" s="495"/>
      <c r="AM1351" s="495"/>
      <c r="AN1351" s="495"/>
      <c r="AO1351" s="495"/>
      <c r="AP1351" s="495"/>
      <c r="AQ1351" s="495"/>
      <c r="AR1351" s="495"/>
      <c r="AS1351" s="495"/>
      <c r="AT1351" s="495"/>
      <c r="AU1351" s="495"/>
      <c r="AV1351" s="495"/>
      <c r="AW1351" s="495"/>
      <c r="AX1351" s="495"/>
      <c r="AY1351" s="495"/>
      <c r="AZ1351" s="495"/>
      <c r="BA1351" s="495"/>
      <c r="BB1351" s="495"/>
      <c r="BC1351" s="495"/>
      <c r="BD1351" s="495"/>
      <c r="BE1351" s="495"/>
      <c r="BF1351" s="495"/>
      <c r="BG1351" s="495"/>
      <c r="BH1351" s="495"/>
      <c r="BI1351" s="495"/>
      <c r="BJ1351" s="495"/>
      <c r="BK1351" s="495"/>
    </row>
    <row r="1352" spans="1:63" s="496" customFormat="1" ht="27" customHeight="1">
      <c r="A1352" s="350"/>
      <c r="B1352" s="627"/>
      <c r="C1352" s="855" t="s">
        <v>690</v>
      </c>
      <c r="D1352" s="856"/>
      <c r="E1352" s="856"/>
      <c r="F1352" s="856"/>
      <c r="G1352" s="856"/>
      <c r="H1352" s="856"/>
      <c r="I1352" s="856"/>
      <c r="J1352" s="856"/>
      <c r="K1352" s="856"/>
      <c r="L1352" s="856"/>
      <c r="M1352" s="856"/>
      <c r="N1352" s="856"/>
      <c r="O1352" s="856"/>
      <c r="P1352" s="856"/>
      <c r="Q1352" s="856"/>
      <c r="R1352" s="856"/>
      <c r="S1352" s="856"/>
      <c r="T1352" s="856"/>
      <c r="U1352" s="856"/>
      <c r="V1352" s="856"/>
      <c r="W1352" s="856"/>
      <c r="X1352" s="857"/>
      <c r="Y1352" s="932"/>
      <c r="Z1352" s="933"/>
      <c r="AA1352" s="934"/>
      <c r="AC1352" s="495"/>
      <c r="AD1352" s="495"/>
      <c r="AE1352" s="495"/>
      <c r="AF1352" s="495"/>
      <c r="AG1352" s="495"/>
      <c r="AH1352" s="495"/>
      <c r="AI1352" s="495"/>
      <c r="AJ1352" s="495"/>
      <c r="AK1352" s="495"/>
      <c r="AL1352" s="495"/>
      <c r="AM1352" s="495"/>
      <c r="AN1352" s="495"/>
      <c r="AO1352" s="495"/>
      <c r="AP1352" s="495"/>
      <c r="AQ1352" s="495"/>
      <c r="AR1352" s="495"/>
      <c r="AS1352" s="495"/>
      <c r="AT1352" s="495"/>
      <c r="AU1352" s="495"/>
      <c r="AV1352" s="495"/>
      <c r="AW1352" s="495"/>
      <c r="AX1352" s="495"/>
      <c r="AY1352" s="495"/>
      <c r="AZ1352" s="495"/>
      <c r="BA1352" s="495"/>
      <c r="BB1352" s="495"/>
      <c r="BC1352" s="495"/>
      <c r="BD1352" s="495"/>
      <c r="BE1352" s="495"/>
      <c r="BF1352" s="495"/>
      <c r="BG1352" s="495"/>
      <c r="BH1352" s="495"/>
      <c r="BI1352" s="495"/>
      <c r="BJ1352" s="495"/>
      <c r="BK1352" s="495"/>
    </row>
    <row r="1353" spans="1:63" s="496" customFormat="1" ht="30.6" customHeight="1">
      <c r="A1353" s="350"/>
      <c r="B1353" s="628"/>
      <c r="C1353" s="1217" t="s">
        <v>691</v>
      </c>
      <c r="D1353" s="1218"/>
      <c r="E1353" s="1218"/>
      <c r="F1353" s="1218"/>
      <c r="G1353" s="1218"/>
      <c r="H1353" s="1218"/>
      <c r="I1353" s="1218"/>
      <c r="J1353" s="1218"/>
      <c r="K1353" s="1218"/>
      <c r="L1353" s="1218"/>
      <c r="M1353" s="1218"/>
      <c r="N1353" s="1218"/>
      <c r="O1353" s="1218"/>
      <c r="P1353" s="1218"/>
      <c r="Q1353" s="1218"/>
      <c r="R1353" s="1218"/>
      <c r="S1353" s="1218"/>
      <c r="T1353" s="1218"/>
      <c r="U1353" s="1218"/>
      <c r="V1353" s="1218"/>
      <c r="W1353" s="1218"/>
      <c r="X1353" s="1219"/>
      <c r="Y1353" s="935"/>
      <c r="Z1353" s="936"/>
      <c r="AA1353" s="937"/>
      <c r="AC1353" s="495"/>
      <c r="AD1353" s="495"/>
      <c r="AE1353" s="495"/>
      <c r="AF1353" s="495"/>
      <c r="AG1353" s="495"/>
      <c r="AH1353" s="495"/>
      <c r="AI1353" s="495"/>
      <c r="AJ1353" s="495"/>
      <c r="AK1353" s="495"/>
      <c r="AL1353" s="495"/>
      <c r="AM1353" s="495"/>
      <c r="AN1353" s="495"/>
      <c r="AO1353" s="495"/>
      <c r="AP1353" s="495"/>
      <c r="AQ1353" s="495"/>
      <c r="AR1353" s="495"/>
      <c r="AS1353" s="495"/>
      <c r="AT1353" s="495"/>
      <c r="AU1353" s="495"/>
      <c r="AV1353" s="495"/>
      <c r="AW1353" s="495"/>
      <c r="AX1353" s="495"/>
      <c r="AY1353" s="495"/>
      <c r="AZ1353" s="495"/>
      <c r="BA1353" s="495"/>
      <c r="BB1353" s="495"/>
      <c r="BC1353" s="495"/>
      <c r="BD1353" s="495"/>
      <c r="BE1353" s="495"/>
      <c r="BF1353" s="495"/>
      <c r="BG1353" s="495"/>
      <c r="BH1353" s="495"/>
      <c r="BI1353" s="495"/>
      <c r="BJ1353" s="495"/>
      <c r="BK1353" s="495"/>
    </row>
    <row r="1354" spans="1:63" s="496" customFormat="1" ht="26.45" customHeight="1">
      <c r="A1354" s="350"/>
      <c r="B1354" s="626" t="s">
        <v>1163</v>
      </c>
      <c r="C1354" s="908" t="s">
        <v>1020</v>
      </c>
      <c r="D1354" s="904"/>
      <c r="E1354" s="904"/>
      <c r="F1354" s="904"/>
      <c r="G1354" s="904"/>
      <c r="H1354" s="904"/>
      <c r="I1354" s="904"/>
      <c r="J1354" s="904"/>
      <c r="K1354" s="904"/>
      <c r="L1354" s="904"/>
      <c r="M1354" s="904"/>
      <c r="N1354" s="904"/>
      <c r="O1354" s="904"/>
      <c r="P1354" s="904"/>
      <c r="Q1354" s="904"/>
      <c r="R1354" s="904"/>
      <c r="S1354" s="904"/>
      <c r="T1354" s="904"/>
      <c r="U1354" s="904"/>
      <c r="V1354" s="904"/>
      <c r="W1354" s="904"/>
      <c r="X1354" s="905"/>
      <c r="Y1354" s="1249"/>
      <c r="Z1354" s="1250"/>
      <c r="AA1354" s="1251"/>
      <c r="AC1354" s="495"/>
      <c r="AD1354" s="495"/>
      <c r="AE1354" s="495"/>
      <c r="AF1354" s="495"/>
      <c r="AG1354" s="495"/>
      <c r="AH1354" s="495"/>
      <c r="AI1354" s="495"/>
      <c r="AJ1354" s="495"/>
      <c r="AK1354" s="495"/>
      <c r="AL1354" s="495"/>
      <c r="AM1354" s="495"/>
      <c r="AN1354" s="495"/>
      <c r="AO1354" s="495"/>
      <c r="AP1354" s="495"/>
      <c r="AQ1354" s="495"/>
      <c r="AR1354" s="495"/>
      <c r="AS1354" s="495"/>
      <c r="AT1354" s="495"/>
      <c r="AU1354" s="495"/>
      <c r="AV1354" s="495"/>
      <c r="AW1354" s="495"/>
      <c r="AX1354" s="495"/>
      <c r="AY1354" s="495"/>
      <c r="AZ1354" s="495"/>
      <c r="BA1354" s="495"/>
      <c r="BB1354" s="495"/>
      <c r="BC1354" s="495"/>
      <c r="BD1354" s="495"/>
      <c r="BE1354" s="495"/>
      <c r="BF1354" s="495"/>
      <c r="BG1354" s="495"/>
      <c r="BH1354" s="495"/>
      <c r="BI1354" s="495"/>
      <c r="BJ1354" s="495"/>
      <c r="BK1354" s="495"/>
    </row>
    <row r="1355" spans="1:63" s="496" customFormat="1" ht="27" customHeight="1">
      <c r="A1355" s="350"/>
      <c r="B1355" s="627"/>
      <c r="C1355" s="475"/>
      <c r="D1355" s="861" t="s">
        <v>1021</v>
      </c>
      <c r="E1355" s="872"/>
      <c r="F1355" s="872"/>
      <c r="G1355" s="873"/>
      <c r="H1355" s="383" t="s">
        <v>692</v>
      </c>
      <c r="I1355" s="383" t="s">
        <v>693</v>
      </c>
      <c r="J1355" s="383" t="s">
        <v>694</v>
      </c>
      <c r="K1355" s="383" t="s">
        <v>695</v>
      </c>
      <c r="L1355" s="383" t="s">
        <v>696</v>
      </c>
      <c r="M1355" s="383" t="s">
        <v>697</v>
      </c>
      <c r="N1355" s="384" t="s">
        <v>698</v>
      </c>
      <c r="O1355" s="384" t="s">
        <v>699</v>
      </c>
      <c r="P1355" s="384" t="s">
        <v>700</v>
      </c>
      <c r="Q1355" s="383" t="s">
        <v>701</v>
      </c>
      <c r="R1355" s="385" t="s">
        <v>702</v>
      </c>
      <c r="S1355" s="874" t="s">
        <v>703</v>
      </c>
      <c r="T1355" s="875"/>
      <c r="U1355" s="874" t="s">
        <v>704</v>
      </c>
      <c r="V1355" s="876"/>
      <c r="W1355" s="498"/>
      <c r="X1355" s="386"/>
      <c r="Y1355" s="1252"/>
      <c r="Z1355" s="1253"/>
      <c r="AA1355" s="1254"/>
      <c r="AC1355" s="495"/>
      <c r="AD1355" s="495"/>
      <c r="AE1355" s="495"/>
      <c r="AF1355" s="495"/>
      <c r="AG1355" s="495"/>
      <c r="AH1355" s="495"/>
      <c r="AI1355" s="495"/>
      <c r="AJ1355" s="495"/>
      <c r="AK1355" s="495"/>
      <c r="AL1355" s="495"/>
      <c r="AM1355" s="495"/>
      <c r="AN1355" s="495"/>
      <c r="AO1355" s="495"/>
      <c r="AP1355" s="495"/>
      <c r="AQ1355" s="495"/>
      <c r="AR1355" s="495"/>
      <c r="AS1355" s="495"/>
      <c r="AT1355" s="495"/>
      <c r="AU1355" s="495"/>
      <c r="AV1355" s="495"/>
      <c r="AW1355" s="495"/>
      <c r="AX1355" s="495"/>
      <c r="AY1355" s="495"/>
      <c r="AZ1355" s="495"/>
      <c r="BA1355" s="495"/>
      <c r="BB1355" s="495"/>
      <c r="BC1355" s="495"/>
      <c r="BD1355" s="495"/>
      <c r="BE1355" s="495"/>
      <c r="BF1355" s="495"/>
      <c r="BG1355" s="495"/>
      <c r="BH1355" s="495"/>
      <c r="BI1355" s="495"/>
      <c r="BJ1355" s="495"/>
      <c r="BK1355" s="495"/>
    </row>
    <row r="1356" spans="1:63" s="496" customFormat="1" ht="27" customHeight="1">
      <c r="A1356" s="350"/>
      <c r="B1356" s="627"/>
      <c r="C1356" s="475"/>
      <c r="D1356" s="877" t="s">
        <v>705</v>
      </c>
      <c r="E1356" s="872"/>
      <c r="F1356" s="872"/>
      <c r="G1356" s="873"/>
      <c r="H1356" s="516"/>
      <c r="I1356" s="516"/>
      <c r="J1356" s="516"/>
      <c r="K1356" s="516"/>
      <c r="L1356" s="516"/>
      <c r="M1356" s="516"/>
      <c r="N1356" s="516"/>
      <c r="O1356" s="516"/>
      <c r="P1356" s="516"/>
      <c r="Q1356" s="516"/>
      <c r="R1356" s="517"/>
      <c r="S1356" s="878"/>
      <c r="T1356" s="879"/>
      <c r="U1356" s="880" t="s">
        <v>706</v>
      </c>
      <c r="V1356" s="876"/>
      <c r="W1356" s="498"/>
      <c r="X1356" s="386"/>
      <c r="Y1356" s="1252"/>
      <c r="Z1356" s="1253"/>
      <c r="AA1356" s="1254"/>
      <c r="AC1356" s="495"/>
      <c r="AD1356" s="495"/>
      <c r="AE1356" s="495"/>
      <c r="AF1356" s="495"/>
      <c r="AG1356" s="495"/>
      <c r="AH1356" s="495"/>
      <c r="AI1356" s="495"/>
      <c r="AJ1356" s="495"/>
      <c r="AK1356" s="495"/>
      <c r="AL1356" s="495"/>
      <c r="AM1356" s="495"/>
      <c r="AN1356" s="495"/>
      <c r="AO1356" s="495"/>
      <c r="AP1356" s="495"/>
      <c r="AQ1356" s="495"/>
      <c r="AR1356" s="495"/>
      <c r="AS1356" s="495"/>
      <c r="AT1356" s="495"/>
      <c r="AU1356" s="495"/>
      <c r="AV1356" s="495"/>
      <c r="AW1356" s="495"/>
      <c r="AX1356" s="495"/>
      <c r="AY1356" s="495"/>
      <c r="AZ1356" s="495"/>
      <c r="BA1356" s="495"/>
      <c r="BB1356" s="495"/>
      <c r="BC1356" s="495"/>
      <c r="BD1356" s="495"/>
      <c r="BE1356" s="495"/>
      <c r="BF1356" s="495"/>
      <c r="BG1356" s="495"/>
      <c r="BH1356" s="495"/>
      <c r="BI1356" s="495"/>
      <c r="BJ1356" s="495"/>
      <c r="BK1356" s="495"/>
    </row>
    <row r="1357" spans="1:63" s="496" customFormat="1" ht="22.5" customHeight="1">
      <c r="A1357" s="350"/>
      <c r="B1357" s="627"/>
      <c r="C1357" s="475"/>
      <c r="D1357" s="877" t="s">
        <v>707</v>
      </c>
      <c r="E1357" s="872"/>
      <c r="F1357" s="872"/>
      <c r="G1357" s="873"/>
      <c r="H1357" s="516"/>
      <c r="I1357" s="516"/>
      <c r="J1357" s="516"/>
      <c r="K1357" s="516"/>
      <c r="L1357" s="516"/>
      <c r="M1357" s="516"/>
      <c r="N1357" s="516"/>
      <c r="O1357" s="516"/>
      <c r="P1357" s="516"/>
      <c r="Q1357" s="516"/>
      <c r="R1357" s="517"/>
      <c r="S1357" s="878"/>
      <c r="T1357" s="879"/>
      <c r="U1357" s="880" t="s">
        <v>708</v>
      </c>
      <c r="V1357" s="876"/>
      <c r="W1357" s="498"/>
      <c r="X1357" s="386"/>
      <c r="Y1357" s="1252"/>
      <c r="Z1357" s="1253"/>
      <c r="AA1357" s="1254"/>
      <c r="AC1357" s="495"/>
      <c r="AD1357" s="495"/>
      <c r="AE1357" s="495"/>
      <c r="AF1357" s="495"/>
      <c r="AG1357" s="495"/>
      <c r="AH1357" s="495"/>
      <c r="AI1357" s="495"/>
      <c r="AJ1357" s="495"/>
      <c r="AK1357" s="495"/>
      <c r="AL1357" s="495"/>
      <c r="AM1357" s="495"/>
      <c r="AN1357" s="495"/>
      <c r="AO1357" s="495"/>
      <c r="AP1357" s="495"/>
      <c r="AQ1357" s="495"/>
      <c r="AR1357" s="495"/>
      <c r="AS1357" s="495"/>
      <c r="AT1357" s="495"/>
      <c r="AU1357" s="495"/>
      <c r="AV1357" s="495"/>
      <c r="AW1357" s="495"/>
      <c r="AX1357" s="495"/>
      <c r="AY1357" s="495"/>
      <c r="AZ1357" s="495"/>
      <c r="BA1357" s="495"/>
      <c r="BB1357" s="495"/>
      <c r="BC1357" s="495"/>
      <c r="BD1357" s="495"/>
      <c r="BE1357" s="495"/>
      <c r="BF1357" s="495"/>
      <c r="BG1357" s="495"/>
      <c r="BH1357" s="495"/>
      <c r="BI1357" s="495"/>
      <c r="BJ1357" s="495"/>
      <c r="BK1357" s="495"/>
    </row>
    <row r="1358" spans="1:63" s="496" customFormat="1" ht="21" customHeight="1">
      <c r="A1358" s="350"/>
      <c r="B1358" s="627"/>
      <c r="C1358" s="1220" t="s">
        <v>709</v>
      </c>
      <c r="D1358" s="1221"/>
      <c r="E1358" s="1221"/>
      <c r="F1358" s="1221"/>
      <c r="G1358" s="1221"/>
      <c r="H1358" s="1221"/>
      <c r="I1358" s="1221"/>
      <c r="J1358" s="1221"/>
      <c r="K1358" s="1221"/>
      <c r="L1358" s="1221"/>
      <c r="M1358" s="1221"/>
      <c r="N1358" s="1221"/>
      <c r="O1358" s="1221"/>
      <c r="P1358" s="1221"/>
      <c r="Q1358" s="1221"/>
      <c r="R1358" s="1221"/>
      <c r="S1358" s="1221"/>
      <c r="T1358" s="1221"/>
      <c r="U1358" s="1221"/>
      <c r="V1358" s="1221"/>
      <c r="W1358" s="1221"/>
      <c r="X1358" s="1222"/>
      <c r="Y1358" s="1252"/>
      <c r="Z1358" s="1253"/>
      <c r="AA1358" s="1254"/>
      <c r="AC1358" s="495"/>
      <c r="AD1358" s="495"/>
      <c r="AE1358" s="495"/>
      <c r="AF1358" s="495"/>
      <c r="AG1358" s="495"/>
      <c r="AH1358" s="495"/>
      <c r="AI1358" s="495"/>
      <c r="AJ1358" s="495"/>
      <c r="AK1358" s="495"/>
      <c r="AL1358" s="495"/>
      <c r="AM1358" s="495"/>
      <c r="AN1358" s="495"/>
      <c r="AO1358" s="495"/>
      <c r="AP1358" s="495"/>
      <c r="AQ1358" s="495"/>
      <c r="AR1358" s="495"/>
      <c r="AS1358" s="495"/>
      <c r="AT1358" s="495"/>
      <c r="AU1358" s="495"/>
      <c r="AV1358" s="495"/>
      <c r="AW1358" s="495"/>
      <c r="AX1358" s="495"/>
      <c r="AY1358" s="495"/>
      <c r="AZ1358" s="495"/>
      <c r="BA1358" s="495"/>
      <c r="BB1358" s="495"/>
      <c r="BC1358" s="495"/>
      <c r="BD1358" s="495"/>
      <c r="BE1358" s="495"/>
      <c r="BF1358" s="495"/>
      <c r="BG1358" s="495"/>
      <c r="BH1358" s="495"/>
      <c r="BI1358" s="495"/>
      <c r="BJ1358" s="495"/>
      <c r="BK1358" s="495"/>
    </row>
    <row r="1359" spans="1:63" s="496" customFormat="1" ht="33" customHeight="1">
      <c r="A1359" s="350"/>
      <c r="B1359" s="627"/>
      <c r="C1359" s="1231" t="s">
        <v>710</v>
      </c>
      <c r="D1359" s="1232"/>
      <c r="E1359" s="1232"/>
      <c r="F1359" s="1232"/>
      <c r="G1359" s="1232"/>
      <c r="H1359" s="1232"/>
      <c r="I1359" s="1232"/>
      <c r="J1359" s="1232"/>
      <c r="K1359" s="1232"/>
      <c r="L1359" s="1232"/>
      <c r="M1359" s="1232"/>
      <c r="N1359" s="1232"/>
      <c r="O1359" s="1232"/>
      <c r="P1359" s="1232"/>
      <c r="Q1359" s="1232"/>
      <c r="R1359" s="1232"/>
      <c r="S1359" s="1232"/>
      <c r="T1359" s="1232"/>
      <c r="U1359" s="1232"/>
      <c r="V1359" s="1232"/>
      <c r="W1359" s="1232"/>
      <c r="X1359" s="1233"/>
      <c r="Y1359" s="1252"/>
      <c r="Z1359" s="1253"/>
      <c r="AA1359" s="1254"/>
      <c r="AC1359" s="495"/>
      <c r="AD1359" s="495"/>
      <c r="AE1359" s="495"/>
      <c r="AF1359" s="495"/>
      <c r="AG1359" s="495"/>
      <c r="AH1359" s="495"/>
      <c r="AI1359" s="495"/>
      <c r="AJ1359" s="495"/>
      <c r="AK1359" s="495"/>
      <c r="AL1359" s="495"/>
      <c r="AM1359" s="495"/>
      <c r="AN1359" s="495"/>
      <c r="AO1359" s="495"/>
      <c r="AP1359" s="495"/>
      <c r="AQ1359" s="495"/>
      <c r="AR1359" s="495"/>
      <c r="AS1359" s="495"/>
      <c r="AT1359" s="495"/>
      <c r="AU1359" s="495"/>
      <c r="AV1359" s="495"/>
      <c r="AW1359" s="495"/>
      <c r="AX1359" s="495"/>
      <c r="AY1359" s="495"/>
      <c r="AZ1359" s="495"/>
      <c r="BA1359" s="495"/>
      <c r="BB1359" s="495"/>
      <c r="BC1359" s="495"/>
      <c r="BD1359" s="495"/>
      <c r="BE1359" s="495"/>
      <c r="BF1359" s="495"/>
      <c r="BG1359" s="495"/>
      <c r="BH1359" s="495"/>
      <c r="BI1359" s="495"/>
      <c r="BJ1359" s="495"/>
      <c r="BK1359" s="495"/>
    </row>
    <row r="1360" spans="1:63" s="496" customFormat="1" ht="19.5" customHeight="1">
      <c r="A1360" s="350"/>
      <c r="B1360" s="627"/>
      <c r="C1360" s="848" t="s">
        <v>711</v>
      </c>
      <c r="D1360" s="849"/>
      <c r="E1360" s="849"/>
      <c r="F1360" s="849"/>
      <c r="G1360" s="849"/>
      <c r="H1360" s="849"/>
      <c r="I1360" s="849"/>
      <c r="J1360" s="849"/>
      <c r="K1360" s="849"/>
      <c r="L1360" s="849"/>
      <c r="M1360" s="849"/>
      <c r="N1360" s="849"/>
      <c r="O1360" s="849"/>
      <c r="P1360" s="849"/>
      <c r="Q1360" s="849"/>
      <c r="R1360" s="849"/>
      <c r="S1360" s="849"/>
      <c r="T1360" s="849"/>
      <c r="U1360" s="849"/>
      <c r="V1360" s="849"/>
      <c r="W1360" s="849"/>
      <c r="X1360" s="850"/>
      <c r="Y1360" s="1252"/>
      <c r="Z1360" s="1253"/>
      <c r="AA1360" s="1254"/>
      <c r="AC1360" s="495"/>
      <c r="AD1360" s="495"/>
      <c r="AE1360" s="495"/>
      <c r="AF1360" s="495"/>
      <c r="AG1360" s="495"/>
      <c r="AH1360" s="495"/>
      <c r="AI1360" s="495"/>
      <c r="AJ1360" s="495"/>
      <c r="AK1360" s="495"/>
      <c r="AL1360" s="495"/>
      <c r="AM1360" s="495"/>
      <c r="AN1360" s="495"/>
      <c r="AO1360" s="495"/>
      <c r="AP1360" s="495"/>
      <c r="AQ1360" s="495"/>
      <c r="AR1360" s="495"/>
      <c r="AS1360" s="495"/>
      <c r="AT1360" s="495"/>
      <c r="AU1360" s="495"/>
      <c r="AV1360" s="495"/>
      <c r="AW1360" s="495"/>
      <c r="AX1360" s="495"/>
      <c r="AY1360" s="495"/>
      <c r="AZ1360" s="495"/>
      <c r="BA1360" s="495"/>
      <c r="BB1360" s="495"/>
      <c r="BC1360" s="495"/>
      <c r="BD1360" s="495"/>
      <c r="BE1360" s="495"/>
      <c r="BF1360" s="495"/>
      <c r="BG1360" s="495"/>
      <c r="BH1360" s="495"/>
      <c r="BI1360" s="495"/>
      <c r="BJ1360" s="495"/>
      <c r="BK1360" s="495"/>
    </row>
    <row r="1361" spans="1:63" s="496" customFormat="1" ht="19.5" customHeight="1">
      <c r="A1361" s="350"/>
      <c r="B1361" s="627"/>
      <c r="C1361" s="848" t="s">
        <v>712</v>
      </c>
      <c r="D1361" s="849"/>
      <c r="E1361" s="849"/>
      <c r="F1361" s="849"/>
      <c r="G1361" s="849"/>
      <c r="H1361" s="849"/>
      <c r="I1361" s="849"/>
      <c r="J1361" s="849"/>
      <c r="K1361" s="849"/>
      <c r="L1361" s="849"/>
      <c r="M1361" s="849"/>
      <c r="N1361" s="849"/>
      <c r="O1361" s="849"/>
      <c r="P1361" s="849"/>
      <c r="Q1361" s="849"/>
      <c r="R1361" s="849"/>
      <c r="S1361" s="849"/>
      <c r="T1361" s="849"/>
      <c r="U1361" s="849"/>
      <c r="V1361" s="849"/>
      <c r="W1361" s="849"/>
      <c r="X1361" s="850"/>
      <c r="Y1361" s="1252"/>
      <c r="Z1361" s="1253"/>
      <c r="AA1361" s="1254"/>
      <c r="AC1361" s="495"/>
      <c r="AD1361" s="495"/>
      <c r="AE1361" s="495"/>
      <c r="AF1361" s="495"/>
      <c r="AG1361" s="495"/>
      <c r="AH1361" s="495"/>
      <c r="AI1361" s="495"/>
      <c r="AJ1361" s="495"/>
      <c r="AK1361" s="495"/>
      <c r="AL1361" s="495"/>
      <c r="AM1361" s="495"/>
      <c r="AN1361" s="495"/>
      <c r="AO1361" s="495"/>
      <c r="AP1361" s="495"/>
      <c r="AQ1361" s="495"/>
      <c r="AR1361" s="495"/>
      <c r="AS1361" s="495"/>
      <c r="AT1361" s="495"/>
      <c r="AU1361" s="495"/>
      <c r="AV1361" s="495"/>
      <c r="AW1361" s="495"/>
      <c r="AX1361" s="495"/>
      <c r="AY1361" s="495"/>
      <c r="AZ1361" s="495"/>
      <c r="BA1361" s="495"/>
      <c r="BB1361" s="495"/>
      <c r="BC1361" s="495"/>
      <c r="BD1361" s="495"/>
      <c r="BE1361" s="495"/>
      <c r="BF1361" s="495"/>
      <c r="BG1361" s="495"/>
      <c r="BH1361" s="495"/>
      <c r="BI1361" s="495"/>
      <c r="BJ1361" s="495"/>
      <c r="BK1361" s="495"/>
    </row>
    <row r="1362" spans="1:63" s="496" customFormat="1" ht="20.25" customHeight="1">
      <c r="A1362" s="350"/>
      <c r="B1362" s="628"/>
      <c r="C1362" s="852" t="s">
        <v>713</v>
      </c>
      <c r="D1362" s="853"/>
      <c r="E1362" s="853"/>
      <c r="F1362" s="853"/>
      <c r="G1362" s="853"/>
      <c r="H1362" s="853"/>
      <c r="I1362" s="853"/>
      <c r="J1362" s="853"/>
      <c r="K1362" s="853"/>
      <c r="L1362" s="853"/>
      <c r="M1362" s="853"/>
      <c r="N1362" s="853"/>
      <c r="O1362" s="853"/>
      <c r="P1362" s="853"/>
      <c r="Q1362" s="853"/>
      <c r="R1362" s="853"/>
      <c r="S1362" s="853"/>
      <c r="T1362" s="853"/>
      <c r="U1362" s="853"/>
      <c r="V1362" s="853"/>
      <c r="W1362" s="853"/>
      <c r="X1362" s="854"/>
      <c r="Y1362" s="1255"/>
      <c r="Z1362" s="1256"/>
      <c r="AA1362" s="1257"/>
      <c r="AC1362" s="495"/>
      <c r="AD1362" s="495"/>
      <c r="AE1362" s="495"/>
      <c r="AF1362" s="495"/>
      <c r="AG1362" s="495"/>
      <c r="AH1362" s="495"/>
      <c r="AI1362" s="495"/>
      <c r="AJ1362" s="495"/>
      <c r="AK1362" s="495"/>
      <c r="AL1362" s="495"/>
      <c r="AM1362" s="495"/>
      <c r="AN1362" s="495"/>
      <c r="AO1362" s="495"/>
      <c r="AP1362" s="495"/>
      <c r="AQ1362" s="495"/>
      <c r="AR1362" s="495"/>
      <c r="AS1362" s="495"/>
      <c r="AT1362" s="495"/>
      <c r="AU1362" s="495"/>
      <c r="AV1362" s="495"/>
      <c r="AW1362" s="495"/>
      <c r="AX1362" s="495"/>
      <c r="AY1362" s="495"/>
      <c r="AZ1362" s="495"/>
      <c r="BA1362" s="495"/>
      <c r="BB1362" s="495"/>
      <c r="BC1362" s="495"/>
      <c r="BD1362" s="495"/>
      <c r="BE1362" s="495"/>
      <c r="BF1362" s="495"/>
      <c r="BG1362" s="495"/>
      <c r="BH1362" s="495"/>
      <c r="BI1362" s="495"/>
      <c r="BJ1362" s="495"/>
      <c r="BK1362" s="495"/>
    </row>
    <row r="1363" spans="1:63" s="496" customFormat="1" ht="27" customHeight="1">
      <c r="A1363" s="350"/>
      <c r="B1363" s="626" t="s">
        <v>1164</v>
      </c>
      <c r="C1363" s="855" t="s">
        <v>714</v>
      </c>
      <c r="D1363" s="856"/>
      <c r="E1363" s="856"/>
      <c r="F1363" s="856"/>
      <c r="G1363" s="856"/>
      <c r="H1363" s="856"/>
      <c r="I1363" s="856"/>
      <c r="J1363" s="856"/>
      <c r="K1363" s="856"/>
      <c r="L1363" s="856"/>
      <c r="M1363" s="856"/>
      <c r="N1363" s="856"/>
      <c r="O1363" s="856"/>
      <c r="P1363" s="856"/>
      <c r="Q1363" s="856"/>
      <c r="R1363" s="856"/>
      <c r="S1363" s="856"/>
      <c r="T1363" s="856"/>
      <c r="U1363" s="856"/>
      <c r="V1363" s="856"/>
      <c r="W1363" s="856"/>
      <c r="X1363" s="857"/>
      <c r="Y1363" s="1249"/>
      <c r="Z1363" s="1250"/>
      <c r="AA1363" s="1251"/>
      <c r="AC1363" s="495"/>
      <c r="AD1363" s="495"/>
      <c r="AE1363" s="495"/>
      <c r="AF1363" s="495"/>
      <c r="AG1363" s="495"/>
      <c r="AH1363" s="495"/>
      <c r="AI1363" s="495"/>
      <c r="AJ1363" s="495"/>
      <c r="AK1363" s="495"/>
      <c r="AL1363" s="495"/>
      <c r="AM1363" s="495"/>
      <c r="AN1363" s="495"/>
      <c r="AO1363" s="495"/>
      <c r="AP1363" s="495"/>
      <c r="AQ1363" s="495"/>
      <c r="AR1363" s="495"/>
      <c r="AS1363" s="495"/>
      <c r="AT1363" s="495"/>
      <c r="AU1363" s="495"/>
      <c r="AV1363" s="495"/>
      <c r="AW1363" s="495"/>
      <c r="AX1363" s="495"/>
      <c r="AY1363" s="495"/>
      <c r="AZ1363" s="495"/>
      <c r="BA1363" s="495"/>
      <c r="BB1363" s="495"/>
      <c r="BC1363" s="495"/>
      <c r="BD1363" s="495"/>
      <c r="BE1363" s="495"/>
      <c r="BF1363" s="495"/>
      <c r="BG1363" s="495"/>
      <c r="BH1363" s="495"/>
      <c r="BI1363" s="495"/>
      <c r="BJ1363" s="495"/>
      <c r="BK1363" s="495"/>
    </row>
    <row r="1364" spans="1:63" s="496" customFormat="1" ht="38.25" customHeight="1">
      <c r="A1364" s="350"/>
      <c r="B1364" s="627"/>
      <c r="C1364" s="858" t="s">
        <v>715</v>
      </c>
      <c r="D1364" s="859"/>
      <c r="E1364" s="859"/>
      <c r="F1364" s="859"/>
      <c r="G1364" s="859"/>
      <c r="H1364" s="859"/>
      <c r="I1364" s="859"/>
      <c r="J1364" s="859"/>
      <c r="K1364" s="859"/>
      <c r="L1364" s="859"/>
      <c r="M1364" s="859"/>
      <c r="N1364" s="859"/>
      <c r="O1364" s="859"/>
      <c r="P1364" s="859"/>
      <c r="Q1364" s="859"/>
      <c r="R1364" s="859"/>
      <c r="S1364" s="859"/>
      <c r="T1364" s="859"/>
      <c r="U1364" s="859"/>
      <c r="V1364" s="859"/>
      <c r="W1364" s="859"/>
      <c r="X1364" s="860"/>
      <c r="Y1364" s="1252"/>
      <c r="Z1364" s="1253"/>
      <c r="AA1364" s="1254"/>
      <c r="AC1364" s="495"/>
      <c r="AD1364" s="495"/>
      <c r="AE1364" s="495"/>
      <c r="AF1364" s="495"/>
      <c r="AG1364" s="495"/>
      <c r="AH1364" s="495"/>
      <c r="AI1364" s="495"/>
      <c r="AJ1364" s="495"/>
      <c r="AK1364" s="495"/>
      <c r="AL1364" s="495"/>
      <c r="AM1364" s="495"/>
      <c r="AN1364" s="495"/>
      <c r="AO1364" s="495"/>
      <c r="AP1364" s="495"/>
      <c r="AQ1364" s="495"/>
      <c r="AR1364" s="495"/>
      <c r="AS1364" s="495"/>
      <c r="AT1364" s="495"/>
      <c r="AU1364" s="495"/>
      <c r="AV1364" s="495"/>
      <c r="AW1364" s="495"/>
      <c r="AX1364" s="495"/>
      <c r="AY1364" s="495"/>
      <c r="AZ1364" s="495"/>
      <c r="BA1364" s="495"/>
      <c r="BB1364" s="495"/>
      <c r="BC1364" s="495"/>
      <c r="BD1364" s="495"/>
      <c r="BE1364" s="495"/>
      <c r="BF1364" s="495"/>
      <c r="BG1364" s="495"/>
      <c r="BH1364" s="495"/>
      <c r="BI1364" s="495"/>
      <c r="BJ1364" s="495"/>
      <c r="BK1364" s="495"/>
    </row>
    <row r="1365" spans="1:63" s="496" customFormat="1" ht="22.35" customHeight="1">
      <c r="A1365" s="350"/>
      <c r="B1365" s="627"/>
      <c r="C1365" s="871" t="s">
        <v>1020</v>
      </c>
      <c r="D1365" s="849"/>
      <c r="E1365" s="849"/>
      <c r="F1365" s="849"/>
      <c r="G1365" s="849"/>
      <c r="H1365" s="849"/>
      <c r="I1365" s="849"/>
      <c r="J1365" s="849"/>
      <c r="K1365" s="849"/>
      <c r="L1365" s="849"/>
      <c r="M1365" s="849"/>
      <c r="N1365" s="849"/>
      <c r="O1365" s="849"/>
      <c r="P1365" s="849"/>
      <c r="Q1365" s="849"/>
      <c r="R1365" s="849"/>
      <c r="S1365" s="849"/>
      <c r="T1365" s="849"/>
      <c r="U1365" s="849"/>
      <c r="V1365" s="849"/>
      <c r="W1365" s="849"/>
      <c r="X1365" s="850"/>
      <c r="Y1365" s="1252"/>
      <c r="Z1365" s="1253"/>
      <c r="AA1365" s="1254"/>
      <c r="AC1365" s="495"/>
      <c r="AD1365" s="495"/>
      <c r="AE1365" s="495"/>
      <c r="AF1365" s="495"/>
      <c r="AG1365" s="495"/>
      <c r="AH1365" s="495"/>
      <c r="AI1365" s="495"/>
      <c r="AJ1365" s="495"/>
      <c r="AK1365" s="495"/>
      <c r="AL1365" s="495"/>
      <c r="AM1365" s="495"/>
      <c r="AN1365" s="495"/>
      <c r="AO1365" s="495"/>
      <c r="AP1365" s="495"/>
      <c r="AQ1365" s="495"/>
      <c r="AR1365" s="495"/>
      <c r="AS1365" s="495"/>
      <c r="AT1365" s="495"/>
      <c r="AU1365" s="495"/>
      <c r="AV1365" s="495"/>
      <c r="AW1365" s="495"/>
      <c r="AX1365" s="495"/>
      <c r="AY1365" s="495"/>
      <c r="AZ1365" s="495"/>
      <c r="BA1365" s="495"/>
      <c r="BB1365" s="495"/>
      <c r="BC1365" s="495"/>
      <c r="BD1365" s="495"/>
      <c r="BE1365" s="495"/>
      <c r="BF1365" s="495"/>
      <c r="BG1365" s="495"/>
      <c r="BH1365" s="495"/>
      <c r="BI1365" s="495"/>
      <c r="BJ1365" s="495"/>
      <c r="BK1365" s="495"/>
    </row>
    <row r="1366" spans="1:63" s="496" customFormat="1" ht="27" customHeight="1">
      <c r="A1366" s="350"/>
      <c r="B1366" s="627"/>
      <c r="C1366" s="475"/>
      <c r="D1366" s="861" t="s">
        <v>1022</v>
      </c>
      <c r="E1366" s="872"/>
      <c r="F1366" s="872"/>
      <c r="G1366" s="873"/>
      <c r="H1366" s="383" t="s">
        <v>692</v>
      </c>
      <c r="I1366" s="383" t="s">
        <v>693</v>
      </c>
      <c r="J1366" s="383" t="s">
        <v>694</v>
      </c>
      <c r="K1366" s="383" t="s">
        <v>695</v>
      </c>
      <c r="L1366" s="383" t="s">
        <v>696</v>
      </c>
      <c r="M1366" s="383" t="s">
        <v>697</v>
      </c>
      <c r="N1366" s="384" t="s">
        <v>698</v>
      </c>
      <c r="O1366" s="384" t="s">
        <v>699</v>
      </c>
      <c r="P1366" s="384" t="s">
        <v>700</v>
      </c>
      <c r="Q1366" s="383" t="s">
        <v>701</v>
      </c>
      <c r="R1366" s="385" t="s">
        <v>702</v>
      </c>
      <c r="S1366" s="874" t="s">
        <v>703</v>
      </c>
      <c r="T1366" s="875"/>
      <c r="U1366" s="874" t="s">
        <v>704</v>
      </c>
      <c r="V1366" s="876"/>
      <c r="W1366" s="498"/>
      <c r="X1366" s="386"/>
      <c r="Y1366" s="1252"/>
      <c r="Z1366" s="1253"/>
      <c r="AA1366" s="1254"/>
      <c r="AC1366" s="495"/>
      <c r="AD1366" s="495"/>
      <c r="AE1366" s="495"/>
      <c r="AF1366" s="495"/>
      <c r="AG1366" s="495"/>
      <c r="AH1366" s="495"/>
      <c r="AI1366" s="495"/>
      <c r="AJ1366" s="495"/>
      <c r="AK1366" s="495"/>
      <c r="AL1366" s="495"/>
      <c r="AM1366" s="495"/>
      <c r="AN1366" s="495"/>
      <c r="AO1366" s="495"/>
      <c r="AP1366" s="495"/>
      <c r="AQ1366" s="495"/>
      <c r="AR1366" s="495"/>
      <c r="AS1366" s="495"/>
      <c r="AT1366" s="495"/>
      <c r="AU1366" s="495"/>
      <c r="AV1366" s="495"/>
      <c r="AW1366" s="495"/>
      <c r="AX1366" s="495"/>
      <c r="AY1366" s="495"/>
      <c r="AZ1366" s="495"/>
      <c r="BA1366" s="495"/>
      <c r="BB1366" s="495"/>
      <c r="BC1366" s="495"/>
      <c r="BD1366" s="495"/>
      <c r="BE1366" s="495"/>
      <c r="BF1366" s="495"/>
      <c r="BG1366" s="495"/>
      <c r="BH1366" s="495"/>
      <c r="BI1366" s="495"/>
      <c r="BJ1366" s="495"/>
      <c r="BK1366" s="495"/>
    </row>
    <row r="1367" spans="1:63" s="496" customFormat="1" ht="35.450000000000003" customHeight="1">
      <c r="A1367" s="350"/>
      <c r="B1367" s="627"/>
      <c r="C1367" s="475"/>
      <c r="D1367" s="877" t="s">
        <v>705</v>
      </c>
      <c r="E1367" s="872"/>
      <c r="F1367" s="872"/>
      <c r="G1367" s="873"/>
      <c r="H1367" s="516"/>
      <c r="I1367" s="516"/>
      <c r="J1367" s="516"/>
      <c r="K1367" s="516"/>
      <c r="L1367" s="516"/>
      <c r="M1367" s="516"/>
      <c r="N1367" s="516"/>
      <c r="O1367" s="516"/>
      <c r="P1367" s="516"/>
      <c r="Q1367" s="516"/>
      <c r="R1367" s="517"/>
      <c r="S1367" s="878"/>
      <c r="T1367" s="879"/>
      <c r="U1367" s="880" t="s">
        <v>706</v>
      </c>
      <c r="V1367" s="876"/>
      <c r="W1367" s="498"/>
      <c r="X1367" s="386"/>
      <c r="Y1367" s="1252"/>
      <c r="Z1367" s="1253"/>
      <c r="AA1367" s="1254"/>
      <c r="AC1367" s="495"/>
      <c r="AD1367" s="495"/>
      <c r="AE1367" s="495"/>
      <c r="AF1367" s="495"/>
      <c r="AG1367" s="495"/>
      <c r="AH1367" s="495"/>
      <c r="AI1367" s="495"/>
      <c r="AJ1367" s="495"/>
      <c r="AK1367" s="495"/>
      <c r="AL1367" s="495"/>
      <c r="AM1367" s="495"/>
      <c r="AN1367" s="495"/>
      <c r="AO1367" s="495"/>
      <c r="AP1367" s="495"/>
      <c r="AQ1367" s="495"/>
      <c r="AR1367" s="495"/>
      <c r="AS1367" s="495"/>
      <c r="AT1367" s="495"/>
      <c r="AU1367" s="495"/>
      <c r="AV1367" s="495"/>
      <c r="AW1367" s="495"/>
      <c r="AX1367" s="495"/>
      <c r="AY1367" s="495"/>
      <c r="AZ1367" s="495"/>
      <c r="BA1367" s="495"/>
      <c r="BB1367" s="495"/>
      <c r="BC1367" s="495"/>
      <c r="BD1367" s="495"/>
      <c r="BE1367" s="495"/>
      <c r="BF1367" s="495"/>
      <c r="BG1367" s="495"/>
      <c r="BH1367" s="495"/>
      <c r="BI1367" s="495"/>
      <c r="BJ1367" s="495"/>
      <c r="BK1367" s="495"/>
    </row>
    <row r="1368" spans="1:63" s="496" customFormat="1" ht="43.7" customHeight="1">
      <c r="A1368" s="350"/>
      <c r="B1368" s="627"/>
      <c r="C1368" s="475"/>
      <c r="D1368" s="877" t="s">
        <v>716</v>
      </c>
      <c r="E1368" s="872"/>
      <c r="F1368" s="872"/>
      <c r="G1368" s="873"/>
      <c r="H1368" s="516"/>
      <c r="I1368" s="516"/>
      <c r="J1368" s="516"/>
      <c r="K1368" s="516"/>
      <c r="L1368" s="516"/>
      <c r="M1368" s="516"/>
      <c r="N1368" s="516"/>
      <c r="O1368" s="516"/>
      <c r="P1368" s="516"/>
      <c r="Q1368" s="516"/>
      <c r="R1368" s="517"/>
      <c r="S1368" s="878"/>
      <c r="T1368" s="879"/>
      <c r="U1368" s="880" t="s">
        <v>708</v>
      </c>
      <c r="V1368" s="876"/>
      <c r="W1368" s="498"/>
      <c r="X1368" s="386"/>
      <c r="Y1368" s="1252"/>
      <c r="Z1368" s="1253"/>
      <c r="AA1368" s="1254"/>
      <c r="AC1368" s="495"/>
      <c r="AD1368" s="495"/>
      <c r="AE1368" s="495"/>
      <c r="AF1368" s="495"/>
      <c r="AG1368" s="495"/>
      <c r="AH1368" s="495"/>
      <c r="AI1368" s="495"/>
      <c r="AJ1368" s="495"/>
      <c r="AK1368" s="495"/>
      <c r="AL1368" s="495"/>
      <c r="AM1368" s="495"/>
      <c r="AN1368" s="495"/>
      <c r="AO1368" s="495"/>
      <c r="AP1368" s="495"/>
      <c r="AQ1368" s="495"/>
      <c r="AR1368" s="495"/>
      <c r="AS1368" s="495"/>
      <c r="AT1368" s="495"/>
      <c r="AU1368" s="495"/>
      <c r="AV1368" s="495"/>
      <c r="AW1368" s="495"/>
      <c r="AX1368" s="495"/>
      <c r="AY1368" s="495"/>
      <c r="AZ1368" s="495"/>
      <c r="BA1368" s="495"/>
      <c r="BB1368" s="495"/>
      <c r="BC1368" s="495"/>
      <c r="BD1368" s="495"/>
      <c r="BE1368" s="495"/>
      <c r="BF1368" s="495"/>
      <c r="BG1368" s="495"/>
      <c r="BH1368" s="495"/>
      <c r="BI1368" s="495"/>
      <c r="BJ1368" s="495"/>
      <c r="BK1368" s="495"/>
    </row>
    <row r="1369" spans="1:63" s="496" customFormat="1" ht="21" customHeight="1">
      <c r="A1369" s="350"/>
      <c r="B1369" s="627"/>
      <c r="C1369" s="1220" t="s">
        <v>709</v>
      </c>
      <c r="D1369" s="1221"/>
      <c r="E1369" s="1221"/>
      <c r="F1369" s="1221"/>
      <c r="G1369" s="1221"/>
      <c r="H1369" s="1221"/>
      <c r="I1369" s="1221"/>
      <c r="J1369" s="1221"/>
      <c r="K1369" s="1221"/>
      <c r="L1369" s="1221"/>
      <c r="M1369" s="1221"/>
      <c r="N1369" s="1221"/>
      <c r="O1369" s="1221"/>
      <c r="P1369" s="1221"/>
      <c r="Q1369" s="1221"/>
      <c r="R1369" s="1221"/>
      <c r="S1369" s="1221"/>
      <c r="T1369" s="1221"/>
      <c r="U1369" s="1221"/>
      <c r="V1369" s="1221"/>
      <c r="W1369" s="1221"/>
      <c r="X1369" s="1222"/>
      <c r="Y1369" s="1252"/>
      <c r="Z1369" s="1253"/>
      <c r="AA1369" s="1254"/>
      <c r="AC1369" s="495"/>
      <c r="AD1369" s="495"/>
      <c r="AE1369" s="495"/>
      <c r="AF1369" s="495"/>
      <c r="AG1369" s="495"/>
      <c r="AH1369" s="495"/>
      <c r="AI1369" s="495"/>
      <c r="AJ1369" s="495"/>
      <c r="AK1369" s="495"/>
      <c r="AL1369" s="495"/>
      <c r="AM1369" s="495"/>
      <c r="AN1369" s="495"/>
      <c r="AO1369" s="495"/>
      <c r="AP1369" s="495"/>
      <c r="AQ1369" s="495"/>
      <c r="AR1369" s="495"/>
      <c r="AS1369" s="495"/>
      <c r="AT1369" s="495"/>
      <c r="AU1369" s="495"/>
      <c r="AV1369" s="495"/>
      <c r="AW1369" s="495"/>
      <c r="AX1369" s="495"/>
      <c r="AY1369" s="495"/>
      <c r="AZ1369" s="495"/>
      <c r="BA1369" s="495"/>
      <c r="BB1369" s="495"/>
      <c r="BC1369" s="495"/>
      <c r="BD1369" s="495"/>
      <c r="BE1369" s="495"/>
      <c r="BF1369" s="495"/>
      <c r="BG1369" s="495"/>
      <c r="BH1369" s="495"/>
      <c r="BI1369" s="495"/>
      <c r="BJ1369" s="495"/>
      <c r="BK1369" s="495"/>
    </row>
    <row r="1370" spans="1:63" s="496" customFormat="1" ht="33" customHeight="1">
      <c r="A1370" s="350"/>
      <c r="B1370" s="627"/>
      <c r="C1370" s="1231" t="s">
        <v>717</v>
      </c>
      <c r="D1370" s="1232"/>
      <c r="E1370" s="1232"/>
      <c r="F1370" s="1232"/>
      <c r="G1370" s="1232"/>
      <c r="H1370" s="1232"/>
      <c r="I1370" s="1232"/>
      <c r="J1370" s="1232"/>
      <c r="K1370" s="1232"/>
      <c r="L1370" s="1232"/>
      <c r="M1370" s="1232"/>
      <c r="N1370" s="1232"/>
      <c r="O1370" s="1232"/>
      <c r="P1370" s="1232"/>
      <c r="Q1370" s="1232"/>
      <c r="R1370" s="1232"/>
      <c r="S1370" s="1232"/>
      <c r="T1370" s="1232"/>
      <c r="U1370" s="1232"/>
      <c r="V1370" s="1232"/>
      <c r="W1370" s="1232"/>
      <c r="X1370" s="1233"/>
      <c r="Y1370" s="1252"/>
      <c r="Z1370" s="1253"/>
      <c r="AA1370" s="1254"/>
      <c r="AC1370" s="495"/>
      <c r="AD1370" s="495"/>
      <c r="AE1370" s="495"/>
      <c r="AF1370" s="495"/>
      <c r="AG1370" s="495"/>
      <c r="AH1370" s="495"/>
      <c r="AI1370" s="495"/>
      <c r="AJ1370" s="495"/>
      <c r="AK1370" s="495"/>
      <c r="AL1370" s="495"/>
      <c r="AM1370" s="495"/>
      <c r="AN1370" s="495"/>
      <c r="AO1370" s="495"/>
      <c r="AP1370" s="495"/>
      <c r="AQ1370" s="495"/>
      <c r="AR1370" s="495"/>
      <c r="AS1370" s="495"/>
      <c r="AT1370" s="495"/>
      <c r="AU1370" s="495"/>
      <c r="AV1370" s="495"/>
      <c r="AW1370" s="495"/>
      <c r="AX1370" s="495"/>
      <c r="AY1370" s="495"/>
      <c r="AZ1370" s="495"/>
      <c r="BA1370" s="495"/>
      <c r="BB1370" s="495"/>
      <c r="BC1370" s="495"/>
      <c r="BD1370" s="495"/>
      <c r="BE1370" s="495"/>
      <c r="BF1370" s="495"/>
      <c r="BG1370" s="495"/>
      <c r="BH1370" s="495"/>
      <c r="BI1370" s="495"/>
      <c r="BJ1370" s="495"/>
      <c r="BK1370" s="495"/>
    </row>
    <row r="1371" spans="1:63" s="496" customFormat="1" ht="19.5" customHeight="1">
      <c r="A1371" s="350"/>
      <c r="B1371" s="627"/>
      <c r="C1371" s="848" t="s">
        <v>718</v>
      </c>
      <c r="D1371" s="849"/>
      <c r="E1371" s="849"/>
      <c r="F1371" s="849"/>
      <c r="G1371" s="849"/>
      <c r="H1371" s="849"/>
      <c r="I1371" s="849"/>
      <c r="J1371" s="849"/>
      <c r="K1371" s="849"/>
      <c r="L1371" s="849"/>
      <c r="M1371" s="849"/>
      <c r="N1371" s="849"/>
      <c r="O1371" s="849"/>
      <c r="P1371" s="849"/>
      <c r="Q1371" s="849"/>
      <c r="R1371" s="849"/>
      <c r="S1371" s="849"/>
      <c r="T1371" s="849"/>
      <c r="U1371" s="849"/>
      <c r="V1371" s="849"/>
      <c r="W1371" s="849"/>
      <c r="X1371" s="850"/>
      <c r="Y1371" s="1252"/>
      <c r="Z1371" s="1253"/>
      <c r="AA1371" s="1254"/>
      <c r="AC1371" s="495"/>
      <c r="AD1371" s="495"/>
      <c r="AE1371" s="495"/>
      <c r="AF1371" s="495"/>
      <c r="AG1371" s="495"/>
      <c r="AH1371" s="495"/>
      <c r="AI1371" s="495"/>
      <c r="AJ1371" s="495"/>
      <c r="AK1371" s="495"/>
      <c r="AL1371" s="495"/>
      <c r="AM1371" s="495"/>
      <c r="AN1371" s="495"/>
      <c r="AO1371" s="495"/>
      <c r="AP1371" s="495"/>
      <c r="AQ1371" s="495"/>
      <c r="AR1371" s="495"/>
      <c r="AS1371" s="495"/>
      <c r="AT1371" s="495"/>
      <c r="AU1371" s="495"/>
      <c r="AV1371" s="495"/>
      <c r="AW1371" s="495"/>
      <c r="AX1371" s="495"/>
      <c r="AY1371" s="495"/>
      <c r="AZ1371" s="495"/>
      <c r="BA1371" s="495"/>
      <c r="BB1371" s="495"/>
      <c r="BC1371" s="495"/>
      <c r="BD1371" s="495"/>
      <c r="BE1371" s="495"/>
      <c r="BF1371" s="495"/>
      <c r="BG1371" s="495"/>
      <c r="BH1371" s="495"/>
      <c r="BI1371" s="495"/>
      <c r="BJ1371" s="495"/>
      <c r="BK1371" s="495"/>
    </row>
    <row r="1372" spans="1:63" s="496" customFormat="1" ht="19.5" customHeight="1">
      <c r="A1372" s="350"/>
      <c r="B1372" s="627"/>
      <c r="C1372" s="848" t="s">
        <v>719</v>
      </c>
      <c r="D1372" s="849"/>
      <c r="E1372" s="849"/>
      <c r="F1372" s="849"/>
      <c r="G1372" s="849"/>
      <c r="H1372" s="849"/>
      <c r="I1372" s="849"/>
      <c r="J1372" s="849"/>
      <c r="K1372" s="849"/>
      <c r="L1372" s="849"/>
      <c r="M1372" s="849"/>
      <c r="N1372" s="849"/>
      <c r="O1372" s="849"/>
      <c r="P1372" s="849"/>
      <c r="Q1372" s="849"/>
      <c r="R1372" s="849"/>
      <c r="S1372" s="849"/>
      <c r="T1372" s="849"/>
      <c r="U1372" s="849"/>
      <c r="V1372" s="849"/>
      <c r="W1372" s="849"/>
      <c r="X1372" s="850"/>
      <c r="Y1372" s="1252"/>
      <c r="Z1372" s="1253"/>
      <c r="AA1372" s="1254"/>
      <c r="AC1372" s="495"/>
      <c r="AD1372" s="495"/>
      <c r="AE1372" s="495"/>
      <c r="AF1372" s="495"/>
      <c r="AG1372" s="495"/>
      <c r="AH1372" s="495"/>
      <c r="AI1372" s="495"/>
      <c r="AJ1372" s="495"/>
      <c r="AK1372" s="495"/>
      <c r="AL1372" s="495"/>
      <c r="AM1372" s="495"/>
      <c r="AN1372" s="495"/>
      <c r="AO1372" s="495"/>
      <c r="AP1372" s="495"/>
      <c r="AQ1372" s="495"/>
      <c r="AR1372" s="495"/>
      <c r="AS1372" s="495"/>
      <c r="AT1372" s="495"/>
      <c r="AU1372" s="495"/>
      <c r="AV1372" s="495"/>
      <c r="AW1372" s="495"/>
      <c r="AX1372" s="495"/>
      <c r="AY1372" s="495"/>
      <c r="AZ1372" s="495"/>
      <c r="BA1372" s="495"/>
      <c r="BB1372" s="495"/>
      <c r="BC1372" s="495"/>
      <c r="BD1372" s="495"/>
      <c r="BE1372" s="495"/>
      <c r="BF1372" s="495"/>
      <c r="BG1372" s="495"/>
      <c r="BH1372" s="495"/>
      <c r="BI1372" s="495"/>
      <c r="BJ1372" s="495"/>
      <c r="BK1372" s="495"/>
    </row>
    <row r="1373" spans="1:63" s="496" customFormat="1" ht="27.6" customHeight="1">
      <c r="A1373" s="350"/>
      <c r="B1373" s="628"/>
      <c r="C1373" s="852" t="s">
        <v>720</v>
      </c>
      <c r="D1373" s="853"/>
      <c r="E1373" s="853"/>
      <c r="F1373" s="853"/>
      <c r="G1373" s="853"/>
      <c r="H1373" s="853"/>
      <c r="I1373" s="853"/>
      <c r="J1373" s="853"/>
      <c r="K1373" s="853"/>
      <c r="L1373" s="853"/>
      <c r="M1373" s="853"/>
      <c r="N1373" s="853"/>
      <c r="O1373" s="853"/>
      <c r="P1373" s="853"/>
      <c r="Q1373" s="853"/>
      <c r="R1373" s="853"/>
      <c r="S1373" s="853"/>
      <c r="T1373" s="853"/>
      <c r="U1373" s="853"/>
      <c r="V1373" s="853"/>
      <c r="W1373" s="853"/>
      <c r="X1373" s="854"/>
      <c r="Y1373" s="1252"/>
      <c r="Z1373" s="1253"/>
      <c r="AA1373" s="1254"/>
      <c r="AC1373" s="495"/>
      <c r="AD1373" s="495"/>
      <c r="AE1373" s="495"/>
      <c r="AF1373" s="495"/>
      <c r="AG1373" s="495"/>
      <c r="AH1373" s="495"/>
      <c r="AI1373" s="495"/>
      <c r="AJ1373" s="495"/>
      <c r="AK1373" s="495"/>
      <c r="AL1373" s="495"/>
      <c r="AM1373" s="495"/>
      <c r="AN1373" s="495"/>
      <c r="AO1373" s="495"/>
      <c r="AP1373" s="495"/>
      <c r="AQ1373" s="495"/>
      <c r="AR1373" s="495"/>
      <c r="AS1373" s="495"/>
      <c r="AT1373" s="495"/>
      <c r="AU1373" s="495"/>
      <c r="AV1373" s="495"/>
      <c r="AW1373" s="495"/>
      <c r="AX1373" s="495"/>
      <c r="AY1373" s="495"/>
      <c r="AZ1373" s="495"/>
      <c r="BA1373" s="495"/>
      <c r="BB1373" s="495"/>
      <c r="BC1373" s="495"/>
      <c r="BD1373" s="495"/>
      <c r="BE1373" s="495"/>
      <c r="BF1373" s="495"/>
      <c r="BG1373" s="495"/>
      <c r="BH1373" s="495"/>
      <c r="BI1373" s="495"/>
      <c r="BJ1373" s="495"/>
      <c r="BK1373" s="495"/>
    </row>
    <row r="1374" spans="1:63" s="496" customFormat="1" ht="30.6" customHeight="1">
      <c r="A1374" s="350"/>
      <c r="B1374" s="424" t="s">
        <v>1165</v>
      </c>
      <c r="C1374" s="861" t="s">
        <v>721</v>
      </c>
      <c r="D1374" s="862"/>
      <c r="E1374" s="862"/>
      <c r="F1374" s="862"/>
      <c r="G1374" s="862"/>
      <c r="H1374" s="862"/>
      <c r="I1374" s="862"/>
      <c r="J1374" s="862"/>
      <c r="K1374" s="862"/>
      <c r="L1374" s="862"/>
      <c r="M1374" s="862"/>
      <c r="N1374" s="862"/>
      <c r="O1374" s="862"/>
      <c r="P1374" s="862"/>
      <c r="Q1374" s="862"/>
      <c r="R1374" s="862"/>
      <c r="S1374" s="862"/>
      <c r="T1374" s="862"/>
      <c r="U1374" s="862"/>
      <c r="V1374" s="862"/>
      <c r="W1374" s="862"/>
      <c r="X1374" s="863"/>
      <c r="Y1374" s="1255"/>
      <c r="Z1374" s="1256"/>
      <c r="AA1374" s="1257"/>
      <c r="AC1374" s="495"/>
      <c r="AD1374" s="495"/>
      <c r="AE1374" s="495"/>
      <c r="AF1374" s="495"/>
      <c r="AG1374" s="495"/>
      <c r="AH1374" s="495"/>
      <c r="AI1374" s="495"/>
      <c r="AJ1374" s="495"/>
      <c r="AK1374" s="495"/>
      <c r="AL1374" s="495"/>
      <c r="AM1374" s="495"/>
      <c r="AN1374" s="495"/>
      <c r="AO1374" s="495"/>
      <c r="AP1374" s="495"/>
      <c r="AQ1374" s="495"/>
      <c r="AR1374" s="495"/>
      <c r="AS1374" s="495"/>
      <c r="AT1374" s="495"/>
      <c r="AU1374" s="495"/>
      <c r="AV1374" s="495"/>
      <c r="AW1374" s="495"/>
      <c r="AX1374" s="495"/>
      <c r="AY1374" s="495"/>
      <c r="AZ1374" s="495"/>
      <c r="BA1374" s="495"/>
      <c r="BB1374" s="495"/>
      <c r="BC1374" s="495"/>
      <c r="BD1374" s="495"/>
      <c r="BE1374" s="495"/>
      <c r="BF1374" s="495"/>
      <c r="BG1374" s="495"/>
      <c r="BH1374" s="495"/>
      <c r="BI1374" s="495"/>
      <c r="BJ1374" s="495"/>
      <c r="BK1374" s="495"/>
    </row>
    <row r="1375" spans="1:63" s="496" customFormat="1" ht="48.6" customHeight="1">
      <c r="A1375" s="350"/>
      <c r="B1375" s="626" t="s">
        <v>1166</v>
      </c>
      <c r="C1375" s="908" t="s">
        <v>1023</v>
      </c>
      <c r="D1375" s="1241"/>
      <c r="E1375" s="1241"/>
      <c r="F1375" s="1241"/>
      <c r="G1375" s="1241"/>
      <c r="H1375" s="1241"/>
      <c r="I1375" s="1241"/>
      <c r="J1375" s="1241"/>
      <c r="K1375" s="1241"/>
      <c r="L1375" s="1241"/>
      <c r="M1375" s="1241"/>
      <c r="N1375" s="1241"/>
      <c r="O1375" s="1241"/>
      <c r="P1375" s="1241"/>
      <c r="Q1375" s="1241"/>
      <c r="R1375" s="1241"/>
      <c r="S1375" s="1241"/>
      <c r="T1375" s="1241"/>
      <c r="U1375" s="1241"/>
      <c r="V1375" s="1241"/>
      <c r="W1375" s="1241"/>
      <c r="X1375" s="1242"/>
      <c r="Y1375" s="929"/>
      <c r="Z1375" s="930"/>
      <c r="AA1375" s="931"/>
      <c r="AC1375" s="495"/>
      <c r="AD1375" s="495"/>
      <c r="AE1375" s="495"/>
      <c r="AF1375" s="495"/>
      <c r="AG1375" s="495"/>
      <c r="AH1375" s="495"/>
      <c r="AI1375" s="495"/>
      <c r="AJ1375" s="495"/>
      <c r="AK1375" s="495"/>
      <c r="AL1375" s="495"/>
      <c r="AM1375" s="495"/>
      <c r="AN1375" s="495"/>
      <c r="AO1375" s="495"/>
      <c r="AP1375" s="495"/>
      <c r="AQ1375" s="495"/>
      <c r="AR1375" s="495"/>
      <c r="AS1375" s="495"/>
      <c r="AT1375" s="495"/>
      <c r="AU1375" s="495"/>
      <c r="AV1375" s="495"/>
      <c r="AW1375" s="495"/>
      <c r="AX1375" s="495"/>
      <c r="AY1375" s="495"/>
      <c r="AZ1375" s="495"/>
      <c r="BA1375" s="495"/>
      <c r="BB1375" s="495"/>
      <c r="BC1375" s="495"/>
      <c r="BD1375" s="495"/>
      <c r="BE1375" s="495"/>
      <c r="BF1375" s="495"/>
      <c r="BG1375" s="495"/>
      <c r="BH1375" s="495"/>
      <c r="BI1375" s="495"/>
      <c r="BJ1375" s="495"/>
      <c r="BK1375" s="495"/>
    </row>
    <row r="1376" spans="1:63" s="496" customFormat="1" ht="4.7" customHeight="1">
      <c r="A1376" s="350"/>
      <c r="B1376" s="627"/>
      <c r="C1376" s="518"/>
      <c r="D1376" s="519"/>
      <c r="E1376" s="519"/>
      <c r="F1376" s="519"/>
      <c r="G1376" s="519"/>
      <c r="H1376" s="519"/>
      <c r="I1376" s="519"/>
      <c r="J1376" s="519"/>
      <c r="K1376" s="519"/>
      <c r="L1376" s="519"/>
      <c r="M1376" s="519"/>
      <c r="N1376" s="519"/>
      <c r="O1376" s="519"/>
      <c r="P1376" s="519"/>
      <c r="Q1376" s="519"/>
      <c r="R1376" s="519"/>
      <c r="S1376" s="519"/>
      <c r="T1376" s="519"/>
      <c r="U1376" s="519"/>
      <c r="V1376" s="519"/>
      <c r="W1376" s="519"/>
      <c r="X1376" s="520"/>
      <c r="Y1376" s="480"/>
      <c r="Z1376" s="481"/>
      <c r="AA1376" s="482"/>
      <c r="AC1376" s="495"/>
      <c r="AD1376" s="495"/>
      <c r="AE1376" s="495"/>
      <c r="AF1376" s="495"/>
      <c r="AG1376" s="495"/>
      <c r="AH1376" s="495"/>
      <c r="AI1376" s="495"/>
      <c r="AJ1376" s="495"/>
      <c r="AK1376" s="495"/>
      <c r="AL1376" s="495"/>
      <c r="AM1376" s="495"/>
      <c r="AN1376" s="495"/>
      <c r="AO1376" s="495"/>
      <c r="AP1376" s="495"/>
      <c r="AQ1376" s="495"/>
      <c r="AR1376" s="495"/>
      <c r="AS1376" s="495"/>
      <c r="AT1376" s="495"/>
      <c r="AU1376" s="495"/>
      <c r="AV1376" s="495"/>
      <c r="AW1376" s="495"/>
      <c r="AX1376" s="495"/>
      <c r="AY1376" s="495"/>
      <c r="AZ1376" s="495"/>
      <c r="BA1376" s="495"/>
      <c r="BB1376" s="495"/>
      <c r="BC1376" s="495"/>
      <c r="BD1376" s="495"/>
      <c r="BE1376" s="495"/>
      <c r="BF1376" s="495"/>
      <c r="BG1376" s="495"/>
      <c r="BH1376" s="495"/>
      <c r="BI1376" s="495"/>
      <c r="BJ1376" s="495"/>
      <c r="BK1376" s="495"/>
    </row>
    <row r="1377" spans="1:63" s="496" customFormat="1" ht="33" customHeight="1">
      <c r="A1377" s="350"/>
      <c r="B1377" s="627"/>
      <c r="C1377" s="858" t="s">
        <v>722</v>
      </c>
      <c r="D1377" s="859"/>
      <c r="E1377" s="859"/>
      <c r="F1377" s="859"/>
      <c r="G1377" s="859"/>
      <c r="H1377" s="859"/>
      <c r="I1377" s="859"/>
      <c r="J1377" s="859"/>
      <c r="K1377" s="859"/>
      <c r="L1377" s="859"/>
      <c r="M1377" s="859"/>
      <c r="N1377" s="859"/>
      <c r="O1377" s="859"/>
      <c r="P1377" s="859"/>
      <c r="Q1377" s="859"/>
      <c r="R1377" s="859"/>
      <c r="S1377" s="859"/>
      <c r="T1377" s="859"/>
      <c r="U1377" s="859"/>
      <c r="V1377" s="859"/>
      <c r="W1377" s="859"/>
      <c r="X1377" s="860"/>
      <c r="Y1377" s="1261"/>
      <c r="Z1377" s="1262"/>
      <c r="AA1377" s="1263"/>
      <c r="AC1377" s="495"/>
      <c r="AD1377" s="495"/>
      <c r="AE1377" s="495"/>
      <c r="AF1377" s="495"/>
      <c r="AG1377" s="495"/>
      <c r="AH1377" s="495"/>
      <c r="AI1377" s="495"/>
      <c r="AJ1377" s="495"/>
      <c r="AK1377" s="495"/>
      <c r="AL1377" s="495"/>
      <c r="AM1377" s="495"/>
      <c r="AN1377" s="495"/>
      <c r="AO1377" s="495"/>
      <c r="AP1377" s="495"/>
      <c r="AQ1377" s="495"/>
      <c r="AR1377" s="495"/>
      <c r="AS1377" s="495"/>
      <c r="AT1377" s="495"/>
      <c r="AU1377" s="495"/>
      <c r="AV1377" s="495"/>
      <c r="AW1377" s="495"/>
      <c r="AX1377" s="495"/>
      <c r="AY1377" s="495"/>
      <c r="AZ1377" s="495"/>
      <c r="BA1377" s="495"/>
      <c r="BB1377" s="495"/>
      <c r="BC1377" s="495"/>
      <c r="BD1377" s="495"/>
      <c r="BE1377" s="495"/>
      <c r="BF1377" s="495"/>
      <c r="BG1377" s="495"/>
      <c r="BH1377" s="495"/>
      <c r="BI1377" s="495"/>
      <c r="BJ1377" s="495"/>
      <c r="BK1377" s="495"/>
    </row>
    <row r="1378" spans="1:63" s="496" customFormat="1" ht="12.95" customHeight="1" thickBot="1">
      <c r="A1378" s="350"/>
      <c r="B1378" s="627"/>
      <c r="C1378" s="871" t="s">
        <v>1020</v>
      </c>
      <c r="D1378" s="851"/>
      <c r="E1378" s="851"/>
      <c r="F1378" s="851"/>
      <c r="G1378" s="851"/>
      <c r="H1378" s="851"/>
      <c r="I1378" s="851"/>
      <c r="J1378" s="851"/>
      <c r="K1378" s="851"/>
      <c r="L1378" s="851"/>
      <c r="M1378" s="851"/>
      <c r="N1378" s="851"/>
      <c r="O1378" s="851"/>
      <c r="P1378" s="851"/>
      <c r="Q1378" s="851"/>
      <c r="R1378" s="851"/>
      <c r="S1378" s="851"/>
      <c r="T1378" s="851"/>
      <c r="U1378" s="851"/>
      <c r="V1378" s="851"/>
      <c r="W1378" s="851"/>
      <c r="X1378" s="850"/>
      <c r="Y1378" s="932"/>
      <c r="Z1378" s="933"/>
      <c r="AA1378" s="934"/>
      <c r="AC1378" s="495"/>
      <c r="AD1378" s="495"/>
      <c r="AE1378" s="495"/>
      <c r="AF1378" s="495"/>
      <c r="AG1378" s="495"/>
      <c r="AH1378" s="495"/>
      <c r="AI1378" s="495"/>
      <c r="AJ1378" s="495"/>
      <c r="AK1378" s="495"/>
      <c r="AL1378" s="495"/>
      <c r="AM1378" s="495"/>
      <c r="AN1378" s="495"/>
      <c r="AO1378" s="495"/>
      <c r="AP1378" s="495"/>
      <c r="AQ1378" s="495"/>
      <c r="AR1378" s="495"/>
      <c r="AS1378" s="495"/>
      <c r="AT1378" s="495"/>
      <c r="AU1378" s="495"/>
      <c r="AV1378" s="495"/>
      <c r="AW1378" s="495"/>
      <c r="AX1378" s="495"/>
      <c r="AY1378" s="495"/>
      <c r="AZ1378" s="495"/>
      <c r="BA1378" s="495"/>
      <c r="BB1378" s="495"/>
      <c r="BC1378" s="495"/>
      <c r="BD1378" s="495"/>
      <c r="BE1378" s="495"/>
      <c r="BF1378" s="495"/>
      <c r="BG1378" s="495"/>
      <c r="BH1378" s="495"/>
      <c r="BI1378" s="495"/>
      <c r="BJ1378" s="495"/>
      <c r="BK1378" s="495"/>
    </row>
    <row r="1379" spans="1:63" s="496" customFormat="1" ht="24.75" customHeight="1" thickBot="1">
      <c r="A1379" s="350"/>
      <c r="B1379" s="627"/>
      <c r="C1379" s="475"/>
      <c r="D1379" s="861" t="s">
        <v>1024</v>
      </c>
      <c r="E1379" s="872"/>
      <c r="F1379" s="872"/>
      <c r="G1379" s="873"/>
      <c r="H1379" s="383" t="s">
        <v>692</v>
      </c>
      <c r="I1379" s="383" t="s">
        <v>693</v>
      </c>
      <c r="J1379" s="383" t="s">
        <v>694</v>
      </c>
      <c r="K1379" s="383" t="s">
        <v>695</v>
      </c>
      <c r="L1379" s="383" t="s">
        <v>696</v>
      </c>
      <c r="M1379" s="383" t="s">
        <v>697</v>
      </c>
      <c r="N1379" s="384" t="s">
        <v>698</v>
      </c>
      <c r="O1379" s="384" t="s">
        <v>699</v>
      </c>
      <c r="P1379" s="384" t="s">
        <v>700</v>
      </c>
      <c r="Q1379" s="383" t="s">
        <v>701</v>
      </c>
      <c r="R1379" s="385" t="s">
        <v>702</v>
      </c>
      <c r="S1379" s="1234" t="s">
        <v>703</v>
      </c>
      <c r="T1379" s="1235"/>
      <c r="U1379" s="1243" t="s">
        <v>704</v>
      </c>
      <c r="V1379" s="1237"/>
      <c r="W1379" s="380"/>
      <c r="X1379" s="386"/>
      <c r="Y1379" s="932"/>
      <c r="Z1379" s="933"/>
      <c r="AA1379" s="934"/>
      <c r="AC1379" s="495"/>
      <c r="AD1379" s="495"/>
      <c r="AE1379" s="495"/>
      <c r="AF1379" s="495"/>
      <c r="AG1379" s="495"/>
      <c r="AH1379" s="495"/>
      <c r="AI1379" s="495"/>
      <c r="AJ1379" s="495"/>
      <c r="AK1379" s="495"/>
      <c r="AL1379" s="495"/>
      <c r="AM1379" s="495"/>
      <c r="AN1379" s="495"/>
      <c r="AO1379" s="495"/>
      <c r="AP1379" s="495"/>
      <c r="AQ1379" s="495"/>
      <c r="AR1379" s="495"/>
      <c r="AS1379" s="495"/>
      <c r="AT1379" s="495"/>
      <c r="AU1379" s="495"/>
      <c r="AV1379" s="495"/>
      <c r="AW1379" s="495"/>
      <c r="AX1379" s="495"/>
      <c r="AY1379" s="495"/>
      <c r="AZ1379" s="495"/>
      <c r="BA1379" s="495"/>
      <c r="BB1379" s="495"/>
      <c r="BC1379" s="495"/>
      <c r="BD1379" s="495"/>
      <c r="BE1379" s="495"/>
      <c r="BF1379" s="495"/>
      <c r="BG1379" s="495"/>
      <c r="BH1379" s="495"/>
      <c r="BI1379" s="495"/>
      <c r="BJ1379" s="495"/>
      <c r="BK1379" s="495"/>
    </row>
    <row r="1380" spans="1:63" s="496" customFormat="1" ht="38.25" customHeight="1">
      <c r="A1380" s="350"/>
      <c r="B1380" s="627"/>
      <c r="C1380" s="475"/>
      <c r="D1380" s="877" t="s">
        <v>705</v>
      </c>
      <c r="E1380" s="872"/>
      <c r="F1380" s="872"/>
      <c r="G1380" s="873"/>
      <c r="H1380" s="516"/>
      <c r="I1380" s="516"/>
      <c r="J1380" s="516"/>
      <c r="K1380" s="516"/>
      <c r="L1380" s="516"/>
      <c r="M1380" s="516"/>
      <c r="N1380" s="516"/>
      <c r="O1380" s="516"/>
      <c r="P1380" s="516"/>
      <c r="Q1380" s="516"/>
      <c r="R1380" s="517"/>
      <c r="S1380" s="521"/>
      <c r="T1380" s="522"/>
      <c r="U1380" s="387" t="s">
        <v>706</v>
      </c>
      <c r="V1380" s="388"/>
      <c r="W1380" s="380"/>
      <c r="X1380" s="386"/>
      <c r="Y1380" s="932"/>
      <c r="Z1380" s="933"/>
      <c r="AA1380" s="934"/>
      <c r="AC1380" s="495"/>
      <c r="AD1380" s="495"/>
      <c r="AE1380" s="495"/>
      <c r="AF1380" s="495"/>
      <c r="AG1380" s="495"/>
      <c r="AH1380" s="495"/>
      <c r="AI1380" s="495"/>
      <c r="AJ1380" s="495"/>
      <c r="AK1380" s="495"/>
      <c r="AL1380" s="495"/>
      <c r="AM1380" s="495"/>
      <c r="AN1380" s="495"/>
      <c r="AO1380" s="495"/>
      <c r="AP1380" s="495"/>
      <c r="AQ1380" s="495"/>
      <c r="AR1380" s="495"/>
      <c r="AS1380" s="495"/>
      <c r="AT1380" s="495"/>
      <c r="AU1380" s="495"/>
      <c r="AV1380" s="495"/>
      <c r="AW1380" s="495"/>
      <c r="AX1380" s="495"/>
      <c r="AY1380" s="495"/>
      <c r="AZ1380" s="495"/>
      <c r="BA1380" s="495"/>
      <c r="BB1380" s="495"/>
      <c r="BC1380" s="495"/>
      <c r="BD1380" s="495"/>
      <c r="BE1380" s="495"/>
      <c r="BF1380" s="495"/>
      <c r="BG1380" s="495"/>
      <c r="BH1380" s="495"/>
      <c r="BI1380" s="495"/>
      <c r="BJ1380" s="495"/>
      <c r="BK1380" s="495"/>
    </row>
    <row r="1381" spans="1:63" s="496" customFormat="1" ht="24" customHeight="1" thickBot="1">
      <c r="A1381" s="350"/>
      <c r="B1381" s="627"/>
      <c r="C1381" s="475"/>
      <c r="D1381" s="861" t="s">
        <v>723</v>
      </c>
      <c r="E1381" s="872"/>
      <c r="F1381" s="872"/>
      <c r="G1381" s="873"/>
      <c r="H1381" s="516"/>
      <c r="I1381" s="516"/>
      <c r="J1381" s="516"/>
      <c r="K1381" s="516"/>
      <c r="L1381" s="516"/>
      <c r="M1381" s="516"/>
      <c r="N1381" s="516"/>
      <c r="O1381" s="516"/>
      <c r="P1381" s="516"/>
      <c r="Q1381" s="516"/>
      <c r="R1381" s="517"/>
      <c r="S1381" s="523"/>
      <c r="T1381" s="524"/>
      <c r="U1381" s="389" t="s">
        <v>708</v>
      </c>
      <c r="V1381" s="390"/>
      <c r="W1381" s="380"/>
      <c r="X1381" s="386"/>
      <c r="Y1381" s="932"/>
      <c r="Z1381" s="933"/>
      <c r="AA1381" s="934"/>
      <c r="AC1381" s="495"/>
      <c r="AD1381" s="495"/>
      <c r="AE1381" s="495"/>
      <c r="AF1381" s="495"/>
      <c r="AG1381" s="495"/>
      <c r="AH1381" s="495"/>
      <c r="AI1381" s="495"/>
      <c r="AJ1381" s="495"/>
      <c r="AK1381" s="495"/>
      <c r="AL1381" s="495"/>
      <c r="AM1381" s="495"/>
      <c r="AN1381" s="495"/>
      <c r="AO1381" s="495"/>
      <c r="AP1381" s="495"/>
      <c r="AQ1381" s="495"/>
      <c r="AR1381" s="495"/>
      <c r="AS1381" s="495"/>
      <c r="AT1381" s="495"/>
      <c r="AU1381" s="495"/>
      <c r="AV1381" s="495"/>
      <c r="AW1381" s="495"/>
      <c r="AX1381" s="495"/>
      <c r="AY1381" s="495"/>
      <c r="AZ1381" s="495"/>
      <c r="BA1381" s="495"/>
      <c r="BB1381" s="495"/>
      <c r="BC1381" s="495"/>
      <c r="BD1381" s="495"/>
      <c r="BE1381" s="495"/>
      <c r="BF1381" s="495"/>
      <c r="BG1381" s="495"/>
      <c r="BH1381" s="495"/>
      <c r="BI1381" s="495"/>
      <c r="BJ1381" s="495"/>
      <c r="BK1381" s="495"/>
    </row>
    <row r="1382" spans="1:63" s="496" customFormat="1" ht="12.95" customHeight="1">
      <c r="A1382" s="350"/>
      <c r="B1382" s="627"/>
      <c r="C1382" s="1238" t="s">
        <v>724</v>
      </c>
      <c r="D1382" s="1239"/>
      <c r="E1382" s="1239"/>
      <c r="F1382" s="1239"/>
      <c r="G1382" s="1239"/>
      <c r="H1382" s="1239"/>
      <c r="I1382" s="1239"/>
      <c r="J1382" s="1239"/>
      <c r="K1382" s="1239"/>
      <c r="L1382" s="1239"/>
      <c r="M1382" s="1239"/>
      <c r="N1382" s="1239"/>
      <c r="O1382" s="1239"/>
      <c r="P1382" s="1239"/>
      <c r="Q1382" s="1239"/>
      <c r="R1382" s="1239"/>
      <c r="S1382" s="1239"/>
      <c r="T1382" s="1239"/>
      <c r="U1382" s="1239"/>
      <c r="V1382" s="1239"/>
      <c r="W1382" s="1239"/>
      <c r="X1382" s="1240"/>
      <c r="Y1382" s="1264"/>
      <c r="Z1382" s="1265"/>
      <c r="AA1382" s="1266"/>
      <c r="AC1382" s="495"/>
      <c r="AD1382" s="495"/>
      <c r="AE1382" s="495"/>
      <c r="AF1382" s="495"/>
      <c r="AG1382" s="495"/>
      <c r="AH1382" s="495"/>
      <c r="AI1382" s="495"/>
      <c r="AJ1382" s="495"/>
      <c r="AK1382" s="495"/>
      <c r="AL1382" s="495"/>
      <c r="AM1382" s="495"/>
      <c r="AN1382" s="495"/>
      <c r="AO1382" s="495"/>
      <c r="AP1382" s="495"/>
      <c r="AQ1382" s="495"/>
      <c r="AR1382" s="495"/>
      <c r="AS1382" s="495"/>
      <c r="AT1382" s="495"/>
      <c r="AU1382" s="495"/>
      <c r="AV1382" s="495"/>
      <c r="AW1382" s="495"/>
      <c r="AX1382" s="495"/>
      <c r="AY1382" s="495"/>
      <c r="AZ1382" s="495"/>
      <c r="BA1382" s="495"/>
      <c r="BB1382" s="495"/>
      <c r="BC1382" s="495"/>
      <c r="BD1382" s="495"/>
      <c r="BE1382" s="495"/>
      <c r="BF1382" s="495"/>
      <c r="BG1382" s="495"/>
      <c r="BH1382" s="495"/>
      <c r="BI1382" s="495"/>
      <c r="BJ1382" s="495"/>
      <c r="BK1382" s="495"/>
    </row>
    <row r="1383" spans="1:63" s="496" customFormat="1" ht="27" customHeight="1">
      <c r="A1383" s="323"/>
      <c r="B1383" s="897" t="s">
        <v>1167</v>
      </c>
      <c r="C1383" s="858" t="s">
        <v>725</v>
      </c>
      <c r="D1383" s="859"/>
      <c r="E1383" s="859"/>
      <c r="F1383" s="859"/>
      <c r="G1383" s="859"/>
      <c r="H1383" s="859"/>
      <c r="I1383" s="859"/>
      <c r="J1383" s="859"/>
      <c r="K1383" s="859"/>
      <c r="L1383" s="859"/>
      <c r="M1383" s="859"/>
      <c r="N1383" s="859"/>
      <c r="O1383" s="859"/>
      <c r="P1383" s="859"/>
      <c r="Q1383" s="859"/>
      <c r="R1383" s="859"/>
      <c r="S1383" s="859"/>
      <c r="T1383" s="859"/>
      <c r="U1383" s="859"/>
      <c r="V1383" s="859"/>
      <c r="W1383" s="859"/>
      <c r="X1383" s="860"/>
      <c r="Y1383" s="1261"/>
      <c r="Z1383" s="1262"/>
      <c r="AA1383" s="1263"/>
      <c r="AC1383" s="495"/>
      <c r="AD1383" s="495"/>
      <c r="AE1383" s="495"/>
      <c r="AF1383" s="495"/>
      <c r="AG1383" s="495"/>
      <c r="AH1383" s="495"/>
      <c r="AI1383" s="495"/>
      <c r="AJ1383" s="495"/>
      <c r="AK1383" s="495"/>
      <c r="AL1383" s="495"/>
      <c r="AM1383" s="495"/>
      <c r="AN1383" s="495"/>
      <c r="AO1383" s="495"/>
      <c r="AP1383" s="495"/>
      <c r="AQ1383" s="495"/>
      <c r="AR1383" s="495"/>
      <c r="AS1383" s="495"/>
      <c r="AT1383" s="495"/>
      <c r="AU1383" s="495"/>
      <c r="AV1383" s="495"/>
      <c r="AW1383" s="495"/>
      <c r="AX1383" s="495"/>
      <c r="AY1383" s="495"/>
      <c r="AZ1383" s="495"/>
      <c r="BA1383" s="495"/>
      <c r="BB1383" s="495"/>
      <c r="BC1383" s="495"/>
      <c r="BD1383" s="495"/>
      <c r="BE1383" s="495"/>
      <c r="BF1383" s="495"/>
      <c r="BG1383" s="495"/>
      <c r="BH1383" s="495"/>
      <c r="BI1383" s="495"/>
      <c r="BJ1383" s="495"/>
      <c r="BK1383" s="495"/>
    </row>
    <row r="1384" spans="1:63" s="496" customFormat="1" ht="12.95" customHeight="1">
      <c r="A1384" s="323"/>
      <c r="B1384" s="897"/>
      <c r="C1384" s="827" t="s">
        <v>726</v>
      </c>
      <c r="D1384" s="828"/>
      <c r="E1384" s="828"/>
      <c r="F1384" s="828"/>
      <c r="G1384" s="828"/>
      <c r="H1384" s="828"/>
      <c r="I1384" s="828"/>
      <c r="J1384" s="828"/>
      <c r="K1384" s="828"/>
      <c r="L1384" s="828"/>
      <c r="M1384" s="828"/>
      <c r="N1384" s="828"/>
      <c r="O1384" s="828"/>
      <c r="P1384" s="828"/>
      <c r="Q1384" s="828"/>
      <c r="R1384" s="828"/>
      <c r="S1384" s="828"/>
      <c r="T1384" s="828"/>
      <c r="U1384" s="828"/>
      <c r="V1384" s="828"/>
      <c r="W1384" s="828"/>
      <c r="X1384" s="829"/>
      <c r="Y1384" s="932"/>
      <c r="Z1384" s="933"/>
      <c r="AA1384" s="934"/>
      <c r="AC1384" s="495"/>
      <c r="AD1384" s="495"/>
      <c r="AE1384" s="495"/>
      <c r="AF1384" s="495"/>
      <c r="AG1384" s="495"/>
      <c r="AH1384" s="495"/>
      <c r="AI1384" s="495"/>
      <c r="AJ1384" s="495"/>
      <c r="AK1384" s="495"/>
      <c r="AL1384" s="495"/>
      <c r="AM1384" s="495"/>
      <c r="AN1384" s="495"/>
      <c r="AO1384" s="495"/>
      <c r="AP1384" s="495"/>
      <c r="AQ1384" s="495"/>
      <c r="AR1384" s="495"/>
      <c r="AS1384" s="495"/>
      <c r="AT1384" s="495"/>
      <c r="AU1384" s="495"/>
      <c r="AV1384" s="495"/>
      <c r="AW1384" s="495"/>
      <c r="AX1384" s="495"/>
      <c r="AY1384" s="495"/>
      <c r="AZ1384" s="495"/>
      <c r="BA1384" s="495"/>
      <c r="BB1384" s="495"/>
      <c r="BC1384" s="495"/>
      <c r="BD1384" s="495"/>
      <c r="BE1384" s="495"/>
      <c r="BF1384" s="495"/>
      <c r="BG1384" s="495"/>
      <c r="BH1384" s="495"/>
      <c r="BI1384" s="495"/>
      <c r="BJ1384" s="495"/>
      <c r="BK1384" s="495"/>
    </row>
    <row r="1385" spans="1:63" s="496" customFormat="1" ht="27.75" customHeight="1">
      <c r="A1385" s="323"/>
      <c r="B1385" s="897"/>
      <c r="C1385" s="827" t="s">
        <v>727</v>
      </c>
      <c r="D1385" s="828"/>
      <c r="E1385" s="828"/>
      <c r="F1385" s="828"/>
      <c r="G1385" s="828"/>
      <c r="H1385" s="828"/>
      <c r="I1385" s="828"/>
      <c r="J1385" s="828"/>
      <c r="K1385" s="828"/>
      <c r="L1385" s="828"/>
      <c r="M1385" s="828"/>
      <c r="N1385" s="828"/>
      <c r="O1385" s="828"/>
      <c r="P1385" s="828"/>
      <c r="Q1385" s="828"/>
      <c r="R1385" s="828"/>
      <c r="S1385" s="828"/>
      <c r="T1385" s="828"/>
      <c r="U1385" s="828"/>
      <c r="V1385" s="828"/>
      <c r="W1385" s="828"/>
      <c r="X1385" s="829"/>
      <c r="Y1385" s="932"/>
      <c r="Z1385" s="933"/>
      <c r="AA1385" s="934"/>
      <c r="AC1385" s="495"/>
      <c r="AD1385" s="495"/>
      <c r="AE1385" s="495"/>
      <c r="AF1385" s="495"/>
      <c r="AG1385" s="495"/>
      <c r="AH1385" s="495"/>
      <c r="AI1385" s="495"/>
      <c r="AJ1385" s="495"/>
      <c r="AK1385" s="495"/>
      <c r="AL1385" s="495"/>
      <c r="AM1385" s="495"/>
      <c r="AN1385" s="495"/>
      <c r="AO1385" s="495"/>
      <c r="AP1385" s="495"/>
      <c r="AQ1385" s="495"/>
      <c r="AR1385" s="495"/>
      <c r="AS1385" s="495"/>
      <c r="AT1385" s="495"/>
      <c r="AU1385" s="495"/>
      <c r="AV1385" s="495"/>
      <c r="AW1385" s="495"/>
      <c r="AX1385" s="495"/>
      <c r="AY1385" s="495"/>
      <c r="AZ1385" s="495"/>
      <c r="BA1385" s="495"/>
      <c r="BB1385" s="495"/>
      <c r="BC1385" s="495"/>
      <c r="BD1385" s="495"/>
      <c r="BE1385" s="495"/>
      <c r="BF1385" s="495"/>
      <c r="BG1385" s="495"/>
      <c r="BH1385" s="495"/>
      <c r="BI1385" s="495"/>
      <c r="BJ1385" s="495"/>
      <c r="BK1385" s="495"/>
    </row>
    <row r="1386" spans="1:63" s="496" customFormat="1" ht="29.25" customHeight="1">
      <c r="A1386" s="323"/>
      <c r="B1386" s="898"/>
      <c r="C1386" s="830" t="s">
        <v>728</v>
      </c>
      <c r="D1386" s="831"/>
      <c r="E1386" s="831"/>
      <c r="F1386" s="831"/>
      <c r="G1386" s="831"/>
      <c r="H1386" s="831"/>
      <c r="I1386" s="831"/>
      <c r="J1386" s="831"/>
      <c r="K1386" s="831"/>
      <c r="L1386" s="831"/>
      <c r="M1386" s="831"/>
      <c r="N1386" s="831"/>
      <c r="O1386" s="831"/>
      <c r="P1386" s="831"/>
      <c r="Q1386" s="831"/>
      <c r="R1386" s="831"/>
      <c r="S1386" s="831"/>
      <c r="T1386" s="831"/>
      <c r="U1386" s="831"/>
      <c r="V1386" s="831"/>
      <c r="W1386" s="831"/>
      <c r="X1386" s="832"/>
      <c r="Y1386" s="935"/>
      <c r="Z1386" s="936"/>
      <c r="AA1386" s="937"/>
      <c r="AC1386" s="495"/>
      <c r="AD1386" s="495"/>
      <c r="AE1386" s="495"/>
      <c r="AF1386" s="495"/>
      <c r="AG1386" s="495"/>
      <c r="AH1386" s="495"/>
      <c r="AI1386" s="495"/>
      <c r="AJ1386" s="495"/>
      <c r="AK1386" s="495"/>
      <c r="AL1386" s="495"/>
      <c r="AM1386" s="495"/>
      <c r="AN1386" s="495"/>
      <c r="AO1386" s="495"/>
      <c r="AP1386" s="495"/>
      <c r="AQ1386" s="495"/>
      <c r="AR1386" s="495"/>
      <c r="AS1386" s="495"/>
      <c r="AT1386" s="495"/>
      <c r="AU1386" s="495"/>
      <c r="AV1386" s="495"/>
      <c r="AW1386" s="495"/>
      <c r="AX1386" s="495"/>
      <c r="AY1386" s="495"/>
      <c r="AZ1386" s="495"/>
      <c r="BA1386" s="495"/>
      <c r="BB1386" s="495"/>
      <c r="BC1386" s="495"/>
      <c r="BD1386" s="495"/>
      <c r="BE1386" s="495"/>
      <c r="BF1386" s="495"/>
      <c r="BG1386" s="495"/>
      <c r="BH1386" s="495"/>
      <c r="BI1386" s="495"/>
      <c r="BJ1386" s="495"/>
      <c r="BK1386" s="495"/>
    </row>
    <row r="1387" spans="1:63" s="496" customFormat="1" ht="50.45" customHeight="1">
      <c r="A1387" s="350"/>
      <c r="B1387" s="626" t="s">
        <v>1052</v>
      </c>
      <c r="C1387" s="1214" t="s">
        <v>1025</v>
      </c>
      <c r="D1387" s="1215"/>
      <c r="E1387" s="1215"/>
      <c r="F1387" s="1215"/>
      <c r="G1387" s="1215"/>
      <c r="H1387" s="1215"/>
      <c r="I1387" s="1215"/>
      <c r="J1387" s="1215"/>
      <c r="K1387" s="1215"/>
      <c r="L1387" s="1215"/>
      <c r="M1387" s="1215"/>
      <c r="N1387" s="1215"/>
      <c r="O1387" s="1215"/>
      <c r="P1387" s="1215"/>
      <c r="Q1387" s="1215"/>
      <c r="R1387" s="1215"/>
      <c r="S1387" s="1215"/>
      <c r="T1387" s="1215"/>
      <c r="U1387" s="1215"/>
      <c r="V1387" s="1215"/>
      <c r="W1387" s="1215"/>
      <c r="X1387" s="1216"/>
      <c r="Y1387" s="929"/>
      <c r="Z1387" s="930"/>
      <c r="AA1387" s="931"/>
      <c r="AC1387" s="495"/>
      <c r="AD1387" s="495"/>
      <c r="AE1387" s="495"/>
      <c r="AF1387" s="495"/>
      <c r="AG1387" s="495"/>
      <c r="AH1387" s="495"/>
      <c r="AI1387" s="495"/>
      <c r="AJ1387" s="495"/>
      <c r="AK1387" s="495"/>
      <c r="AL1387" s="495"/>
      <c r="AM1387" s="495"/>
      <c r="AN1387" s="495"/>
      <c r="AO1387" s="495"/>
      <c r="AP1387" s="495"/>
      <c r="AQ1387" s="495"/>
      <c r="AR1387" s="495"/>
      <c r="AS1387" s="495"/>
      <c r="AT1387" s="495"/>
      <c r="AU1387" s="495"/>
      <c r="AV1387" s="495"/>
      <c r="AW1387" s="495"/>
      <c r="AX1387" s="495"/>
      <c r="AY1387" s="495"/>
      <c r="AZ1387" s="495"/>
      <c r="BA1387" s="495"/>
      <c r="BB1387" s="495"/>
      <c r="BC1387" s="495"/>
      <c r="BD1387" s="495"/>
      <c r="BE1387" s="495"/>
      <c r="BF1387" s="495"/>
      <c r="BG1387" s="495"/>
      <c r="BH1387" s="495"/>
      <c r="BI1387" s="495"/>
      <c r="BJ1387" s="495"/>
      <c r="BK1387" s="495"/>
    </row>
    <row r="1388" spans="1:63" s="496" customFormat="1" ht="27" customHeight="1">
      <c r="A1388" s="350"/>
      <c r="B1388" s="627"/>
      <c r="C1388" s="855" t="s">
        <v>729</v>
      </c>
      <c r="D1388" s="856"/>
      <c r="E1388" s="856"/>
      <c r="F1388" s="856"/>
      <c r="G1388" s="856"/>
      <c r="H1388" s="856"/>
      <c r="I1388" s="856"/>
      <c r="J1388" s="856"/>
      <c r="K1388" s="856"/>
      <c r="L1388" s="856"/>
      <c r="M1388" s="856"/>
      <c r="N1388" s="856"/>
      <c r="O1388" s="856"/>
      <c r="P1388" s="856"/>
      <c r="Q1388" s="856"/>
      <c r="R1388" s="856"/>
      <c r="S1388" s="856"/>
      <c r="T1388" s="856"/>
      <c r="U1388" s="856"/>
      <c r="V1388" s="856"/>
      <c r="W1388" s="856"/>
      <c r="X1388" s="857"/>
      <c r="Y1388" s="932"/>
      <c r="Z1388" s="933"/>
      <c r="AA1388" s="934"/>
      <c r="AC1388" s="495"/>
      <c r="AD1388" s="495"/>
      <c r="AE1388" s="495"/>
      <c r="AF1388" s="495"/>
      <c r="AG1388" s="495"/>
      <c r="AH1388" s="495"/>
      <c r="AI1388" s="495"/>
      <c r="AJ1388" s="495"/>
      <c r="AK1388" s="495"/>
      <c r="AL1388" s="495"/>
      <c r="AM1388" s="495"/>
      <c r="AN1388" s="495"/>
      <c r="AO1388" s="495"/>
      <c r="AP1388" s="495"/>
      <c r="AQ1388" s="495"/>
      <c r="AR1388" s="495"/>
      <c r="AS1388" s="495"/>
      <c r="AT1388" s="495"/>
      <c r="AU1388" s="495"/>
      <c r="AV1388" s="495"/>
      <c r="AW1388" s="495"/>
      <c r="AX1388" s="495"/>
      <c r="AY1388" s="495"/>
      <c r="AZ1388" s="495"/>
      <c r="BA1388" s="495"/>
      <c r="BB1388" s="495"/>
      <c r="BC1388" s="495"/>
      <c r="BD1388" s="495"/>
      <c r="BE1388" s="495"/>
      <c r="BF1388" s="495"/>
      <c r="BG1388" s="495"/>
      <c r="BH1388" s="495"/>
      <c r="BI1388" s="495"/>
      <c r="BJ1388" s="495"/>
      <c r="BK1388" s="495"/>
    </row>
    <row r="1389" spans="1:63" s="496" customFormat="1" ht="38.25" customHeight="1">
      <c r="A1389" s="350"/>
      <c r="B1389" s="627"/>
      <c r="C1389" s="858" t="s">
        <v>730</v>
      </c>
      <c r="D1389" s="859"/>
      <c r="E1389" s="859"/>
      <c r="F1389" s="859"/>
      <c r="G1389" s="859"/>
      <c r="H1389" s="859"/>
      <c r="I1389" s="859"/>
      <c r="J1389" s="859"/>
      <c r="K1389" s="859"/>
      <c r="L1389" s="859"/>
      <c r="M1389" s="859"/>
      <c r="N1389" s="859"/>
      <c r="O1389" s="859"/>
      <c r="P1389" s="859"/>
      <c r="Q1389" s="859"/>
      <c r="R1389" s="859"/>
      <c r="S1389" s="859"/>
      <c r="T1389" s="859"/>
      <c r="U1389" s="859"/>
      <c r="V1389" s="859"/>
      <c r="W1389" s="859"/>
      <c r="X1389" s="860"/>
      <c r="Y1389" s="932"/>
      <c r="Z1389" s="933"/>
      <c r="AA1389" s="934"/>
      <c r="AC1389" s="495"/>
      <c r="AD1389" s="495"/>
      <c r="AE1389" s="495"/>
      <c r="AF1389" s="495"/>
      <c r="AG1389" s="495"/>
      <c r="AH1389" s="495"/>
      <c r="AI1389" s="495"/>
      <c r="AJ1389" s="495"/>
      <c r="AK1389" s="495"/>
      <c r="AL1389" s="495"/>
      <c r="AM1389" s="495"/>
      <c r="AN1389" s="495"/>
      <c r="AO1389" s="495"/>
      <c r="AP1389" s="495"/>
      <c r="AQ1389" s="495"/>
      <c r="AR1389" s="495"/>
      <c r="AS1389" s="495"/>
      <c r="AT1389" s="495"/>
      <c r="AU1389" s="495"/>
      <c r="AV1389" s="495"/>
      <c r="AW1389" s="495"/>
      <c r="AX1389" s="495"/>
      <c r="AY1389" s="495"/>
      <c r="AZ1389" s="495"/>
      <c r="BA1389" s="495"/>
      <c r="BB1389" s="495"/>
      <c r="BC1389" s="495"/>
      <c r="BD1389" s="495"/>
      <c r="BE1389" s="495"/>
      <c r="BF1389" s="495"/>
      <c r="BG1389" s="495"/>
      <c r="BH1389" s="495"/>
      <c r="BI1389" s="495"/>
      <c r="BJ1389" s="495"/>
      <c r="BK1389" s="495"/>
    </row>
    <row r="1390" spans="1:63" s="496" customFormat="1" ht="22.35" customHeight="1">
      <c r="A1390" s="350"/>
      <c r="B1390" s="627"/>
      <c r="C1390" s="871" t="s">
        <v>1020</v>
      </c>
      <c r="D1390" s="851"/>
      <c r="E1390" s="851"/>
      <c r="F1390" s="851"/>
      <c r="G1390" s="851"/>
      <c r="H1390" s="851"/>
      <c r="I1390" s="851"/>
      <c r="J1390" s="851"/>
      <c r="K1390" s="851"/>
      <c r="L1390" s="851"/>
      <c r="M1390" s="851"/>
      <c r="N1390" s="851"/>
      <c r="O1390" s="851"/>
      <c r="P1390" s="851"/>
      <c r="Q1390" s="851"/>
      <c r="R1390" s="851"/>
      <c r="S1390" s="851"/>
      <c r="T1390" s="851"/>
      <c r="U1390" s="851"/>
      <c r="V1390" s="851"/>
      <c r="W1390" s="851"/>
      <c r="X1390" s="850"/>
      <c r="Y1390" s="932"/>
      <c r="Z1390" s="933"/>
      <c r="AA1390" s="934"/>
      <c r="AC1390" s="495"/>
      <c r="AD1390" s="495"/>
      <c r="AE1390" s="495"/>
      <c r="AF1390" s="495"/>
      <c r="AG1390" s="495"/>
      <c r="AH1390" s="495"/>
      <c r="AI1390" s="495"/>
      <c r="AJ1390" s="495"/>
      <c r="AK1390" s="495"/>
      <c r="AL1390" s="495"/>
      <c r="AM1390" s="495"/>
      <c r="AN1390" s="495"/>
      <c r="AO1390" s="495"/>
      <c r="AP1390" s="495"/>
      <c r="AQ1390" s="495"/>
      <c r="AR1390" s="495"/>
      <c r="AS1390" s="495"/>
      <c r="AT1390" s="495"/>
      <c r="AU1390" s="495"/>
      <c r="AV1390" s="495"/>
      <c r="AW1390" s="495"/>
      <c r="AX1390" s="495"/>
      <c r="AY1390" s="495"/>
      <c r="AZ1390" s="495"/>
      <c r="BA1390" s="495"/>
      <c r="BB1390" s="495"/>
      <c r="BC1390" s="495"/>
      <c r="BD1390" s="495"/>
      <c r="BE1390" s="495"/>
      <c r="BF1390" s="495"/>
      <c r="BG1390" s="495"/>
      <c r="BH1390" s="495"/>
      <c r="BI1390" s="495"/>
      <c r="BJ1390" s="495"/>
      <c r="BK1390" s="495"/>
    </row>
    <row r="1391" spans="1:63" s="496" customFormat="1" ht="27" customHeight="1">
      <c r="A1391" s="350"/>
      <c r="B1391" s="627"/>
      <c r="C1391" s="475"/>
      <c r="D1391" s="861" t="s">
        <v>1021</v>
      </c>
      <c r="E1391" s="872"/>
      <c r="F1391" s="872"/>
      <c r="G1391" s="873"/>
      <c r="H1391" s="383" t="s">
        <v>692</v>
      </c>
      <c r="I1391" s="383" t="s">
        <v>693</v>
      </c>
      <c r="J1391" s="383" t="s">
        <v>694</v>
      </c>
      <c r="K1391" s="383" t="s">
        <v>695</v>
      </c>
      <c r="L1391" s="383" t="s">
        <v>696</v>
      </c>
      <c r="M1391" s="383" t="s">
        <v>697</v>
      </c>
      <c r="N1391" s="384" t="s">
        <v>698</v>
      </c>
      <c r="O1391" s="384" t="s">
        <v>699</v>
      </c>
      <c r="P1391" s="384" t="s">
        <v>700</v>
      </c>
      <c r="Q1391" s="383" t="s">
        <v>701</v>
      </c>
      <c r="R1391" s="385" t="s">
        <v>702</v>
      </c>
      <c r="S1391" s="874" t="s">
        <v>703</v>
      </c>
      <c r="T1391" s="875"/>
      <c r="U1391" s="874" t="s">
        <v>704</v>
      </c>
      <c r="V1391" s="876"/>
      <c r="W1391" s="525"/>
      <c r="X1391" s="386"/>
      <c r="Y1391" s="932"/>
      <c r="Z1391" s="933"/>
      <c r="AA1391" s="934"/>
      <c r="AC1391" s="495"/>
      <c r="AD1391" s="495"/>
      <c r="AE1391" s="495"/>
      <c r="AF1391" s="495"/>
      <c r="AG1391" s="495"/>
      <c r="AH1391" s="495"/>
      <c r="AI1391" s="495"/>
      <c r="AJ1391" s="495"/>
      <c r="AK1391" s="495"/>
      <c r="AL1391" s="495"/>
      <c r="AM1391" s="495"/>
      <c r="AN1391" s="495"/>
      <c r="AO1391" s="495"/>
      <c r="AP1391" s="495"/>
      <c r="AQ1391" s="495"/>
      <c r="AR1391" s="495"/>
      <c r="AS1391" s="495"/>
      <c r="AT1391" s="495"/>
      <c r="AU1391" s="495"/>
      <c r="AV1391" s="495"/>
      <c r="AW1391" s="495"/>
      <c r="AX1391" s="495"/>
      <c r="AY1391" s="495"/>
      <c r="AZ1391" s="495"/>
      <c r="BA1391" s="495"/>
      <c r="BB1391" s="495"/>
      <c r="BC1391" s="495"/>
      <c r="BD1391" s="495"/>
      <c r="BE1391" s="495"/>
      <c r="BF1391" s="495"/>
      <c r="BG1391" s="495"/>
      <c r="BH1391" s="495"/>
      <c r="BI1391" s="495"/>
      <c r="BJ1391" s="495"/>
      <c r="BK1391" s="495"/>
    </row>
    <row r="1392" spans="1:63" s="496" customFormat="1" ht="27" customHeight="1">
      <c r="A1392" s="350"/>
      <c r="B1392" s="627"/>
      <c r="C1392" s="475"/>
      <c r="D1392" s="877" t="s">
        <v>705</v>
      </c>
      <c r="E1392" s="872"/>
      <c r="F1392" s="872"/>
      <c r="G1392" s="873"/>
      <c r="H1392" s="516"/>
      <c r="I1392" s="516"/>
      <c r="J1392" s="516"/>
      <c r="K1392" s="516"/>
      <c r="L1392" s="516"/>
      <c r="M1392" s="516"/>
      <c r="N1392" s="516"/>
      <c r="O1392" s="516"/>
      <c r="P1392" s="516"/>
      <c r="Q1392" s="516"/>
      <c r="R1392" s="517"/>
      <c r="S1392" s="878"/>
      <c r="T1392" s="879"/>
      <c r="U1392" s="880" t="s">
        <v>706</v>
      </c>
      <c r="V1392" s="876"/>
      <c r="W1392" s="525"/>
      <c r="X1392" s="386"/>
      <c r="Y1392" s="932"/>
      <c r="Z1392" s="933"/>
      <c r="AA1392" s="934"/>
      <c r="AC1392" s="495"/>
      <c r="AD1392" s="495"/>
      <c r="AE1392" s="495"/>
      <c r="AF1392" s="495"/>
      <c r="AG1392" s="495"/>
      <c r="AH1392" s="495"/>
      <c r="AI1392" s="495"/>
      <c r="AJ1392" s="495"/>
      <c r="AK1392" s="495"/>
      <c r="AL1392" s="495"/>
      <c r="AM1392" s="495"/>
      <c r="AN1392" s="495"/>
      <c r="AO1392" s="495"/>
      <c r="AP1392" s="495"/>
      <c r="AQ1392" s="495"/>
      <c r="AR1392" s="495"/>
      <c r="AS1392" s="495"/>
      <c r="AT1392" s="495"/>
      <c r="AU1392" s="495"/>
      <c r="AV1392" s="495"/>
      <c r="AW1392" s="495"/>
      <c r="AX1392" s="495"/>
      <c r="AY1392" s="495"/>
      <c r="AZ1392" s="495"/>
      <c r="BA1392" s="495"/>
      <c r="BB1392" s="495"/>
      <c r="BC1392" s="495"/>
      <c r="BD1392" s="495"/>
      <c r="BE1392" s="495"/>
      <c r="BF1392" s="495"/>
      <c r="BG1392" s="495"/>
      <c r="BH1392" s="495"/>
      <c r="BI1392" s="495"/>
      <c r="BJ1392" s="495"/>
      <c r="BK1392" s="495"/>
    </row>
    <row r="1393" spans="1:63" s="496" customFormat="1" ht="22.5" customHeight="1">
      <c r="A1393" s="350"/>
      <c r="B1393" s="627"/>
      <c r="C1393" s="475"/>
      <c r="D1393" s="877" t="s">
        <v>707</v>
      </c>
      <c r="E1393" s="872"/>
      <c r="F1393" s="872"/>
      <c r="G1393" s="873"/>
      <c r="H1393" s="516"/>
      <c r="I1393" s="516"/>
      <c r="J1393" s="516"/>
      <c r="K1393" s="516"/>
      <c r="L1393" s="516"/>
      <c r="M1393" s="516"/>
      <c r="N1393" s="516"/>
      <c r="O1393" s="516"/>
      <c r="P1393" s="516"/>
      <c r="Q1393" s="516"/>
      <c r="R1393" s="517"/>
      <c r="S1393" s="878"/>
      <c r="T1393" s="879"/>
      <c r="U1393" s="880" t="s">
        <v>708</v>
      </c>
      <c r="V1393" s="876"/>
      <c r="W1393" s="525"/>
      <c r="X1393" s="386"/>
      <c r="Y1393" s="932"/>
      <c r="Z1393" s="933"/>
      <c r="AA1393" s="934"/>
      <c r="AC1393" s="495"/>
      <c r="AD1393" s="495"/>
      <c r="AE1393" s="495"/>
      <c r="AF1393" s="495"/>
      <c r="AG1393" s="495"/>
      <c r="AH1393" s="495"/>
      <c r="AI1393" s="495"/>
      <c r="AJ1393" s="495"/>
      <c r="AK1393" s="495"/>
      <c r="AL1393" s="495"/>
      <c r="AM1393" s="495"/>
      <c r="AN1393" s="495"/>
      <c r="AO1393" s="495"/>
      <c r="AP1393" s="495"/>
      <c r="AQ1393" s="495"/>
      <c r="AR1393" s="495"/>
      <c r="AS1393" s="495"/>
      <c r="AT1393" s="495"/>
      <c r="AU1393" s="495"/>
      <c r="AV1393" s="495"/>
      <c r="AW1393" s="495"/>
      <c r="AX1393" s="495"/>
      <c r="AY1393" s="495"/>
      <c r="AZ1393" s="495"/>
      <c r="BA1393" s="495"/>
      <c r="BB1393" s="495"/>
      <c r="BC1393" s="495"/>
      <c r="BD1393" s="495"/>
      <c r="BE1393" s="495"/>
      <c r="BF1393" s="495"/>
      <c r="BG1393" s="495"/>
      <c r="BH1393" s="495"/>
      <c r="BI1393" s="495"/>
      <c r="BJ1393" s="495"/>
      <c r="BK1393" s="495"/>
    </row>
    <row r="1394" spans="1:63" s="496" customFormat="1" ht="21" customHeight="1">
      <c r="A1394" s="350"/>
      <c r="B1394" s="627"/>
      <c r="C1394" s="1220" t="s">
        <v>709</v>
      </c>
      <c r="D1394" s="1221"/>
      <c r="E1394" s="1221"/>
      <c r="F1394" s="1221"/>
      <c r="G1394" s="1221"/>
      <c r="H1394" s="1221"/>
      <c r="I1394" s="1221"/>
      <c r="J1394" s="1221"/>
      <c r="K1394" s="1221"/>
      <c r="L1394" s="1221"/>
      <c r="M1394" s="1221"/>
      <c r="N1394" s="1221"/>
      <c r="O1394" s="1221"/>
      <c r="P1394" s="1221"/>
      <c r="Q1394" s="1221"/>
      <c r="R1394" s="1221"/>
      <c r="S1394" s="1221"/>
      <c r="T1394" s="1221"/>
      <c r="U1394" s="1221"/>
      <c r="V1394" s="1221"/>
      <c r="W1394" s="1221"/>
      <c r="X1394" s="1222"/>
      <c r="Y1394" s="932"/>
      <c r="Z1394" s="933"/>
      <c r="AA1394" s="934"/>
      <c r="AC1394" s="495"/>
      <c r="AD1394" s="495"/>
      <c r="AE1394" s="495"/>
      <c r="AF1394" s="495"/>
      <c r="AG1394" s="495"/>
      <c r="AH1394" s="495"/>
      <c r="AI1394" s="495"/>
      <c r="AJ1394" s="495"/>
      <c r="AK1394" s="495"/>
      <c r="AL1394" s="495"/>
      <c r="AM1394" s="495"/>
      <c r="AN1394" s="495"/>
      <c r="AO1394" s="495"/>
      <c r="AP1394" s="495"/>
      <c r="AQ1394" s="495"/>
      <c r="AR1394" s="495"/>
      <c r="AS1394" s="495"/>
      <c r="AT1394" s="495"/>
      <c r="AU1394" s="495"/>
      <c r="AV1394" s="495"/>
      <c r="AW1394" s="495"/>
      <c r="AX1394" s="495"/>
      <c r="AY1394" s="495"/>
      <c r="AZ1394" s="495"/>
      <c r="BA1394" s="495"/>
      <c r="BB1394" s="495"/>
      <c r="BC1394" s="495"/>
      <c r="BD1394" s="495"/>
      <c r="BE1394" s="495"/>
      <c r="BF1394" s="495"/>
      <c r="BG1394" s="495"/>
      <c r="BH1394" s="495"/>
      <c r="BI1394" s="495"/>
      <c r="BJ1394" s="495"/>
      <c r="BK1394" s="495"/>
    </row>
    <row r="1395" spans="1:63" s="496" customFormat="1" ht="33" customHeight="1">
      <c r="A1395" s="350"/>
      <c r="B1395" s="627"/>
      <c r="C1395" s="1231" t="s">
        <v>731</v>
      </c>
      <c r="D1395" s="1232"/>
      <c r="E1395" s="1232"/>
      <c r="F1395" s="1232"/>
      <c r="G1395" s="1232"/>
      <c r="H1395" s="1232"/>
      <c r="I1395" s="1232"/>
      <c r="J1395" s="1232"/>
      <c r="K1395" s="1232"/>
      <c r="L1395" s="1232"/>
      <c r="M1395" s="1232"/>
      <c r="N1395" s="1232"/>
      <c r="O1395" s="1232"/>
      <c r="P1395" s="1232"/>
      <c r="Q1395" s="1232"/>
      <c r="R1395" s="1232"/>
      <c r="S1395" s="1232"/>
      <c r="T1395" s="1232"/>
      <c r="U1395" s="1232"/>
      <c r="V1395" s="1232"/>
      <c r="W1395" s="1232"/>
      <c r="X1395" s="1233"/>
      <c r="Y1395" s="1252"/>
      <c r="Z1395" s="1253"/>
      <c r="AA1395" s="1254"/>
      <c r="AC1395" s="495"/>
      <c r="AD1395" s="495"/>
      <c r="AE1395" s="495"/>
      <c r="AF1395" s="495"/>
      <c r="AG1395" s="495"/>
      <c r="AH1395" s="495"/>
      <c r="AI1395" s="495"/>
      <c r="AJ1395" s="495"/>
      <c r="AK1395" s="495"/>
      <c r="AL1395" s="495"/>
      <c r="AM1395" s="495"/>
      <c r="AN1395" s="495"/>
      <c r="AO1395" s="495"/>
      <c r="AP1395" s="495"/>
      <c r="AQ1395" s="495"/>
      <c r="AR1395" s="495"/>
      <c r="AS1395" s="495"/>
      <c r="AT1395" s="495"/>
      <c r="AU1395" s="495"/>
      <c r="AV1395" s="495"/>
      <c r="AW1395" s="495"/>
      <c r="AX1395" s="495"/>
      <c r="AY1395" s="495"/>
      <c r="AZ1395" s="495"/>
      <c r="BA1395" s="495"/>
      <c r="BB1395" s="495"/>
      <c r="BC1395" s="495"/>
      <c r="BD1395" s="495"/>
      <c r="BE1395" s="495"/>
      <c r="BF1395" s="495"/>
      <c r="BG1395" s="495"/>
      <c r="BH1395" s="495"/>
      <c r="BI1395" s="495"/>
      <c r="BJ1395" s="495"/>
      <c r="BK1395" s="495"/>
    </row>
    <row r="1396" spans="1:63" s="496" customFormat="1" ht="19.5" customHeight="1">
      <c r="A1396" s="350"/>
      <c r="B1396" s="627"/>
      <c r="C1396" s="848" t="s">
        <v>718</v>
      </c>
      <c r="D1396" s="851"/>
      <c r="E1396" s="851"/>
      <c r="F1396" s="851"/>
      <c r="G1396" s="851"/>
      <c r="H1396" s="851"/>
      <c r="I1396" s="851"/>
      <c r="J1396" s="851"/>
      <c r="K1396" s="851"/>
      <c r="L1396" s="851"/>
      <c r="M1396" s="851"/>
      <c r="N1396" s="851"/>
      <c r="O1396" s="851"/>
      <c r="P1396" s="851"/>
      <c r="Q1396" s="851"/>
      <c r="R1396" s="851"/>
      <c r="S1396" s="851"/>
      <c r="T1396" s="851"/>
      <c r="U1396" s="851"/>
      <c r="V1396" s="851"/>
      <c r="W1396" s="851"/>
      <c r="X1396" s="850"/>
      <c r="Y1396" s="1252"/>
      <c r="Z1396" s="1253"/>
      <c r="AA1396" s="1254"/>
      <c r="AC1396" s="495"/>
      <c r="AD1396" s="495"/>
      <c r="AE1396" s="495"/>
      <c r="AF1396" s="495"/>
      <c r="AG1396" s="495"/>
      <c r="AH1396" s="495"/>
      <c r="AI1396" s="495"/>
      <c r="AJ1396" s="495"/>
      <c r="AK1396" s="495"/>
      <c r="AL1396" s="495"/>
      <c r="AM1396" s="495"/>
      <c r="AN1396" s="495"/>
      <c r="AO1396" s="495"/>
      <c r="AP1396" s="495"/>
      <c r="AQ1396" s="495"/>
      <c r="AR1396" s="495"/>
      <c r="AS1396" s="495"/>
      <c r="AT1396" s="495"/>
      <c r="AU1396" s="495"/>
      <c r="AV1396" s="495"/>
      <c r="AW1396" s="495"/>
      <c r="AX1396" s="495"/>
      <c r="AY1396" s="495"/>
      <c r="AZ1396" s="495"/>
      <c r="BA1396" s="495"/>
      <c r="BB1396" s="495"/>
      <c r="BC1396" s="495"/>
      <c r="BD1396" s="495"/>
      <c r="BE1396" s="495"/>
      <c r="BF1396" s="495"/>
      <c r="BG1396" s="495"/>
      <c r="BH1396" s="495"/>
      <c r="BI1396" s="495"/>
      <c r="BJ1396" s="495"/>
      <c r="BK1396" s="495"/>
    </row>
    <row r="1397" spans="1:63" s="496" customFormat="1" ht="19.5" customHeight="1">
      <c r="A1397" s="350"/>
      <c r="B1397" s="627"/>
      <c r="C1397" s="848" t="s">
        <v>732</v>
      </c>
      <c r="D1397" s="851"/>
      <c r="E1397" s="851"/>
      <c r="F1397" s="851"/>
      <c r="G1397" s="851"/>
      <c r="H1397" s="851"/>
      <c r="I1397" s="851"/>
      <c r="J1397" s="851"/>
      <c r="K1397" s="851"/>
      <c r="L1397" s="851"/>
      <c r="M1397" s="851"/>
      <c r="N1397" s="851"/>
      <c r="O1397" s="851"/>
      <c r="P1397" s="851"/>
      <c r="Q1397" s="851"/>
      <c r="R1397" s="851"/>
      <c r="S1397" s="851"/>
      <c r="T1397" s="851"/>
      <c r="U1397" s="851"/>
      <c r="V1397" s="851"/>
      <c r="W1397" s="851"/>
      <c r="X1397" s="850"/>
      <c r="Y1397" s="1252"/>
      <c r="Z1397" s="1253"/>
      <c r="AA1397" s="1254"/>
      <c r="AC1397" s="495"/>
      <c r="AD1397" s="495"/>
      <c r="AE1397" s="495"/>
      <c r="AF1397" s="495"/>
      <c r="AG1397" s="495"/>
      <c r="AH1397" s="495"/>
      <c r="AI1397" s="495"/>
      <c r="AJ1397" s="495"/>
      <c r="AK1397" s="495"/>
      <c r="AL1397" s="495"/>
      <c r="AM1397" s="495"/>
      <c r="AN1397" s="495"/>
      <c r="AO1397" s="495"/>
      <c r="AP1397" s="495"/>
      <c r="AQ1397" s="495"/>
      <c r="AR1397" s="495"/>
      <c r="AS1397" s="495"/>
      <c r="AT1397" s="495"/>
      <c r="AU1397" s="495"/>
      <c r="AV1397" s="495"/>
      <c r="AW1397" s="495"/>
      <c r="AX1397" s="495"/>
      <c r="AY1397" s="495"/>
      <c r="AZ1397" s="495"/>
      <c r="BA1397" s="495"/>
      <c r="BB1397" s="495"/>
      <c r="BC1397" s="495"/>
      <c r="BD1397" s="495"/>
      <c r="BE1397" s="495"/>
      <c r="BF1397" s="495"/>
      <c r="BG1397" s="495"/>
      <c r="BH1397" s="495"/>
      <c r="BI1397" s="495"/>
      <c r="BJ1397" s="495"/>
      <c r="BK1397" s="495"/>
    </row>
    <row r="1398" spans="1:63" s="496" customFormat="1" ht="20.25" customHeight="1">
      <c r="A1398" s="350"/>
      <c r="B1398" s="627"/>
      <c r="C1398" s="852" t="s">
        <v>733</v>
      </c>
      <c r="D1398" s="853"/>
      <c r="E1398" s="853"/>
      <c r="F1398" s="853"/>
      <c r="G1398" s="853"/>
      <c r="H1398" s="853"/>
      <c r="I1398" s="853"/>
      <c r="J1398" s="853"/>
      <c r="K1398" s="853"/>
      <c r="L1398" s="853"/>
      <c r="M1398" s="853"/>
      <c r="N1398" s="853"/>
      <c r="O1398" s="853"/>
      <c r="P1398" s="853"/>
      <c r="Q1398" s="853"/>
      <c r="R1398" s="853"/>
      <c r="S1398" s="853"/>
      <c r="T1398" s="853"/>
      <c r="U1398" s="853"/>
      <c r="V1398" s="853"/>
      <c r="W1398" s="853"/>
      <c r="X1398" s="854"/>
      <c r="Y1398" s="1255"/>
      <c r="Z1398" s="1256"/>
      <c r="AA1398" s="1257"/>
      <c r="AC1398" s="495"/>
      <c r="AD1398" s="495"/>
      <c r="AE1398" s="495"/>
      <c r="AF1398" s="495"/>
      <c r="AG1398" s="495"/>
      <c r="AH1398" s="495"/>
      <c r="AI1398" s="495"/>
      <c r="AJ1398" s="495"/>
      <c r="AK1398" s="495"/>
      <c r="AL1398" s="495"/>
      <c r="AM1398" s="495"/>
      <c r="AN1398" s="495"/>
      <c r="AO1398" s="495"/>
      <c r="AP1398" s="495"/>
      <c r="AQ1398" s="495"/>
      <c r="AR1398" s="495"/>
      <c r="AS1398" s="495"/>
      <c r="AT1398" s="495"/>
      <c r="AU1398" s="495"/>
      <c r="AV1398" s="495"/>
      <c r="AW1398" s="495"/>
      <c r="AX1398" s="495"/>
      <c r="AY1398" s="495"/>
      <c r="AZ1398" s="495"/>
      <c r="BA1398" s="495"/>
      <c r="BB1398" s="495"/>
      <c r="BC1398" s="495"/>
      <c r="BD1398" s="495"/>
      <c r="BE1398" s="495"/>
      <c r="BF1398" s="495"/>
      <c r="BG1398" s="495"/>
      <c r="BH1398" s="495"/>
      <c r="BI1398" s="495"/>
      <c r="BJ1398" s="495"/>
      <c r="BK1398" s="495"/>
    </row>
    <row r="1399" spans="1:63" s="496" customFormat="1" ht="27" customHeight="1">
      <c r="A1399" s="350"/>
      <c r="B1399" s="627"/>
      <c r="C1399" s="855" t="s">
        <v>734</v>
      </c>
      <c r="D1399" s="856"/>
      <c r="E1399" s="856"/>
      <c r="F1399" s="856"/>
      <c r="G1399" s="856"/>
      <c r="H1399" s="856"/>
      <c r="I1399" s="856"/>
      <c r="J1399" s="856"/>
      <c r="K1399" s="856"/>
      <c r="L1399" s="856"/>
      <c r="M1399" s="856"/>
      <c r="N1399" s="856"/>
      <c r="O1399" s="856"/>
      <c r="P1399" s="856"/>
      <c r="Q1399" s="856"/>
      <c r="R1399" s="856"/>
      <c r="S1399" s="856"/>
      <c r="T1399" s="856"/>
      <c r="U1399" s="856"/>
      <c r="V1399" s="856"/>
      <c r="W1399" s="856"/>
      <c r="X1399" s="857"/>
      <c r="Y1399" s="1249"/>
      <c r="Z1399" s="1250"/>
      <c r="AA1399" s="1251"/>
      <c r="AC1399" s="495"/>
      <c r="AD1399" s="495"/>
      <c r="AE1399" s="495"/>
      <c r="AF1399" s="495"/>
      <c r="AG1399" s="495"/>
      <c r="AH1399" s="495"/>
      <c r="AI1399" s="495"/>
      <c r="AJ1399" s="495"/>
      <c r="AK1399" s="495"/>
      <c r="AL1399" s="495"/>
      <c r="AM1399" s="495"/>
      <c r="AN1399" s="495"/>
      <c r="AO1399" s="495"/>
      <c r="AP1399" s="495"/>
      <c r="AQ1399" s="495"/>
      <c r="AR1399" s="495"/>
      <c r="AS1399" s="495"/>
      <c r="AT1399" s="495"/>
      <c r="AU1399" s="495"/>
      <c r="AV1399" s="495"/>
      <c r="AW1399" s="495"/>
      <c r="AX1399" s="495"/>
      <c r="AY1399" s="495"/>
      <c r="AZ1399" s="495"/>
      <c r="BA1399" s="495"/>
      <c r="BB1399" s="495"/>
      <c r="BC1399" s="495"/>
      <c r="BD1399" s="495"/>
      <c r="BE1399" s="495"/>
      <c r="BF1399" s="495"/>
      <c r="BG1399" s="495"/>
      <c r="BH1399" s="495"/>
      <c r="BI1399" s="495"/>
      <c r="BJ1399" s="495"/>
      <c r="BK1399" s="495"/>
    </row>
    <row r="1400" spans="1:63" s="496" customFormat="1" ht="38.25" customHeight="1">
      <c r="A1400" s="350"/>
      <c r="B1400" s="627"/>
      <c r="C1400" s="858" t="s">
        <v>735</v>
      </c>
      <c r="D1400" s="859"/>
      <c r="E1400" s="859"/>
      <c r="F1400" s="859"/>
      <c r="G1400" s="859"/>
      <c r="H1400" s="859"/>
      <c r="I1400" s="859"/>
      <c r="J1400" s="859"/>
      <c r="K1400" s="859"/>
      <c r="L1400" s="859"/>
      <c r="M1400" s="859"/>
      <c r="N1400" s="859"/>
      <c r="O1400" s="859"/>
      <c r="P1400" s="859"/>
      <c r="Q1400" s="859"/>
      <c r="R1400" s="859"/>
      <c r="S1400" s="859"/>
      <c r="T1400" s="859"/>
      <c r="U1400" s="859"/>
      <c r="V1400" s="859"/>
      <c r="W1400" s="859"/>
      <c r="X1400" s="860"/>
      <c r="Y1400" s="1252"/>
      <c r="Z1400" s="1253"/>
      <c r="AA1400" s="1254"/>
      <c r="AC1400" s="495"/>
      <c r="AD1400" s="495"/>
      <c r="AE1400" s="495"/>
      <c r="AF1400" s="495"/>
      <c r="AG1400" s="495"/>
      <c r="AH1400" s="495"/>
      <c r="AI1400" s="495"/>
      <c r="AJ1400" s="495"/>
      <c r="AK1400" s="495"/>
      <c r="AL1400" s="495"/>
      <c r="AM1400" s="495"/>
      <c r="AN1400" s="495"/>
      <c r="AO1400" s="495"/>
      <c r="AP1400" s="495"/>
      <c r="AQ1400" s="495"/>
      <c r="AR1400" s="495"/>
      <c r="AS1400" s="495"/>
      <c r="AT1400" s="495"/>
      <c r="AU1400" s="495"/>
      <c r="AV1400" s="495"/>
      <c r="AW1400" s="495"/>
      <c r="AX1400" s="495"/>
      <c r="AY1400" s="495"/>
      <c r="AZ1400" s="495"/>
      <c r="BA1400" s="495"/>
      <c r="BB1400" s="495"/>
      <c r="BC1400" s="495"/>
      <c r="BD1400" s="495"/>
      <c r="BE1400" s="495"/>
      <c r="BF1400" s="495"/>
      <c r="BG1400" s="495"/>
      <c r="BH1400" s="495"/>
      <c r="BI1400" s="495"/>
      <c r="BJ1400" s="495"/>
      <c r="BK1400" s="495"/>
    </row>
    <row r="1401" spans="1:63" s="496" customFormat="1" ht="17.45" customHeight="1">
      <c r="A1401" s="350"/>
      <c r="B1401" s="627"/>
      <c r="C1401" s="871" t="s">
        <v>1020</v>
      </c>
      <c r="D1401" s="851"/>
      <c r="E1401" s="851"/>
      <c r="F1401" s="851"/>
      <c r="G1401" s="851"/>
      <c r="H1401" s="851"/>
      <c r="I1401" s="851"/>
      <c r="J1401" s="851"/>
      <c r="K1401" s="851"/>
      <c r="L1401" s="851"/>
      <c r="M1401" s="851"/>
      <c r="N1401" s="851"/>
      <c r="O1401" s="851"/>
      <c r="P1401" s="851"/>
      <c r="Q1401" s="851"/>
      <c r="R1401" s="851"/>
      <c r="S1401" s="851"/>
      <c r="T1401" s="851"/>
      <c r="U1401" s="851"/>
      <c r="V1401" s="851"/>
      <c r="W1401" s="851"/>
      <c r="X1401" s="850"/>
      <c r="Y1401" s="1252"/>
      <c r="Z1401" s="1253"/>
      <c r="AA1401" s="1254"/>
      <c r="AC1401" s="495"/>
      <c r="AD1401" s="495"/>
      <c r="AE1401" s="495"/>
      <c r="AF1401" s="495"/>
      <c r="AG1401" s="495"/>
      <c r="AH1401" s="495"/>
      <c r="AI1401" s="495"/>
      <c r="AJ1401" s="495"/>
      <c r="AK1401" s="495"/>
      <c r="AL1401" s="495"/>
      <c r="AM1401" s="495"/>
      <c r="AN1401" s="495"/>
      <c r="AO1401" s="495"/>
      <c r="AP1401" s="495"/>
      <c r="AQ1401" s="495"/>
      <c r="AR1401" s="495"/>
      <c r="AS1401" s="495"/>
      <c r="AT1401" s="495"/>
      <c r="AU1401" s="495"/>
      <c r="AV1401" s="495"/>
      <c r="AW1401" s="495"/>
      <c r="AX1401" s="495"/>
      <c r="AY1401" s="495"/>
      <c r="AZ1401" s="495"/>
      <c r="BA1401" s="495"/>
      <c r="BB1401" s="495"/>
      <c r="BC1401" s="495"/>
      <c r="BD1401" s="495"/>
      <c r="BE1401" s="495"/>
      <c r="BF1401" s="495"/>
      <c r="BG1401" s="495"/>
      <c r="BH1401" s="495"/>
      <c r="BI1401" s="495"/>
      <c r="BJ1401" s="495"/>
      <c r="BK1401" s="495"/>
    </row>
    <row r="1402" spans="1:63" s="496" customFormat="1" ht="27" customHeight="1">
      <c r="A1402" s="350"/>
      <c r="B1402" s="627"/>
      <c r="C1402" s="475"/>
      <c r="D1402" s="861" t="s">
        <v>1021</v>
      </c>
      <c r="E1402" s="872"/>
      <c r="F1402" s="872"/>
      <c r="G1402" s="873"/>
      <c r="H1402" s="383" t="s">
        <v>692</v>
      </c>
      <c r="I1402" s="383" t="s">
        <v>693</v>
      </c>
      <c r="J1402" s="383" t="s">
        <v>694</v>
      </c>
      <c r="K1402" s="383" t="s">
        <v>695</v>
      </c>
      <c r="L1402" s="383" t="s">
        <v>696</v>
      </c>
      <c r="M1402" s="383" t="s">
        <v>697</v>
      </c>
      <c r="N1402" s="384" t="s">
        <v>698</v>
      </c>
      <c r="O1402" s="384" t="s">
        <v>699</v>
      </c>
      <c r="P1402" s="384" t="s">
        <v>700</v>
      </c>
      <c r="Q1402" s="383" t="s">
        <v>701</v>
      </c>
      <c r="R1402" s="385" t="s">
        <v>702</v>
      </c>
      <c r="S1402" s="874" t="s">
        <v>703</v>
      </c>
      <c r="T1402" s="875"/>
      <c r="U1402" s="874" t="s">
        <v>704</v>
      </c>
      <c r="V1402" s="876"/>
      <c r="W1402" s="525"/>
      <c r="X1402" s="386"/>
      <c r="Y1402" s="1252"/>
      <c r="Z1402" s="1253"/>
      <c r="AA1402" s="1254"/>
      <c r="AC1402" s="495"/>
      <c r="AD1402" s="495"/>
      <c r="AE1402" s="495"/>
      <c r="AF1402" s="495"/>
      <c r="AG1402" s="495"/>
      <c r="AH1402" s="495"/>
      <c r="AI1402" s="495"/>
      <c r="AJ1402" s="495"/>
      <c r="AK1402" s="495"/>
      <c r="AL1402" s="495"/>
      <c r="AM1402" s="495"/>
      <c r="AN1402" s="495"/>
      <c r="AO1402" s="495"/>
      <c r="AP1402" s="495"/>
      <c r="AQ1402" s="495"/>
      <c r="AR1402" s="495"/>
      <c r="AS1402" s="495"/>
      <c r="AT1402" s="495"/>
      <c r="AU1402" s="495"/>
      <c r="AV1402" s="495"/>
      <c r="AW1402" s="495"/>
      <c r="AX1402" s="495"/>
      <c r="AY1402" s="495"/>
      <c r="AZ1402" s="495"/>
      <c r="BA1402" s="495"/>
      <c r="BB1402" s="495"/>
      <c r="BC1402" s="495"/>
      <c r="BD1402" s="495"/>
      <c r="BE1402" s="495"/>
      <c r="BF1402" s="495"/>
      <c r="BG1402" s="495"/>
      <c r="BH1402" s="495"/>
      <c r="BI1402" s="495"/>
      <c r="BJ1402" s="495"/>
      <c r="BK1402" s="495"/>
    </row>
    <row r="1403" spans="1:63" s="496" customFormat="1" ht="32.450000000000003" customHeight="1">
      <c r="A1403" s="350"/>
      <c r="B1403" s="627"/>
      <c r="C1403" s="475"/>
      <c r="D1403" s="877" t="s">
        <v>736</v>
      </c>
      <c r="E1403" s="872"/>
      <c r="F1403" s="872"/>
      <c r="G1403" s="873"/>
      <c r="H1403" s="516"/>
      <c r="I1403" s="516"/>
      <c r="J1403" s="516"/>
      <c r="K1403" s="516"/>
      <c r="L1403" s="516"/>
      <c r="M1403" s="516"/>
      <c r="N1403" s="516"/>
      <c r="O1403" s="516"/>
      <c r="P1403" s="516"/>
      <c r="Q1403" s="516"/>
      <c r="R1403" s="517"/>
      <c r="S1403" s="878"/>
      <c r="T1403" s="879"/>
      <c r="U1403" s="880" t="s">
        <v>706</v>
      </c>
      <c r="V1403" s="876"/>
      <c r="W1403" s="525"/>
      <c r="X1403" s="386"/>
      <c r="Y1403" s="1252"/>
      <c r="Z1403" s="1253"/>
      <c r="AA1403" s="1254"/>
      <c r="AC1403" s="495"/>
      <c r="AD1403" s="495"/>
      <c r="AE1403" s="495"/>
      <c r="AF1403" s="495"/>
      <c r="AG1403" s="495"/>
      <c r="AH1403" s="495"/>
      <c r="AI1403" s="495"/>
      <c r="AJ1403" s="495"/>
      <c r="AK1403" s="495"/>
      <c r="AL1403" s="495"/>
      <c r="AM1403" s="495"/>
      <c r="AN1403" s="495"/>
      <c r="AO1403" s="495"/>
      <c r="AP1403" s="495"/>
      <c r="AQ1403" s="495"/>
      <c r="AR1403" s="495"/>
      <c r="AS1403" s="495"/>
      <c r="AT1403" s="495"/>
      <c r="AU1403" s="495"/>
      <c r="AV1403" s="495"/>
      <c r="AW1403" s="495"/>
      <c r="AX1403" s="495"/>
      <c r="AY1403" s="495"/>
      <c r="AZ1403" s="495"/>
      <c r="BA1403" s="495"/>
      <c r="BB1403" s="495"/>
      <c r="BC1403" s="495"/>
      <c r="BD1403" s="495"/>
      <c r="BE1403" s="495"/>
      <c r="BF1403" s="495"/>
      <c r="BG1403" s="495"/>
      <c r="BH1403" s="495"/>
      <c r="BI1403" s="495"/>
      <c r="BJ1403" s="495"/>
      <c r="BK1403" s="495"/>
    </row>
    <row r="1404" spans="1:63" s="496" customFormat="1" ht="33" customHeight="1">
      <c r="A1404" s="350"/>
      <c r="B1404" s="627"/>
      <c r="C1404" s="475"/>
      <c r="D1404" s="877" t="s">
        <v>737</v>
      </c>
      <c r="E1404" s="872"/>
      <c r="F1404" s="872"/>
      <c r="G1404" s="873"/>
      <c r="H1404" s="516"/>
      <c r="I1404" s="516"/>
      <c r="J1404" s="516"/>
      <c r="K1404" s="516"/>
      <c r="L1404" s="516"/>
      <c r="M1404" s="516"/>
      <c r="N1404" s="516"/>
      <c r="O1404" s="516"/>
      <c r="P1404" s="516"/>
      <c r="Q1404" s="516"/>
      <c r="R1404" s="517"/>
      <c r="S1404" s="878"/>
      <c r="T1404" s="879"/>
      <c r="U1404" s="880" t="s">
        <v>708</v>
      </c>
      <c r="V1404" s="876"/>
      <c r="W1404" s="525"/>
      <c r="X1404" s="386"/>
      <c r="Y1404" s="1252"/>
      <c r="Z1404" s="1253"/>
      <c r="AA1404" s="1254"/>
      <c r="AC1404" s="495"/>
      <c r="AD1404" s="495"/>
      <c r="AE1404" s="495"/>
      <c r="AF1404" s="495"/>
      <c r="AG1404" s="495"/>
      <c r="AH1404" s="495"/>
      <c r="AI1404" s="495"/>
      <c r="AJ1404" s="495"/>
      <c r="AK1404" s="495"/>
      <c r="AL1404" s="495"/>
      <c r="AM1404" s="495"/>
      <c r="AN1404" s="495"/>
      <c r="AO1404" s="495"/>
      <c r="AP1404" s="495"/>
      <c r="AQ1404" s="495"/>
      <c r="AR1404" s="495"/>
      <c r="AS1404" s="495"/>
      <c r="AT1404" s="495"/>
      <c r="AU1404" s="495"/>
      <c r="AV1404" s="495"/>
      <c r="AW1404" s="495"/>
      <c r="AX1404" s="495"/>
      <c r="AY1404" s="495"/>
      <c r="AZ1404" s="495"/>
      <c r="BA1404" s="495"/>
      <c r="BB1404" s="495"/>
      <c r="BC1404" s="495"/>
      <c r="BD1404" s="495"/>
      <c r="BE1404" s="495"/>
      <c r="BF1404" s="495"/>
      <c r="BG1404" s="495"/>
      <c r="BH1404" s="495"/>
      <c r="BI1404" s="495"/>
      <c r="BJ1404" s="495"/>
      <c r="BK1404" s="495"/>
    </row>
    <row r="1405" spans="1:63" s="496" customFormat="1" ht="21" customHeight="1">
      <c r="A1405" s="350"/>
      <c r="B1405" s="627"/>
      <c r="C1405" s="1220" t="s">
        <v>738</v>
      </c>
      <c r="D1405" s="1221"/>
      <c r="E1405" s="1221"/>
      <c r="F1405" s="1221"/>
      <c r="G1405" s="1221"/>
      <c r="H1405" s="1221"/>
      <c r="I1405" s="1221"/>
      <c r="J1405" s="1221"/>
      <c r="K1405" s="1221"/>
      <c r="L1405" s="1221"/>
      <c r="M1405" s="1221"/>
      <c r="N1405" s="1221"/>
      <c r="O1405" s="1221"/>
      <c r="P1405" s="1221"/>
      <c r="Q1405" s="1221"/>
      <c r="R1405" s="1221"/>
      <c r="S1405" s="1221"/>
      <c r="T1405" s="1221"/>
      <c r="U1405" s="1221"/>
      <c r="V1405" s="1221"/>
      <c r="W1405" s="1221"/>
      <c r="X1405" s="1222"/>
      <c r="Y1405" s="1252"/>
      <c r="Z1405" s="1253"/>
      <c r="AA1405" s="1254"/>
      <c r="AC1405" s="495"/>
      <c r="AD1405" s="495"/>
      <c r="AE1405" s="495"/>
      <c r="AF1405" s="495"/>
      <c r="AG1405" s="495"/>
      <c r="AH1405" s="495"/>
      <c r="AI1405" s="495"/>
      <c r="AJ1405" s="495"/>
      <c r="AK1405" s="495"/>
      <c r="AL1405" s="495"/>
      <c r="AM1405" s="495"/>
      <c r="AN1405" s="495"/>
      <c r="AO1405" s="495"/>
      <c r="AP1405" s="495"/>
      <c r="AQ1405" s="495"/>
      <c r="AR1405" s="495"/>
      <c r="AS1405" s="495"/>
      <c r="AT1405" s="495"/>
      <c r="AU1405" s="495"/>
      <c r="AV1405" s="495"/>
      <c r="AW1405" s="495"/>
      <c r="AX1405" s="495"/>
      <c r="AY1405" s="495"/>
      <c r="AZ1405" s="495"/>
      <c r="BA1405" s="495"/>
      <c r="BB1405" s="495"/>
      <c r="BC1405" s="495"/>
      <c r="BD1405" s="495"/>
      <c r="BE1405" s="495"/>
      <c r="BF1405" s="495"/>
      <c r="BG1405" s="495"/>
      <c r="BH1405" s="495"/>
      <c r="BI1405" s="495"/>
      <c r="BJ1405" s="495"/>
      <c r="BK1405" s="495"/>
    </row>
    <row r="1406" spans="1:63" s="496" customFormat="1" ht="33" customHeight="1">
      <c r="A1406" s="350"/>
      <c r="B1406" s="627"/>
      <c r="C1406" s="1231" t="s">
        <v>739</v>
      </c>
      <c r="D1406" s="1232"/>
      <c r="E1406" s="1232"/>
      <c r="F1406" s="1232"/>
      <c r="G1406" s="1232"/>
      <c r="H1406" s="1232"/>
      <c r="I1406" s="1232"/>
      <c r="J1406" s="1232"/>
      <c r="K1406" s="1232"/>
      <c r="L1406" s="1232"/>
      <c r="M1406" s="1232"/>
      <c r="N1406" s="1232"/>
      <c r="O1406" s="1232"/>
      <c r="P1406" s="1232"/>
      <c r="Q1406" s="1232"/>
      <c r="R1406" s="1232"/>
      <c r="S1406" s="1232"/>
      <c r="T1406" s="1232"/>
      <c r="U1406" s="1232"/>
      <c r="V1406" s="1232"/>
      <c r="W1406" s="1232"/>
      <c r="X1406" s="1233"/>
      <c r="Y1406" s="1252"/>
      <c r="Z1406" s="1253"/>
      <c r="AA1406" s="1254"/>
      <c r="AC1406" s="495"/>
      <c r="AD1406" s="495"/>
      <c r="AE1406" s="495"/>
      <c r="AF1406" s="495"/>
      <c r="AG1406" s="495"/>
      <c r="AH1406" s="495"/>
      <c r="AI1406" s="495"/>
      <c r="AJ1406" s="495"/>
      <c r="AK1406" s="495"/>
      <c r="AL1406" s="495"/>
      <c r="AM1406" s="495"/>
      <c r="AN1406" s="495"/>
      <c r="AO1406" s="495"/>
      <c r="AP1406" s="495"/>
      <c r="AQ1406" s="495"/>
      <c r="AR1406" s="495"/>
      <c r="AS1406" s="495"/>
      <c r="AT1406" s="495"/>
      <c r="AU1406" s="495"/>
      <c r="AV1406" s="495"/>
      <c r="AW1406" s="495"/>
      <c r="AX1406" s="495"/>
      <c r="AY1406" s="495"/>
      <c r="AZ1406" s="495"/>
      <c r="BA1406" s="495"/>
      <c r="BB1406" s="495"/>
      <c r="BC1406" s="495"/>
      <c r="BD1406" s="495"/>
      <c r="BE1406" s="495"/>
      <c r="BF1406" s="495"/>
      <c r="BG1406" s="495"/>
      <c r="BH1406" s="495"/>
      <c r="BI1406" s="495"/>
      <c r="BJ1406" s="495"/>
      <c r="BK1406" s="495"/>
    </row>
    <row r="1407" spans="1:63" s="496" customFormat="1" ht="21.6" customHeight="1">
      <c r="A1407" s="350"/>
      <c r="B1407" s="627"/>
      <c r="C1407" s="848" t="s">
        <v>718</v>
      </c>
      <c r="D1407" s="851"/>
      <c r="E1407" s="851"/>
      <c r="F1407" s="851"/>
      <c r="G1407" s="851"/>
      <c r="H1407" s="851"/>
      <c r="I1407" s="851"/>
      <c r="J1407" s="851"/>
      <c r="K1407" s="851"/>
      <c r="L1407" s="851"/>
      <c r="M1407" s="851"/>
      <c r="N1407" s="851"/>
      <c r="O1407" s="851"/>
      <c r="P1407" s="851"/>
      <c r="Q1407" s="851"/>
      <c r="R1407" s="851"/>
      <c r="S1407" s="851"/>
      <c r="T1407" s="851"/>
      <c r="U1407" s="851"/>
      <c r="V1407" s="851"/>
      <c r="W1407" s="851"/>
      <c r="X1407" s="850"/>
      <c r="Y1407" s="1252"/>
      <c r="Z1407" s="1253"/>
      <c r="AA1407" s="1254"/>
      <c r="AC1407" s="495"/>
      <c r="AD1407" s="495"/>
      <c r="AE1407" s="495"/>
      <c r="AF1407" s="495"/>
      <c r="AG1407" s="495"/>
      <c r="AH1407" s="495"/>
      <c r="AI1407" s="495"/>
      <c r="AJ1407" s="495"/>
      <c r="AK1407" s="495"/>
      <c r="AL1407" s="495"/>
      <c r="AM1407" s="495"/>
      <c r="AN1407" s="495"/>
      <c r="AO1407" s="495"/>
      <c r="AP1407" s="495"/>
      <c r="AQ1407" s="495"/>
      <c r="AR1407" s="495"/>
      <c r="AS1407" s="495"/>
      <c r="AT1407" s="495"/>
      <c r="AU1407" s="495"/>
      <c r="AV1407" s="495"/>
      <c r="AW1407" s="495"/>
      <c r="AX1407" s="495"/>
      <c r="AY1407" s="495"/>
      <c r="AZ1407" s="495"/>
      <c r="BA1407" s="495"/>
      <c r="BB1407" s="495"/>
      <c r="BC1407" s="495"/>
      <c r="BD1407" s="495"/>
      <c r="BE1407" s="495"/>
      <c r="BF1407" s="495"/>
      <c r="BG1407" s="495"/>
      <c r="BH1407" s="495"/>
      <c r="BI1407" s="495"/>
      <c r="BJ1407" s="495"/>
      <c r="BK1407" s="495"/>
    </row>
    <row r="1408" spans="1:63" s="496" customFormat="1" ht="21.6" customHeight="1">
      <c r="A1408" s="350"/>
      <c r="B1408" s="627"/>
      <c r="C1408" s="848" t="s">
        <v>740</v>
      </c>
      <c r="D1408" s="851"/>
      <c r="E1408" s="851"/>
      <c r="F1408" s="851"/>
      <c r="G1408" s="851"/>
      <c r="H1408" s="851"/>
      <c r="I1408" s="851"/>
      <c r="J1408" s="851"/>
      <c r="K1408" s="851"/>
      <c r="L1408" s="851"/>
      <c r="M1408" s="851"/>
      <c r="N1408" s="851"/>
      <c r="O1408" s="851"/>
      <c r="P1408" s="851"/>
      <c r="Q1408" s="851"/>
      <c r="R1408" s="851"/>
      <c r="S1408" s="851"/>
      <c r="T1408" s="851"/>
      <c r="U1408" s="851"/>
      <c r="V1408" s="851"/>
      <c r="W1408" s="851"/>
      <c r="X1408" s="850"/>
      <c r="Y1408" s="1252"/>
      <c r="Z1408" s="1253"/>
      <c r="AA1408" s="1254"/>
      <c r="AC1408" s="495"/>
      <c r="AD1408" s="495"/>
      <c r="AE1408" s="495"/>
      <c r="AF1408" s="495"/>
      <c r="AG1408" s="495"/>
      <c r="AH1408" s="495"/>
      <c r="AI1408" s="495"/>
      <c r="AJ1408" s="495"/>
      <c r="AK1408" s="495"/>
      <c r="AL1408" s="495"/>
      <c r="AM1408" s="495"/>
      <c r="AN1408" s="495"/>
      <c r="AO1408" s="495"/>
      <c r="AP1408" s="495"/>
      <c r="AQ1408" s="495"/>
      <c r="AR1408" s="495"/>
      <c r="AS1408" s="495"/>
      <c r="AT1408" s="495"/>
      <c r="AU1408" s="495"/>
      <c r="AV1408" s="495"/>
      <c r="AW1408" s="495"/>
      <c r="AX1408" s="495"/>
      <c r="AY1408" s="495"/>
      <c r="AZ1408" s="495"/>
      <c r="BA1408" s="495"/>
      <c r="BB1408" s="495"/>
      <c r="BC1408" s="495"/>
      <c r="BD1408" s="495"/>
      <c r="BE1408" s="495"/>
      <c r="BF1408" s="495"/>
      <c r="BG1408" s="495"/>
      <c r="BH1408" s="495"/>
      <c r="BI1408" s="495"/>
      <c r="BJ1408" s="495"/>
      <c r="BK1408" s="495"/>
    </row>
    <row r="1409" spans="1:63" s="496" customFormat="1" ht="21.6" customHeight="1">
      <c r="A1409" s="350"/>
      <c r="B1409" s="627"/>
      <c r="C1409" s="852" t="s">
        <v>741</v>
      </c>
      <c r="D1409" s="853"/>
      <c r="E1409" s="853"/>
      <c r="F1409" s="853"/>
      <c r="G1409" s="853"/>
      <c r="H1409" s="853"/>
      <c r="I1409" s="853"/>
      <c r="J1409" s="853"/>
      <c r="K1409" s="853"/>
      <c r="L1409" s="853"/>
      <c r="M1409" s="853"/>
      <c r="N1409" s="853"/>
      <c r="O1409" s="853"/>
      <c r="P1409" s="853"/>
      <c r="Q1409" s="853"/>
      <c r="R1409" s="853"/>
      <c r="S1409" s="853"/>
      <c r="T1409" s="853"/>
      <c r="U1409" s="853"/>
      <c r="V1409" s="853"/>
      <c r="W1409" s="853"/>
      <c r="X1409" s="854"/>
      <c r="Y1409" s="1252"/>
      <c r="Z1409" s="1253"/>
      <c r="AA1409" s="1254"/>
      <c r="AC1409" s="495"/>
      <c r="AD1409" s="495"/>
      <c r="AE1409" s="495"/>
      <c r="AF1409" s="495"/>
      <c r="AG1409" s="495"/>
      <c r="AH1409" s="495"/>
      <c r="AI1409" s="495"/>
      <c r="AJ1409" s="495"/>
      <c r="AK1409" s="495"/>
      <c r="AL1409" s="495"/>
      <c r="AM1409" s="495"/>
      <c r="AN1409" s="495"/>
      <c r="AO1409" s="495"/>
      <c r="AP1409" s="495"/>
      <c r="AQ1409" s="495"/>
      <c r="AR1409" s="495"/>
      <c r="AS1409" s="495"/>
      <c r="AT1409" s="495"/>
      <c r="AU1409" s="495"/>
      <c r="AV1409" s="495"/>
      <c r="AW1409" s="495"/>
      <c r="AX1409" s="495"/>
      <c r="AY1409" s="495"/>
      <c r="AZ1409" s="495"/>
      <c r="BA1409" s="495"/>
      <c r="BB1409" s="495"/>
      <c r="BC1409" s="495"/>
      <c r="BD1409" s="495"/>
      <c r="BE1409" s="495"/>
      <c r="BF1409" s="495"/>
      <c r="BG1409" s="495"/>
      <c r="BH1409" s="495"/>
      <c r="BI1409" s="495"/>
      <c r="BJ1409" s="495"/>
      <c r="BK1409" s="495"/>
    </row>
    <row r="1410" spans="1:63" s="496" customFormat="1" ht="30.6" customHeight="1">
      <c r="A1410" s="350"/>
      <c r="B1410" s="627" t="s">
        <v>1105</v>
      </c>
      <c r="C1410" s="855" t="s">
        <v>742</v>
      </c>
      <c r="D1410" s="856"/>
      <c r="E1410" s="856"/>
      <c r="F1410" s="856"/>
      <c r="G1410" s="856"/>
      <c r="H1410" s="856"/>
      <c r="I1410" s="856"/>
      <c r="J1410" s="856"/>
      <c r="K1410" s="856"/>
      <c r="L1410" s="856"/>
      <c r="M1410" s="856"/>
      <c r="N1410" s="856"/>
      <c r="O1410" s="856"/>
      <c r="P1410" s="856"/>
      <c r="Q1410" s="856"/>
      <c r="R1410" s="856"/>
      <c r="S1410" s="856"/>
      <c r="T1410" s="856"/>
      <c r="U1410" s="856"/>
      <c r="V1410" s="856"/>
      <c r="W1410" s="856"/>
      <c r="X1410" s="857"/>
      <c r="Y1410" s="932"/>
      <c r="Z1410" s="933"/>
      <c r="AA1410" s="934"/>
      <c r="AC1410" s="495"/>
      <c r="AD1410" s="495"/>
      <c r="AE1410" s="495"/>
      <c r="AF1410" s="495"/>
      <c r="AG1410" s="495"/>
      <c r="AH1410" s="495"/>
      <c r="AI1410" s="495"/>
      <c r="AJ1410" s="495"/>
      <c r="AK1410" s="495"/>
      <c r="AL1410" s="495"/>
      <c r="AM1410" s="495"/>
      <c r="AN1410" s="495"/>
      <c r="AO1410" s="495"/>
      <c r="AP1410" s="495"/>
      <c r="AQ1410" s="495"/>
      <c r="AR1410" s="495"/>
      <c r="AS1410" s="495"/>
      <c r="AT1410" s="495"/>
      <c r="AU1410" s="495"/>
      <c r="AV1410" s="495"/>
      <c r="AW1410" s="495"/>
      <c r="AX1410" s="495"/>
      <c r="AY1410" s="495"/>
      <c r="AZ1410" s="495"/>
      <c r="BA1410" s="495"/>
      <c r="BB1410" s="495"/>
      <c r="BC1410" s="495"/>
      <c r="BD1410" s="495"/>
      <c r="BE1410" s="495"/>
      <c r="BF1410" s="495"/>
      <c r="BG1410" s="495"/>
      <c r="BH1410" s="495"/>
      <c r="BI1410" s="495"/>
      <c r="BJ1410" s="495"/>
      <c r="BK1410" s="495"/>
    </row>
    <row r="1411" spans="1:63" s="496" customFormat="1" ht="40.35" customHeight="1">
      <c r="A1411" s="323"/>
      <c r="B1411" s="627"/>
      <c r="C1411" s="858" t="s">
        <v>743</v>
      </c>
      <c r="D1411" s="859"/>
      <c r="E1411" s="859"/>
      <c r="F1411" s="859"/>
      <c r="G1411" s="859"/>
      <c r="H1411" s="859"/>
      <c r="I1411" s="859"/>
      <c r="J1411" s="859"/>
      <c r="K1411" s="859"/>
      <c r="L1411" s="859"/>
      <c r="M1411" s="859"/>
      <c r="N1411" s="859"/>
      <c r="O1411" s="859"/>
      <c r="P1411" s="859"/>
      <c r="Q1411" s="859"/>
      <c r="R1411" s="859"/>
      <c r="S1411" s="859"/>
      <c r="T1411" s="859"/>
      <c r="U1411" s="859"/>
      <c r="V1411" s="859"/>
      <c r="W1411" s="859"/>
      <c r="X1411" s="860"/>
      <c r="Y1411" s="932"/>
      <c r="Z1411" s="933"/>
      <c r="AA1411" s="934"/>
      <c r="AC1411" s="495"/>
      <c r="AD1411" s="495"/>
      <c r="AE1411" s="495"/>
      <c r="AF1411" s="495"/>
      <c r="AG1411" s="495"/>
      <c r="AH1411" s="495"/>
      <c r="AI1411" s="495"/>
      <c r="AJ1411" s="495"/>
      <c r="AK1411" s="495"/>
      <c r="AL1411" s="495"/>
      <c r="AM1411" s="495"/>
      <c r="AN1411" s="495"/>
      <c r="AO1411" s="495"/>
      <c r="AP1411" s="495"/>
      <c r="AQ1411" s="495"/>
      <c r="AR1411" s="495"/>
      <c r="AS1411" s="495"/>
      <c r="AT1411" s="495"/>
      <c r="AU1411" s="495"/>
      <c r="AV1411" s="495"/>
      <c r="AW1411" s="495"/>
      <c r="AX1411" s="495"/>
      <c r="AY1411" s="495"/>
      <c r="AZ1411" s="495"/>
      <c r="BA1411" s="495"/>
      <c r="BB1411" s="495"/>
      <c r="BC1411" s="495"/>
      <c r="BD1411" s="495"/>
      <c r="BE1411" s="495"/>
      <c r="BF1411" s="495"/>
      <c r="BG1411" s="495"/>
      <c r="BH1411" s="495"/>
      <c r="BI1411" s="495"/>
      <c r="BJ1411" s="495"/>
      <c r="BK1411" s="495"/>
    </row>
    <row r="1412" spans="1:63" s="496" customFormat="1" ht="12.95" customHeight="1" thickBot="1">
      <c r="A1412" s="323"/>
      <c r="B1412" s="627"/>
      <c r="C1412" s="871" t="s">
        <v>1020</v>
      </c>
      <c r="D1412" s="851"/>
      <c r="E1412" s="851"/>
      <c r="F1412" s="851"/>
      <c r="G1412" s="851"/>
      <c r="H1412" s="851"/>
      <c r="I1412" s="851"/>
      <c r="J1412" s="851"/>
      <c r="K1412" s="851"/>
      <c r="L1412" s="851"/>
      <c r="M1412" s="851"/>
      <c r="N1412" s="851"/>
      <c r="O1412" s="851"/>
      <c r="P1412" s="851"/>
      <c r="Q1412" s="851"/>
      <c r="R1412" s="851"/>
      <c r="S1412" s="851"/>
      <c r="T1412" s="851"/>
      <c r="U1412" s="851"/>
      <c r="V1412" s="851"/>
      <c r="W1412" s="851"/>
      <c r="X1412" s="850"/>
      <c r="Y1412" s="932"/>
      <c r="Z1412" s="933"/>
      <c r="AA1412" s="934"/>
      <c r="AC1412" s="495"/>
      <c r="AD1412" s="495"/>
      <c r="AE1412" s="495"/>
      <c r="AF1412" s="495"/>
      <c r="AG1412" s="495"/>
      <c r="AH1412" s="495"/>
      <c r="AI1412" s="495"/>
      <c r="AJ1412" s="495"/>
      <c r="AK1412" s="495"/>
      <c r="AL1412" s="495"/>
      <c r="AM1412" s="495"/>
      <c r="AN1412" s="495"/>
      <c r="AO1412" s="495"/>
      <c r="AP1412" s="495"/>
      <c r="AQ1412" s="495"/>
      <c r="AR1412" s="495"/>
      <c r="AS1412" s="495"/>
      <c r="AT1412" s="495"/>
      <c r="AU1412" s="495"/>
      <c r="AV1412" s="495"/>
      <c r="AW1412" s="495"/>
      <c r="AX1412" s="495"/>
      <c r="AY1412" s="495"/>
      <c r="AZ1412" s="495"/>
      <c r="BA1412" s="495"/>
      <c r="BB1412" s="495"/>
      <c r="BC1412" s="495"/>
      <c r="BD1412" s="495"/>
      <c r="BE1412" s="495"/>
      <c r="BF1412" s="495"/>
      <c r="BG1412" s="495"/>
      <c r="BH1412" s="495"/>
      <c r="BI1412" s="495"/>
      <c r="BJ1412" s="495"/>
      <c r="BK1412" s="495"/>
    </row>
    <row r="1413" spans="1:63" s="496" customFormat="1" ht="25.5" customHeight="1" thickBot="1">
      <c r="A1413" s="323"/>
      <c r="B1413" s="627"/>
      <c r="C1413" s="475"/>
      <c r="D1413" s="861" t="s">
        <v>1021</v>
      </c>
      <c r="E1413" s="872"/>
      <c r="F1413" s="872"/>
      <c r="G1413" s="873"/>
      <c r="H1413" s="383" t="s">
        <v>692</v>
      </c>
      <c r="I1413" s="383" t="s">
        <v>693</v>
      </c>
      <c r="J1413" s="383" t="s">
        <v>694</v>
      </c>
      <c r="K1413" s="383" t="s">
        <v>695</v>
      </c>
      <c r="L1413" s="383" t="s">
        <v>696</v>
      </c>
      <c r="M1413" s="383" t="s">
        <v>697</v>
      </c>
      <c r="N1413" s="384" t="s">
        <v>698</v>
      </c>
      <c r="O1413" s="384" t="s">
        <v>699</v>
      </c>
      <c r="P1413" s="384" t="s">
        <v>700</v>
      </c>
      <c r="Q1413" s="383" t="s">
        <v>701</v>
      </c>
      <c r="R1413" s="385" t="s">
        <v>702</v>
      </c>
      <c r="S1413" s="1234" t="s">
        <v>703</v>
      </c>
      <c r="T1413" s="1235"/>
      <c r="U1413" s="1236" t="s">
        <v>704</v>
      </c>
      <c r="V1413" s="1237"/>
      <c r="W1413" s="380"/>
      <c r="X1413" s="386"/>
      <c r="Y1413" s="932"/>
      <c r="Z1413" s="933"/>
      <c r="AA1413" s="934"/>
      <c r="AC1413" s="495"/>
      <c r="AD1413" s="495"/>
      <c r="AE1413" s="495"/>
      <c r="AF1413" s="495"/>
      <c r="AG1413" s="495"/>
      <c r="AH1413" s="495"/>
      <c r="AI1413" s="495"/>
      <c r="AJ1413" s="495"/>
      <c r="AK1413" s="495"/>
      <c r="AL1413" s="495"/>
      <c r="AM1413" s="495"/>
      <c r="AN1413" s="495"/>
      <c r="AO1413" s="495"/>
      <c r="AP1413" s="495"/>
      <c r="AQ1413" s="495"/>
      <c r="AR1413" s="495"/>
      <c r="AS1413" s="495"/>
      <c r="AT1413" s="495"/>
      <c r="AU1413" s="495"/>
      <c r="AV1413" s="495"/>
      <c r="AW1413" s="495"/>
      <c r="AX1413" s="495"/>
      <c r="AY1413" s="495"/>
      <c r="AZ1413" s="495"/>
      <c r="BA1413" s="495"/>
      <c r="BB1413" s="495"/>
      <c r="BC1413" s="495"/>
      <c r="BD1413" s="495"/>
      <c r="BE1413" s="495"/>
      <c r="BF1413" s="495"/>
      <c r="BG1413" s="495"/>
      <c r="BH1413" s="495"/>
      <c r="BI1413" s="495"/>
      <c r="BJ1413" s="495"/>
      <c r="BK1413" s="495"/>
    </row>
    <row r="1414" spans="1:63" s="496" customFormat="1" ht="36" customHeight="1">
      <c r="A1414" s="323"/>
      <c r="B1414" s="627"/>
      <c r="C1414" s="475"/>
      <c r="D1414" s="877" t="s">
        <v>744</v>
      </c>
      <c r="E1414" s="872"/>
      <c r="F1414" s="872"/>
      <c r="G1414" s="873"/>
      <c r="H1414" s="516"/>
      <c r="I1414" s="516"/>
      <c r="J1414" s="516"/>
      <c r="K1414" s="516"/>
      <c r="L1414" s="516"/>
      <c r="M1414" s="516"/>
      <c r="N1414" s="516"/>
      <c r="O1414" s="516"/>
      <c r="P1414" s="516"/>
      <c r="Q1414" s="516"/>
      <c r="R1414" s="517"/>
      <c r="S1414" s="391"/>
      <c r="T1414" s="392"/>
      <c r="U1414" s="387" t="s">
        <v>706</v>
      </c>
      <c r="V1414" s="388"/>
      <c r="W1414" s="380"/>
      <c r="X1414" s="386"/>
      <c r="Y1414" s="932"/>
      <c r="Z1414" s="933"/>
      <c r="AA1414" s="934"/>
      <c r="AC1414" s="495"/>
      <c r="AD1414" s="495"/>
      <c r="AE1414" s="495"/>
      <c r="AF1414" s="495"/>
      <c r="AG1414" s="495"/>
      <c r="AH1414" s="495"/>
      <c r="AI1414" s="495"/>
      <c r="AJ1414" s="495"/>
      <c r="AK1414" s="495"/>
      <c r="AL1414" s="495"/>
      <c r="AM1414" s="495"/>
      <c r="AN1414" s="495"/>
      <c r="AO1414" s="495"/>
      <c r="AP1414" s="495"/>
      <c r="AQ1414" s="495"/>
      <c r="AR1414" s="495"/>
      <c r="AS1414" s="495"/>
      <c r="AT1414" s="495"/>
      <c r="AU1414" s="495"/>
      <c r="AV1414" s="495"/>
      <c r="AW1414" s="495"/>
      <c r="AX1414" s="495"/>
      <c r="AY1414" s="495"/>
      <c r="AZ1414" s="495"/>
      <c r="BA1414" s="495"/>
      <c r="BB1414" s="495"/>
      <c r="BC1414" s="495"/>
      <c r="BD1414" s="495"/>
      <c r="BE1414" s="495"/>
      <c r="BF1414" s="495"/>
      <c r="BG1414" s="495"/>
      <c r="BH1414" s="495"/>
      <c r="BI1414" s="495"/>
      <c r="BJ1414" s="495"/>
      <c r="BK1414" s="495"/>
    </row>
    <row r="1415" spans="1:63" s="496" customFormat="1" ht="38.25" customHeight="1" thickBot="1">
      <c r="A1415" s="323"/>
      <c r="B1415" s="627"/>
      <c r="C1415" s="475"/>
      <c r="D1415" s="877" t="s">
        <v>745</v>
      </c>
      <c r="E1415" s="872"/>
      <c r="F1415" s="872"/>
      <c r="G1415" s="873"/>
      <c r="H1415" s="516"/>
      <c r="I1415" s="516"/>
      <c r="J1415" s="516"/>
      <c r="K1415" s="516"/>
      <c r="L1415" s="516"/>
      <c r="M1415" s="516"/>
      <c r="N1415" s="516"/>
      <c r="O1415" s="516"/>
      <c r="P1415" s="516"/>
      <c r="Q1415" s="516"/>
      <c r="R1415" s="517"/>
      <c r="S1415" s="523"/>
      <c r="T1415" s="524"/>
      <c r="U1415" s="389" t="s">
        <v>708</v>
      </c>
      <c r="V1415" s="390"/>
      <c r="W1415" s="380"/>
      <c r="X1415" s="386"/>
      <c r="Y1415" s="932"/>
      <c r="Z1415" s="933"/>
      <c r="AA1415" s="934"/>
      <c r="AC1415" s="495"/>
      <c r="AD1415" s="495"/>
      <c r="AE1415" s="495"/>
      <c r="AF1415" s="495"/>
      <c r="AG1415" s="495"/>
      <c r="AH1415" s="495"/>
      <c r="AI1415" s="495"/>
      <c r="AJ1415" s="495"/>
      <c r="AK1415" s="495"/>
      <c r="AL1415" s="495"/>
      <c r="AM1415" s="495"/>
      <c r="AN1415" s="495"/>
      <c r="AO1415" s="495"/>
      <c r="AP1415" s="495"/>
      <c r="AQ1415" s="495"/>
      <c r="AR1415" s="495"/>
      <c r="AS1415" s="495"/>
      <c r="AT1415" s="495"/>
      <c r="AU1415" s="495"/>
      <c r="AV1415" s="495"/>
      <c r="AW1415" s="495"/>
      <c r="AX1415" s="495"/>
      <c r="AY1415" s="495"/>
      <c r="AZ1415" s="495"/>
      <c r="BA1415" s="495"/>
      <c r="BB1415" s="495"/>
      <c r="BC1415" s="495"/>
      <c r="BD1415" s="495"/>
      <c r="BE1415" s="495"/>
      <c r="BF1415" s="495"/>
      <c r="BG1415" s="495"/>
      <c r="BH1415" s="495"/>
      <c r="BI1415" s="495"/>
      <c r="BJ1415" s="495"/>
      <c r="BK1415" s="495"/>
    </row>
    <row r="1416" spans="1:63" s="496" customFormat="1" ht="23.25" customHeight="1">
      <c r="A1416" s="323"/>
      <c r="B1416" s="627"/>
      <c r="C1416" s="1238" t="s">
        <v>746</v>
      </c>
      <c r="D1416" s="1239"/>
      <c r="E1416" s="1239"/>
      <c r="F1416" s="1239"/>
      <c r="G1416" s="1239"/>
      <c r="H1416" s="1239"/>
      <c r="I1416" s="1239"/>
      <c r="J1416" s="1239"/>
      <c r="K1416" s="1239"/>
      <c r="L1416" s="1239"/>
      <c r="M1416" s="1239"/>
      <c r="N1416" s="1239"/>
      <c r="O1416" s="1239"/>
      <c r="P1416" s="1239"/>
      <c r="Q1416" s="1239"/>
      <c r="R1416" s="1239"/>
      <c r="S1416" s="1239"/>
      <c r="T1416" s="1239"/>
      <c r="U1416" s="1239"/>
      <c r="V1416" s="1239"/>
      <c r="W1416" s="1239"/>
      <c r="X1416" s="1240"/>
      <c r="Y1416" s="932"/>
      <c r="Z1416" s="933"/>
      <c r="AA1416" s="934"/>
      <c r="AC1416" s="495"/>
      <c r="AD1416" s="495"/>
      <c r="AE1416" s="495"/>
      <c r="AF1416" s="495"/>
      <c r="AG1416" s="495"/>
      <c r="AH1416" s="495"/>
      <c r="AI1416" s="495"/>
      <c r="AJ1416" s="495"/>
      <c r="AK1416" s="495"/>
      <c r="AL1416" s="495"/>
      <c r="AM1416" s="495"/>
      <c r="AN1416" s="495"/>
      <c r="AO1416" s="495"/>
      <c r="AP1416" s="495"/>
      <c r="AQ1416" s="495"/>
      <c r="AR1416" s="495"/>
      <c r="AS1416" s="495"/>
      <c r="AT1416" s="495"/>
      <c r="AU1416" s="495"/>
      <c r="AV1416" s="495"/>
      <c r="AW1416" s="495"/>
      <c r="AX1416" s="495"/>
      <c r="AY1416" s="495"/>
      <c r="AZ1416" s="495"/>
      <c r="BA1416" s="495"/>
      <c r="BB1416" s="495"/>
      <c r="BC1416" s="495"/>
      <c r="BD1416" s="495"/>
      <c r="BE1416" s="495"/>
      <c r="BF1416" s="495"/>
      <c r="BG1416" s="495"/>
      <c r="BH1416" s="495"/>
      <c r="BI1416" s="495"/>
      <c r="BJ1416" s="495"/>
      <c r="BK1416" s="495"/>
    </row>
    <row r="1417" spans="1:63" s="496" customFormat="1" ht="32.450000000000003" customHeight="1">
      <c r="A1417" s="323"/>
      <c r="B1417" s="627"/>
      <c r="C1417" s="858" t="s">
        <v>747</v>
      </c>
      <c r="D1417" s="859"/>
      <c r="E1417" s="859"/>
      <c r="F1417" s="859"/>
      <c r="G1417" s="859"/>
      <c r="H1417" s="859"/>
      <c r="I1417" s="859"/>
      <c r="J1417" s="859"/>
      <c r="K1417" s="859"/>
      <c r="L1417" s="859"/>
      <c r="M1417" s="859"/>
      <c r="N1417" s="859"/>
      <c r="O1417" s="859"/>
      <c r="P1417" s="859"/>
      <c r="Q1417" s="859"/>
      <c r="R1417" s="859"/>
      <c r="S1417" s="859"/>
      <c r="T1417" s="859"/>
      <c r="U1417" s="859"/>
      <c r="V1417" s="859"/>
      <c r="W1417" s="859"/>
      <c r="X1417" s="860"/>
      <c r="Y1417" s="932"/>
      <c r="Z1417" s="933"/>
      <c r="AA1417" s="934"/>
      <c r="AC1417" s="495"/>
      <c r="AD1417" s="495"/>
      <c r="AE1417" s="495"/>
      <c r="AF1417" s="495"/>
      <c r="AG1417" s="495"/>
      <c r="AH1417" s="495"/>
      <c r="AI1417" s="495"/>
      <c r="AJ1417" s="495"/>
      <c r="AK1417" s="495"/>
      <c r="AL1417" s="495"/>
      <c r="AM1417" s="495"/>
      <c r="AN1417" s="495"/>
      <c r="AO1417" s="495"/>
      <c r="AP1417" s="495"/>
      <c r="AQ1417" s="495"/>
      <c r="AR1417" s="495"/>
      <c r="AS1417" s="495"/>
      <c r="AT1417" s="495"/>
      <c r="AU1417" s="495"/>
      <c r="AV1417" s="495"/>
      <c r="AW1417" s="495"/>
      <c r="AX1417" s="495"/>
      <c r="AY1417" s="495"/>
      <c r="AZ1417" s="495"/>
      <c r="BA1417" s="495"/>
      <c r="BB1417" s="495"/>
      <c r="BC1417" s="495"/>
      <c r="BD1417" s="495"/>
      <c r="BE1417" s="495"/>
      <c r="BF1417" s="495"/>
      <c r="BG1417" s="495"/>
      <c r="BH1417" s="495"/>
      <c r="BI1417" s="495"/>
      <c r="BJ1417" s="495"/>
      <c r="BK1417" s="495"/>
    </row>
    <row r="1418" spans="1:63" s="496" customFormat="1" ht="9" customHeight="1">
      <c r="A1418" s="323"/>
      <c r="B1418" s="627"/>
      <c r="C1418" s="871"/>
      <c r="D1418" s="851"/>
      <c r="E1418" s="851"/>
      <c r="F1418" s="851"/>
      <c r="G1418" s="851"/>
      <c r="H1418" s="851"/>
      <c r="I1418" s="851"/>
      <c r="J1418" s="851"/>
      <c r="K1418" s="851"/>
      <c r="L1418" s="851"/>
      <c r="M1418" s="851"/>
      <c r="N1418" s="851"/>
      <c r="O1418" s="851"/>
      <c r="P1418" s="851"/>
      <c r="Q1418" s="851"/>
      <c r="R1418" s="851"/>
      <c r="S1418" s="851"/>
      <c r="T1418" s="851"/>
      <c r="U1418" s="851"/>
      <c r="V1418" s="851"/>
      <c r="W1418" s="851"/>
      <c r="X1418" s="850"/>
      <c r="Y1418" s="932"/>
      <c r="Z1418" s="933"/>
      <c r="AA1418" s="934"/>
      <c r="AC1418" s="495"/>
      <c r="AD1418" s="495"/>
      <c r="AE1418" s="495"/>
      <c r="AF1418" s="495"/>
      <c r="AG1418" s="495"/>
      <c r="AH1418" s="495"/>
      <c r="AI1418" s="495"/>
      <c r="AJ1418" s="495"/>
      <c r="AK1418" s="495"/>
      <c r="AL1418" s="495"/>
      <c r="AM1418" s="495"/>
      <c r="AN1418" s="495"/>
      <c r="AO1418" s="495"/>
      <c r="AP1418" s="495"/>
      <c r="AQ1418" s="495"/>
      <c r="AR1418" s="495"/>
      <c r="AS1418" s="495"/>
      <c r="AT1418" s="495"/>
      <c r="AU1418" s="495"/>
      <c r="AV1418" s="495"/>
      <c r="AW1418" s="495"/>
      <c r="AX1418" s="495"/>
      <c r="AY1418" s="495"/>
      <c r="AZ1418" s="495"/>
      <c r="BA1418" s="495"/>
      <c r="BB1418" s="495"/>
      <c r="BC1418" s="495"/>
      <c r="BD1418" s="495"/>
      <c r="BE1418" s="495"/>
      <c r="BF1418" s="495"/>
      <c r="BG1418" s="495"/>
      <c r="BH1418" s="495"/>
      <c r="BI1418" s="495"/>
      <c r="BJ1418" s="495"/>
      <c r="BK1418" s="495"/>
    </row>
    <row r="1419" spans="1:63" s="496" customFormat="1" ht="12.75" hidden="1" customHeight="1">
      <c r="A1419" s="323"/>
      <c r="B1419" s="627"/>
      <c r="C1419" s="871"/>
      <c r="D1419" s="851"/>
      <c r="E1419" s="851"/>
      <c r="F1419" s="851"/>
      <c r="G1419" s="851"/>
      <c r="H1419" s="851"/>
      <c r="I1419" s="851"/>
      <c r="J1419" s="851"/>
      <c r="K1419" s="851"/>
      <c r="L1419" s="851"/>
      <c r="M1419" s="851"/>
      <c r="N1419" s="851"/>
      <c r="O1419" s="851"/>
      <c r="P1419" s="851"/>
      <c r="Q1419" s="851"/>
      <c r="R1419" s="851"/>
      <c r="S1419" s="851"/>
      <c r="T1419" s="851"/>
      <c r="U1419" s="851"/>
      <c r="V1419" s="851"/>
      <c r="W1419" s="851"/>
      <c r="X1419" s="850"/>
      <c r="Y1419" s="932"/>
      <c r="Z1419" s="933"/>
      <c r="AA1419" s="934"/>
      <c r="AC1419" s="495"/>
      <c r="AD1419" s="495"/>
      <c r="AE1419" s="495"/>
      <c r="AF1419" s="495"/>
      <c r="AG1419" s="495"/>
      <c r="AH1419" s="495"/>
      <c r="AI1419" s="495"/>
      <c r="AJ1419" s="495"/>
      <c r="AK1419" s="495"/>
      <c r="AL1419" s="495"/>
      <c r="AM1419" s="495"/>
      <c r="AN1419" s="495"/>
      <c r="AO1419" s="495"/>
      <c r="AP1419" s="495"/>
      <c r="AQ1419" s="495"/>
      <c r="AR1419" s="495"/>
      <c r="AS1419" s="495"/>
      <c r="AT1419" s="495"/>
      <c r="AU1419" s="495"/>
      <c r="AV1419" s="495"/>
      <c r="AW1419" s="495"/>
      <c r="AX1419" s="495"/>
      <c r="AY1419" s="495"/>
      <c r="AZ1419" s="495"/>
      <c r="BA1419" s="495"/>
      <c r="BB1419" s="495"/>
      <c r="BC1419" s="495"/>
      <c r="BD1419" s="495"/>
      <c r="BE1419" s="495"/>
      <c r="BF1419" s="495"/>
      <c r="BG1419" s="495"/>
      <c r="BH1419" s="495"/>
      <c r="BI1419" s="495"/>
      <c r="BJ1419" s="495"/>
      <c r="BK1419" s="495"/>
    </row>
    <row r="1420" spans="1:63" s="496" customFormat="1" ht="12.95" customHeight="1">
      <c r="A1420" s="323"/>
      <c r="B1420" s="627"/>
      <c r="C1420" s="827" t="s">
        <v>748</v>
      </c>
      <c r="D1420" s="828"/>
      <c r="E1420" s="828"/>
      <c r="F1420" s="828"/>
      <c r="G1420" s="828"/>
      <c r="H1420" s="828"/>
      <c r="I1420" s="828"/>
      <c r="J1420" s="828"/>
      <c r="K1420" s="828"/>
      <c r="L1420" s="828"/>
      <c r="M1420" s="828"/>
      <c r="N1420" s="828"/>
      <c r="O1420" s="828"/>
      <c r="P1420" s="828"/>
      <c r="Q1420" s="828"/>
      <c r="R1420" s="828"/>
      <c r="S1420" s="828"/>
      <c r="T1420" s="828"/>
      <c r="U1420" s="828"/>
      <c r="V1420" s="828"/>
      <c r="W1420" s="828"/>
      <c r="X1420" s="829"/>
      <c r="Y1420" s="932"/>
      <c r="Z1420" s="933"/>
      <c r="AA1420" s="934"/>
      <c r="AC1420" s="495"/>
      <c r="AD1420" s="495"/>
      <c r="AE1420" s="495"/>
      <c r="AF1420" s="495"/>
      <c r="AG1420" s="495"/>
      <c r="AH1420" s="495"/>
      <c r="AI1420" s="495"/>
      <c r="AJ1420" s="495"/>
      <c r="AK1420" s="495"/>
      <c r="AL1420" s="495"/>
      <c r="AM1420" s="495"/>
      <c r="AN1420" s="495"/>
      <c r="AO1420" s="495"/>
      <c r="AP1420" s="495"/>
      <c r="AQ1420" s="495"/>
      <c r="AR1420" s="495"/>
      <c r="AS1420" s="495"/>
      <c r="AT1420" s="495"/>
      <c r="AU1420" s="495"/>
      <c r="AV1420" s="495"/>
      <c r="AW1420" s="495"/>
      <c r="AX1420" s="495"/>
      <c r="AY1420" s="495"/>
      <c r="AZ1420" s="495"/>
      <c r="BA1420" s="495"/>
      <c r="BB1420" s="495"/>
      <c r="BC1420" s="495"/>
      <c r="BD1420" s="495"/>
      <c r="BE1420" s="495"/>
      <c r="BF1420" s="495"/>
      <c r="BG1420" s="495"/>
      <c r="BH1420" s="495"/>
      <c r="BI1420" s="495"/>
      <c r="BJ1420" s="495"/>
      <c r="BK1420" s="495"/>
    </row>
    <row r="1421" spans="1:63" s="496" customFormat="1" ht="18.75" customHeight="1">
      <c r="A1421" s="323"/>
      <c r="B1421" s="627"/>
      <c r="C1421" s="827" t="s">
        <v>749</v>
      </c>
      <c r="D1421" s="828"/>
      <c r="E1421" s="828"/>
      <c r="F1421" s="828"/>
      <c r="G1421" s="828"/>
      <c r="H1421" s="828"/>
      <c r="I1421" s="828"/>
      <c r="J1421" s="828"/>
      <c r="K1421" s="828"/>
      <c r="L1421" s="828"/>
      <c r="M1421" s="828"/>
      <c r="N1421" s="828"/>
      <c r="O1421" s="828"/>
      <c r="P1421" s="828"/>
      <c r="Q1421" s="828"/>
      <c r="R1421" s="828"/>
      <c r="S1421" s="828"/>
      <c r="T1421" s="828"/>
      <c r="U1421" s="828"/>
      <c r="V1421" s="828"/>
      <c r="W1421" s="828"/>
      <c r="X1421" s="829"/>
      <c r="Y1421" s="932"/>
      <c r="Z1421" s="933"/>
      <c r="AA1421" s="934"/>
      <c r="AC1421" s="495"/>
      <c r="AD1421" s="495"/>
      <c r="AE1421" s="495"/>
      <c r="AF1421" s="495"/>
      <c r="AG1421" s="495"/>
      <c r="AH1421" s="495"/>
      <c r="AI1421" s="495"/>
      <c r="AJ1421" s="495"/>
      <c r="AK1421" s="495"/>
      <c r="AL1421" s="495"/>
      <c r="AM1421" s="495"/>
      <c r="AN1421" s="495"/>
      <c r="AO1421" s="495"/>
      <c r="AP1421" s="495"/>
      <c r="AQ1421" s="495"/>
      <c r="AR1421" s="495"/>
      <c r="AS1421" s="495"/>
      <c r="AT1421" s="495"/>
      <c r="AU1421" s="495"/>
      <c r="AV1421" s="495"/>
      <c r="AW1421" s="495"/>
      <c r="AX1421" s="495"/>
      <c r="AY1421" s="495"/>
      <c r="AZ1421" s="495"/>
      <c r="BA1421" s="495"/>
      <c r="BB1421" s="495"/>
      <c r="BC1421" s="495"/>
      <c r="BD1421" s="495"/>
      <c r="BE1421" s="495"/>
      <c r="BF1421" s="495"/>
      <c r="BG1421" s="495"/>
      <c r="BH1421" s="495"/>
      <c r="BI1421" s="495"/>
      <c r="BJ1421" s="495"/>
      <c r="BK1421" s="495"/>
    </row>
    <row r="1422" spans="1:63" s="496" customFormat="1" ht="22.5" customHeight="1">
      <c r="A1422" s="323"/>
      <c r="B1422" s="628"/>
      <c r="C1422" s="830" t="s">
        <v>750</v>
      </c>
      <c r="D1422" s="831"/>
      <c r="E1422" s="831"/>
      <c r="F1422" s="831"/>
      <c r="G1422" s="831"/>
      <c r="H1422" s="831"/>
      <c r="I1422" s="831"/>
      <c r="J1422" s="831"/>
      <c r="K1422" s="831"/>
      <c r="L1422" s="831"/>
      <c r="M1422" s="831"/>
      <c r="N1422" s="831"/>
      <c r="O1422" s="831"/>
      <c r="P1422" s="831"/>
      <c r="Q1422" s="831"/>
      <c r="R1422" s="831"/>
      <c r="S1422" s="831"/>
      <c r="T1422" s="831"/>
      <c r="U1422" s="831"/>
      <c r="V1422" s="831"/>
      <c r="W1422" s="831"/>
      <c r="X1422" s="832"/>
      <c r="Y1422" s="935"/>
      <c r="Z1422" s="936"/>
      <c r="AA1422" s="937"/>
      <c r="AC1422" s="495"/>
      <c r="AD1422" s="495"/>
      <c r="AE1422" s="495"/>
      <c r="AF1422" s="495"/>
      <c r="AG1422" s="495"/>
      <c r="AH1422" s="495"/>
      <c r="AI1422" s="495"/>
      <c r="AJ1422" s="495"/>
      <c r="AK1422" s="495"/>
      <c r="AL1422" s="495"/>
      <c r="AM1422" s="495"/>
      <c r="AN1422" s="495"/>
      <c r="AO1422" s="495"/>
      <c r="AP1422" s="495"/>
      <c r="AQ1422" s="495"/>
      <c r="AR1422" s="495"/>
      <c r="AS1422" s="495"/>
      <c r="AT1422" s="495"/>
      <c r="AU1422" s="495"/>
      <c r="AV1422" s="495"/>
      <c r="AW1422" s="495"/>
      <c r="AX1422" s="495"/>
      <c r="AY1422" s="495"/>
      <c r="AZ1422" s="495"/>
      <c r="BA1422" s="495"/>
      <c r="BB1422" s="495"/>
      <c r="BC1422" s="495"/>
      <c r="BD1422" s="495"/>
      <c r="BE1422" s="495"/>
      <c r="BF1422" s="495"/>
      <c r="BG1422" s="495"/>
      <c r="BH1422" s="495"/>
      <c r="BI1422" s="495"/>
      <c r="BJ1422" s="495"/>
      <c r="BK1422" s="495"/>
    </row>
    <row r="1423" spans="1:63" s="496" customFormat="1" ht="12.75" customHeight="1">
      <c r="A1423" s="323"/>
      <c r="B1423" s="626" t="s">
        <v>1168</v>
      </c>
      <c r="C1423" s="908" t="s">
        <v>751</v>
      </c>
      <c r="D1423" s="904"/>
      <c r="E1423" s="904"/>
      <c r="F1423" s="904"/>
      <c r="G1423" s="904"/>
      <c r="H1423" s="904"/>
      <c r="I1423" s="904"/>
      <c r="J1423" s="904"/>
      <c r="K1423" s="904"/>
      <c r="L1423" s="904"/>
      <c r="M1423" s="904"/>
      <c r="N1423" s="904"/>
      <c r="O1423" s="904"/>
      <c r="P1423" s="904"/>
      <c r="Q1423" s="904"/>
      <c r="R1423" s="904"/>
      <c r="S1423" s="904"/>
      <c r="T1423" s="904"/>
      <c r="U1423" s="904"/>
      <c r="V1423" s="904"/>
      <c r="W1423" s="904"/>
      <c r="X1423" s="905"/>
      <c r="Y1423" s="929"/>
      <c r="Z1423" s="930"/>
      <c r="AA1423" s="931"/>
      <c r="AC1423" s="495"/>
      <c r="AD1423" s="495"/>
      <c r="AE1423" s="495"/>
      <c r="AF1423" s="495"/>
      <c r="AG1423" s="495"/>
      <c r="AH1423" s="495"/>
      <c r="AI1423" s="495"/>
      <c r="AJ1423" s="495"/>
      <c r="AK1423" s="495"/>
      <c r="AL1423" s="495"/>
      <c r="AM1423" s="495"/>
      <c r="AN1423" s="495"/>
      <c r="AO1423" s="495"/>
      <c r="AP1423" s="495"/>
      <c r="AQ1423" s="495"/>
      <c r="AR1423" s="495"/>
      <c r="AS1423" s="495"/>
      <c r="AT1423" s="495"/>
      <c r="AU1423" s="495"/>
      <c r="AV1423" s="495"/>
      <c r="AW1423" s="495"/>
      <c r="AX1423" s="495"/>
      <c r="AY1423" s="495"/>
      <c r="AZ1423" s="495"/>
      <c r="BA1423" s="495"/>
      <c r="BB1423" s="495"/>
      <c r="BC1423" s="495"/>
      <c r="BD1423" s="495"/>
      <c r="BE1423" s="495"/>
      <c r="BF1423" s="495"/>
      <c r="BG1423" s="495"/>
      <c r="BH1423" s="495"/>
      <c r="BI1423" s="495"/>
      <c r="BJ1423" s="495"/>
      <c r="BK1423" s="495"/>
    </row>
    <row r="1424" spans="1:63" s="496" customFormat="1" ht="12.75" customHeight="1">
      <c r="A1424" s="323"/>
      <c r="B1424" s="897"/>
      <c r="C1424" s="906"/>
      <c r="D1424" s="851"/>
      <c r="E1424" s="851"/>
      <c r="F1424" s="851"/>
      <c r="G1424" s="851"/>
      <c r="H1424" s="851"/>
      <c r="I1424" s="851"/>
      <c r="J1424" s="851"/>
      <c r="K1424" s="851"/>
      <c r="L1424" s="851"/>
      <c r="M1424" s="851"/>
      <c r="N1424" s="851"/>
      <c r="O1424" s="851"/>
      <c r="P1424" s="851"/>
      <c r="Q1424" s="851"/>
      <c r="R1424" s="851"/>
      <c r="S1424" s="851"/>
      <c r="T1424" s="851"/>
      <c r="U1424" s="851"/>
      <c r="V1424" s="851"/>
      <c r="W1424" s="851"/>
      <c r="X1424" s="850"/>
      <c r="Y1424" s="932"/>
      <c r="Z1424" s="933"/>
      <c r="AA1424" s="934"/>
      <c r="AC1424" s="495"/>
      <c r="AD1424" s="495"/>
      <c r="AE1424" s="495"/>
      <c r="AF1424" s="495"/>
      <c r="AG1424" s="495"/>
      <c r="AH1424" s="495"/>
      <c r="AI1424" s="495"/>
      <c r="AJ1424" s="495"/>
      <c r="AK1424" s="495"/>
      <c r="AL1424" s="495"/>
      <c r="AM1424" s="495"/>
      <c r="AN1424" s="495"/>
      <c r="AO1424" s="495"/>
      <c r="AP1424" s="495"/>
      <c r="AQ1424" s="495"/>
      <c r="AR1424" s="495"/>
      <c r="AS1424" s="495"/>
      <c r="AT1424" s="495"/>
      <c r="AU1424" s="495"/>
      <c r="AV1424" s="495"/>
      <c r="AW1424" s="495"/>
      <c r="AX1424" s="495"/>
      <c r="AY1424" s="495"/>
      <c r="AZ1424" s="495"/>
      <c r="BA1424" s="495"/>
      <c r="BB1424" s="495"/>
      <c r="BC1424" s="495"/>
      <c r="BD1424" s="495"/>
      <c r="BE1424" s="495"/>
      <c r="BF1424" s="495"/>
      <c r="BG1424" s="495"/>
      <c r="BH1424" s="495"/>
      <c r="BI1424" s="495"/>
      <c r="BJ1424" s="495"/>
      <c r="BK1424" s="495"/>
    </row>
    <row r="1425" spans="1:63" s="496" customFormat="1" ht="7.7" customHeight="1">
      <c r="A1425" s="323"/>
      <c r="B1425" s="898"/>
      <c r="C1425" s="907"/>
      <c r="D1425" s="853"/>
      <c r="E1425" s="853"/>
      <c r="F1425" s="853"/>
      <c r="G1425" s="853"/>
      <c r="H1425" s="853"/>
      <c r="I1425" s="853"/>
      <c r="J1425" s="853"/>
      <c r="K1425" s="853"/>
      <c r="L1425" s="853"/>
      <c r="M1425" s="853"/>
      <c r="N1425" s="853"/>
      <c r="O1425" s="853"/>
      <c r="P1425" s="853"/>
      <c r="Q1425" s="853"/>
      <c r="R1425" s="853"/>
      <c r="S1425" s="853"/>
      <c r="T1425" s="853"/>
      <c r="U1425" s="853"/>
      <c r="V1425" s="853"/>
      <c r="W1425" s="853"/>
      <c r="X1425" s="854"/>
      <c r="Y1425" s="935"/>
      <c r="Z1425" s="936"/>
      <c r="AA1425" s="937"/>
      <c r="AC1425" s="495"/>
      <c r="AD1425" s="495"/>
      <c r="AE1425" s="495"/>
      <c r="AF1425" s="495"/>
      <c r="AG1425" s="495"/>
      <c r="AH1425" s="495"/>
      <c r="AI1425" s="495"/>
      <c r="AJ1425" s="495"/>
      <c r="AK1425" s="495"/>
      <c r="AL1425" s="495"/>
      <c r="AM1425" s="495"/>
      <c r="AN1425" s="495"/>
      <c r="AO1425" s="495"/>
      <c r="AP1425" s="495"/>
      <c r="AQ1425" s="495"/>
      <c r="AR1425" s="495"/>
      <c r="AS1425" s="495"/>
      <c r="AT1425" s="495"/>
      <c r="AU1425" s="495"/>
      <c r="AV1425" s="495"/>
      <c r="AW1425" s="495"/>
      <c r="AX1425" s="495"/>
      <c r="AY1425" s="495"/>
      <c r="AZ1425" s="495"/>
      <c r="BA1425" s="495"/>
      <c r="BB1425" s="495"/>
      <c r="BC1425" s="495"/>
      <c r="BD1425" s="495"/>
      <c r="BE1425" s="495"/>
      <c r="BF1425" s="495"/>
      <c r="BG1425" s="495"/>
      <c r="BH1425" s="495"/>
      <c r="BI1425" s="495"/>
      <c r="BJ1425" s="495"/>
      <c r="BK1425" s="495"/>
    </row>
    <row r="1426" spans="1:63" s="496" customFormat="1" ht="36.6" customHeight="1">
      <c r="A1426" s="323"/>
      <c r="B1426" s="626" t="s">
        <v>827</v>
      </c>
      <c r="C1426" s="908" t="s">
        <v>752</v>
      </c>
      <c r="D1426" s="904"/>
      <c r="E1426" s="904"/>
      <c r="F1426" s="904"/>
      <c r="G1426" s="904"/>
      <c r="H1426" s="904"/>
      <c r="I1426" s="904"/>
      <c r="J1426" s="904"/>
      <c r="K1426" s="904"/>
      <c r="L1426" s="904"/>
      <c r="M1426" s="904"/>
      <c r="N1426" s="904"/>
      <c r="O1426" s="904"/>
      <c r="P1426" s="904"/>
      <c r="Q1426" s="904"/>
      <c r="R1426" s="904"/>
      <c r="S1426" s="904"/>
      <c r="T1426" s="904"/>
      <c r="U1426" s="904"/>
      <c r="V1426" s="904"/>
      <c r="W1426" s="904"/>
      <c r="X1426" s="905"/>
      <c r="Y1426" s="929"/>
      <c r="Z1426" s="930"/>
      <c r="AA1426" s="931"/>
      <c r="AC1426" s="495"/>
      <c r="AD1426" s="495"/>
      <c r="AE1426" s="495"/>
      <c r="AF1426" s="495"/>
      <c r="AG1426" s="495"/>
      <c r="AH1426" s="495"/>
      <c r="AI1426" s="495"/>
      <c r="AJ1426" s="495"/>
      <c r="AK1426" s="495"/>
      <c r="AL1426" s="495"/>
      <c r="AM1426" s="495"/>
      <c r="AN1426" s="495"/>
      <c r="AO1426" s="495"/>
      <c r="AP1426" s="495"/>
      <c r="AQ1426" s="495"/>
      <c r="AR1426" s="495"/>
      <c r="AS1426" s="495"/>
      <c r="AT1426" s="495"/>
      <c r="AU1426" s="495"/>
      <c r="AV1426" s="495"/>
      <c r="AW1426" s="495"/>
      <c r="AX1426" s="495"/>
      <c r="AY1426" s="495"/>
      <c r="AZ1426" s="495"/>
      <c r="BA1426" s="495"/>
      <c r="BB1426" s="495"/>
      <c r="BC1426" s="495"/>
      <c r="BD1426" s="495"/>
      <c r="BE1426" s="495"/>
      <c r="BF1426" s="495"/>
      <c r="BG1426" s="495"/>
      <c r="BH1426" s="495"/>
      <c r="BI1426" s="495"/>
      <c r="BJ1426" s="495"/>
      <c r="BK1426" s="495"/>
    </row>
    <row r="1427" spans="1:63" s="330" customFormat="1" ht="12.95" customHeight="1">
      <c r="A1427" s="323"/>
      <c r="B1427" s="897"/>
      <c r="C1427" s="906"/>
      <c r="D1427" s="851"/>
      <c r="E1427" s="851"/>
      <c r="F1427" s="851"/>
      <c r="G1427" s="851"/>
      <c r="H1427" s="851"/>
      <c r="I1427" s="851"/>
      <c r="J1427" s="851"/>
      <c r="K1427" s="851"/>
      <c r="L1427" s="851"/>
      <c r="M1427" s="851"/>
      <c r="N1427" s="851"/>
      <c r="O1427" s="851"/>
      <c r="P1427" s="851"/>
      <c r="Q1427" s="851"/>
      <c r="R1427" s="851"/>
      <c r="S1427" s="851"/>
      <c r="T1427" s="851"/>
      <c r="U1427" s="851"/>
      <c r="V1427" s="851"/>
      <c r="W1427" s="851"/>
      <c r="X1427" s="850"/>
      <c r="Y1427" s="932"/>
      <c r="Z1427" s="933"/>
      <c r="AA1427" s="934"/>
      <c r="AC1427" s="331"/>
      <c r="AD1427" s="331"/>
      <c r="AE1427" s="331"/>
      <c r="AF1427" s="331"/>
      <c r="AG1427" s="331"/>
      <c r="AH1427" s="331"/>
      <c r="AI1427" s="331"/>
      <c r="AJ1427" s="331"/>
      <c r="AK1427" s="331"/>
      <c r="AL1427" s="331"/>
      <c r="AM1427" s="331"/>
      <c r="AN1427" s="331"/>
      <c r="AO1427" s="331"/>
      <c r="AP1427" s="331"/>
      <c r="AQ1427" s="331"/>
      <c r="AR1427" s="331"/>
      <c r="AS1427" s="331"/>
      <c r="AT1427" s="331"/>
      <c r="AU1427" s="331"/>
      <c r="AV1427" s="331"/>
      <c r="AW1427" s="331"/>
      <c r="AX1427" s="331"/>
      <c r="AY1427" s="331"/>
      <c r="AZ1427" s="331"/>
      <c r="BA1427" s="331"/>
      <c r="BB1427" s="331"/>
      <c r="BC1427" s="331"/>
      <c r="BD1427" s="331"/>
      <c r="BE1427" s="331"/>
      <c r="BF1427" s="331"/>
      <c r="BG1427" s="331"/>
      <c r="BH1427" s="331"/>
      <c r="BI1427" s="331"/>
      <c r="BJ1427" s="331"/>
      <c r="BK1427" s="331"/>
    </row>
    <row r="1428" spans="1:63" s="330" customFormat="1" ht="32.1" customHeight="1">
      <c r="A1428" s="323"/>
      <c r="B1428" s="898"/>
      <c r="C1428" s="907"/>
      <c r="D1428" s="853"/>
      <c r="E1428" s="853"/>
      <c r="F1428" s="853"/>
      <c r="G1428" s="853"/>
      <c r="H1428" s="853"/>
      <c r="I1428" s="853"/>
      <c r="J1428" s="853"/>
      <c r="K1428" s="853"/>
      <c r="L1428" s="853"/>
      <c r="M1428" s="853"/>
      <c r="N1428" s="853"/>
      <c r="O1428" s="853"/>
      <c r="P1428" s="853"/>
      <c r="Q1428" s="853"/>
      <c r="R1428" s="853"/>
      <c r="S1428" s="853"/>
      <c r="T1428" s="853"/>
      <c r="U1428" s="853"/>
      <c r="V1428" s="853"/>
      <c r="W1428" s="853"/>
      <c r="X1428" s="854"/>
      <c r="Y1428" s="935"/>
      <c r="Z1428" s="936"/>
      <c r="AA1428" s="937"/>
      <c r="AC1428" s="331"/>
      <c r="AD1428" s="331"/>
      <c r="AE1428" s="331"/>
      <c r="AF1428" s="331"/>
      <c r="AG1428" s="331"/>
      <c r="AH1428" s="331"/>
      <c r="AI1428" s="331"/>
      <c r="AJ1428" s="331"/>
      <c r="AK1428" s="331"/>
      <c r="AL1428" s="331"/>
      <c r="AM1428" s="331"/>
      <c r="AN1428" s="331"/>
      <c r="AO1428" s="331"/>
      <c r="AP1428" s="331"/>
      <c r="AQ1428" s="331"/>
      <c r="AR1428" s="331"/>
      <c r="AS1428" s="331"/>
      <c r="AT1428" s="331"/>
      <c r="AU1428" s="331"/>
      <c r="AV1428" s="331"/>
      <c r="AW1428" s="331"/>
      <c r="AX1428" s="331"/>
      <c r="AY1428" s="331"/>
      <c r="AZ1428" s="331"/>
      <c r="BA1428" s="331"/>
      <c r="BB1428" s="331"/>
      <c r="BC1428" s="331"/>
      <c r="BD1428" s="331"/>
      <c r="BE1428" s="331"/>
      <c r="BF1428" s="331"/>
      <c r="BG1428" s="331"/>
      <c r="BH1428" s="331"/>
      <c r="BI1428" s="331"/>
      <c r="BJ1428" s="331"/>
      <c r="BK1428" s="331"/>
    </row>
    <row r="1429" spans="1:63" s="330" customFormat="1" ht="5.45" customHeight="1">
      <c r="A1429" s="323"/>
      <c r="B1429" s="626" t="s">
        <v>1169</v>
      </c>
      <c r="C1429" s="908" t="s">
        <v>753</v>
      </c>
      <c r="D1429" s="904"/>
      <c r="E1429" s="904"/>
      <c r="F1429" s="904"/>
      <c r="G1429" s="904"/>
      <c r="H1429" s="904"/>
      <c r="I1429" s="904"/>
      <c r="J1429" s="904"/>
      <c r="K1429" s="904"/>
      <c r="L1429" s="904"/>
      <c r="M1429" s="904"/>
      <c r="N1429" s="904"/>
      <c r="O1429" s="904"/>
      <c r="P1429" s="904"/>
      <c r="Q1429" s="904"/>
      <c r="R1429" s="904"/>
      <c r="S1429" s="904"/>
      <c r="T1429" s="904"/>
      <c r="U1429" s="904"/>
      <c r="V1429" s="904"/>
      <c r="W1429" s="904"/>
      <c r="X1429" s="905"/>
      <c r="Y1429" s="477"/>
      <c r="Z1429" s="478"/>
      <c r="AA1429" s="479"/>
      <c r="AC1429" s="331"/>
      <c r="AD1429" s="331"/>
      <c r="AE1429" s="331"/>
      <c r="AF1429" s="331"/>
      <c r="AG1429" s="331"/>
      <c r="AH1429" s="331"/>
      <c r="AI1429" s="331"/>
      <c r="AJ1429" s="331"/>
      <c r="AK1429" s="331"/>
      <c r="AL1429" s="331"/>
      <c r="AM1429" s="331"/>
      <c r="AN1429" s="331"/>
      <c r="AO1429" s="331"/>
      <c r="AP1429" s="331"/>
      <c r="AQ1429" s="331"/>
      <c r="AR1429" s="331"/>
      <c r="AS1429" s="331"/>
      <c r="AT1429" s="331"/>
      <c r="AU1429" s="331"/>
      <c r="AV1429" s="331"/>
      <c r="AW1429" s="331"/>
      <c r="AX1429" s="331"/>
      <c r="AY1429" s="331"/>
      <c r="AZ1429" s="331"/>
      <c r="BA1429" s="331"/>
      <c r="BB1429" s="331"/>
      <c r="BC1429" s="331"/>
      <c r="BD1429" s="331"/>
      <c r="BE1429" s="331"/>
      <c r="BF1429" s="331"/>
      <c r="BG1429" s="331"/>
      <c r="BH1429" s="331"/>
      <c r="BI1429" s="331"/>
      <c r="BJ1429" s="331"/>
      <c r="BK1429" s="331"/>
    </row>
    <row r="1430" spans="1:63" s="330" customFormat="1" ht="18" customHeight="1">
      <c r="A1430" s="323"/>
      <c r="B1430" s="897"/>
      <c r="C1430" s="906"/>
      <c r="D1430" s="851"/>
      <c r="E1430" s="851"/>
      <c r="F1430" s="851"/>
      <c r="G1430" s="851"/>
      <c r="H1430" s="851"/>
      <c r="I1430" s="851"/>
      <c r="J1430" s="851"/>
      <c r="K1430" s="851"/>
      <c r="L1430" s="851"/>
      <c r="M1430" s="851"/>
      <c r="N1430" s="851"/>
      <c r="O1430" s="851"/>
      <c r="P1430" s="851"/>
      <c r="Q1430" s="851"/>
      <c r="R1430" s="851"/>
      <c r="S1430" s="851"/>
      <c r="T1430" s="851"/>
      <c r="U1430" s="851"/>
      <c r="V1430" s="851"/>
      <c r="W1430" s="851"/>
      <c r="X1430" s="850"/>
      <c r="Y1430" s="932"/>
      <c r="Z1430" s="933"/>
      <c r="AA1430" s="934"/>
      <c r="AC1430" s="331"/>
      <c r="AD1430" s="331"/>
      <c r="AE1430" s="331"/>
      <c r="AF1430" s="331"/>
      <c r="AG1430" s="331"/>
      <c r="AH1430" s="331"/>
      <c r="AI1430" s="331"/>
      <c r="AJ1430" s="331"/>
      <c r="AK1430" s="331"/>
      <c r="AL1430" s="331"/>
      <c r="AM1430" s="331"/>
      <c r="AN1430" s="331"/>
      <c r="AO1430" s="331"/>
      <c r="AP1430" s="331"/>
      <c r="AQ1430" s="331"/>
      <c r="AR1430" s="331"/>
      <c r="AS1430" s="331"/>
      <c r="AT1430" s="331"/>
      <c r="AU1430" s="331"/>
      <c r="AV1430" s="331"/>
      <c r="AW1430" s="331"/>
      <c r="AX1430" s="331"/>
      <c r="AY1430" s="331"/>
      <c r="AZ1430" s="331"/>
      <c r="BA1430" s="331"/>
      <c r="BB1430" s="331"/>
      <c r="BC1430" s="331"/>
      <c r="BD1430" s="331"/>
      <c r="BE1430" s="331"/>
      <c r="BF1430" s="331"/>
      <c r="BG1430" s="331"/>
      <c r="BH1430" s="331"/>
      <c r="BI1430" s="331"/>
      <c r="BJ1430" s="331"/>
      <c r="BK1430" s="331"/>
    </row>
    <row r="1431" spans="1:63" s="330" customFormat="1" ht="12.75" customHeight="1">
      <c r="A1431" s="323"/>
      <c r="B1431" s="898"/>
      <c r="C1431" s="907"/>
      <c r="D1431" s="853"/>
      <c r="E1431" s="853"/>
      <c r="F1431" s="853"/>
      <c r="G1431" s="853"/>
      <c r="H1431" s="853"/>
      <c r="I1431" s="853"/>
      <c r="J1431" s="853"/>
      <c r="K1431" s="853"/>
      <c r="L1431" s="853"/>
      <c r="M1431" s="853"/>
      <c r="N1431" s="853"/>
      <c r="O1431" s="853"/>
      <c r="P1431" s="853"/>
      <c r="Q1431" s="853"/>
      <c r="R1431" s="853"/>
      <c r="S1431" s="853"/>
      <c r="T1431" s="853"/>
      <c r="U1431" s="853"/>
      <c r="V1431" s="853"/>
      <c r="W1431" s="853"/>
      <c r="X1431" s="854"/>
      <c r="Y1431" s="935"/>
      <c r="Z1431" s="936"/>
      <c r="AA1431" s="937"/>
      <c r="AC1431" s="331"/>
      <c r="AD1431" s="331"/>
      <c r="AE1431" s="331"/>
      <c r="AF1431" s="331"/>
      <c r="AG1431" s="331"/>
      <c r="AH1431" s="331"/>
      <c r="AI1431" s="331"/>
      <c r="AJ1431" s="331"/>
      <c r="AK1431" s="331"/>
      <c r="AL1431" s="331"/>
      <c r="AM1431" s="331"/>
      <c r="AN1431" s="331"/>
      <c r="AO1431" s="331"/>
      <c r="AP1431" s="331"/>
      <c r="AQ1431" s="331"/>
      <c r="AR1431" s="331"/>
      <c r="AS1431" s="331"/>
      <c r="AT1431" s="331"/>
      <c r="AU1431" s="331"/>
      <c r="AV1431" s="331"/>
      <c r="AW1431" s="331"/>
      <c r="AX1431" s="331"/>
      <c r="AY1431" s="331"/>
      <c r="AZ1431" s="331"/>
      <c r="BA1431" s="331"/>
      <c r="BB1431" s="331"/>
      <c r="BC1431" s="331"/>
      <c r="BD1431" s="331"/>
      <c r="BE1431" s="331"/>
      <c r="BF1431" s="331"/>
      <c r="BG1431" s="331"/>
      <c r="BH1431" s="331"/>
      <c r="BI1431" s="331"/>
      <c r="BJ1431" s="331"/>
      <c r="BK1431" s="331"/>
    </row>
    <row r="1432" spans="1:63" s="330" customFormat="1" ht="12.75" customHeight="1">
      <c r="A1432" s="323"/>
      <c r="B1432" s="501"/>
      <c r="C1432" s="502"/>
      <c r="D1432" s="502"/>
      <c r="E1432" s="502"/>
      <c r="F1432" s="502"/>
      <c r="G1432" s="502"/>
      <c r="H1432" s="502"/>
      <c r="I1432" s="502"/>
      <c r="J1432" s="502"/>
      <c r="K1432" s="502"/>
      <c r="L1432" s="502"/>
      <c r="M1432" s="502"/>
      <c r="N1432" s="502"/>
      <c r="O1432" s="502"/>
      <c r="P1432" s="502"/>
      <c r="Q1432" s="502"/>
      <c r="R1432" s="502"/>
      <c r="S1432" s="502"/>
      <c r="T1432" s="502"/>
      <c r="U1432" s="502"/>
      <c r="V1432" s="502"/>
      <c r="W1432" s="502"/>
      <c r="X1432" s="502"/>
      <c r="Y1432" s="481"/>
      <c r="Z1432" s="481"/>
      <c r="AA1432" s="481"/>
      <c r="AC1432" s="331"/>
      <c r="AD1432" s="331"/>
      <c r="AE1432" s="331"/>
      <c r="AF1432" s="331"/>
      <c r="AG1432" s="331"/>
      <c r="AH1432" s="331"/>
      <c r="AI1432" s="331"/>
      <c r="AJ1432" s="331"/>
      <c r="AK1432" s="331"/>
      <c r="AL1432" s="331"/>
      <c r="AM1432" s="331"/>
      <c r="AN1432" s="331"/>
      <c r="AO1432" s="331"/>
      <c r="AP1432" s="331"/>
      <c r="AQ1432" s="331"/>
      <c r="AR1432" s="331"/>
      <c r="AS1432" s="331"/>
      <c r="AT1432" s="331"/>
      <c r="AU1432" s="331"/>
      <c r="AV1432" s="331"/>
      <c r="AW1432" s="331"/>
      <c r="AX1432" s="331"/>
      <c r="AY1432" s="331"/>
      <c r="AZ1432" s="331"/>
      <c r="BA1432" s="331"/>
      <c r="BB1432" s="331"/>
      <c r="BC1432" s="331"/>
      <c r="BD1432" s="331"/>
      <c r="BE1432" s="331"/>
      <c r="BF1432" s="331"/>
      <c r="BG1432" s="331"/>
      <c r="BH1432" s="331"/>
      <c r="BI1432" s="331"/>
      <c r="BJ1432" s="331"/>
      <c r="BK1432" s="331"/>
    </row>
    <row r="1433" spans="1:63" s="471" customFormat="1" ht="24" customHeight="1">
      <c r="A1433" s="422" t="s">
        <v>1154</v>
      </c>
      <c r="B1433" s="491"/>
      <c r="C1433" s="470"/>
      <c r="D1433" s="470"/>
      <c r="E1433" s="470"/>
      <c r="F1433" s="470"/>
      <c r="G1433" s="470"/>
      <c r="H1433" s="470"/>
      <c r="I1433" s="470"/>
      <c r="J1433" s="470"/>
      <c r="K1433" s="470"/>
      <c r="L1433" s="470"/>
      <c r="M1433" s="470"/>
      <c r="N1433" s="470"/>
      <c r="O1433" s="470"/>
      <c r="P1433" s="470"/>
      <c r="Q1433" s="470"/>
      <c r="R1433" s="470"/>
      <c r="S1433" s="470"/>
      <c r="T1433" s="470"/>
      <c r="U1433" s="470"/>
      <c r="V1433" s="470"/>
      <c r="W1433" s="470"/>
      <c r="X1433" s="470"/>
      <c r="Y1433" s="431"/>
      <c r="Z1433" s="431"/>
      <c r="AA1433" s="431"/>
      <c r="AC1433" s="473"/>
      <c r="AD1433" s="473"/>
      <c r="AE1433" s="473"/>
      <c r="AF1433" s="473"/>
      <c r="AG1433" s="473"/>
      <c r="AH1433" s="473"/>
      <c r="AI1433" s="473"/>
      <c r="AJ1433" s="473"/>
      <c r="AK1433" s="473"/>
      <c r="AL1433" s="473"/>
      <c r="AM1433" s="473"/>
      <c r="AN1433" s="473"/>
      <c r="AO1433" s="473"/>
      <c r="AP1433" s="473"/>
      <c r="AQ1433" s="473"/>
      <c r="AR1433" s="473"/>
      <c r="AS1433" s="473"/>
      <c r="AT1433" s="473"/>
      <c r="AU1433" s="473"/>
      <c r="AV1433" s="473"/>
      <c r="AW1433" s="473"/>
      <c r="AX1433" s="473"/>
      <c r="AY1433" s="473"/>
      <c r="AZ1433" s="473"/>
      <c r="BA1433" s="473"/>
      <c r="BB1433" s="473"/>
      <c r="BC1433" s="473"/>
      <c r="BD1433" s="473"/>
      <c r="BE1433" s="473"/>
      <c r="BF1433" s="473"/>
      <c r="BG1433" s="473"/>
      <c r="BH1433" s="473"/>
      <c r="BI1433" s="473"/>
      <c r="BJ1433" s="473"/>
      <c r="BK1433" s="473"/>
    </row>
    <row r="1434" spans="1:63" s="471" customFormat="1" ht="24">
      <c r="A1434" s="422"/>
      <c r="B1434" s="422" t="s">
        <v>920</v>
      </c>
      <c r="C1434" s="470"/>
      <c r="D1434" s="470"/>
      <c r="E1434" s="470"/>
      <c r="F1434" s="470"/>
      <c r="G1434" s="470"/>
      <c r="H1434" s="470"/>
      <c r="I1434" s="470"/>
      <c r="J1434" s="470"/>
      <c r="K1434" s="470"/>
      <c r="L1434" s="470"/>
      <c r="M1434" s="470"/>
      <c r="N1434" s="470"/>
      <c r="O1434" s="470"/>
      <c r="P1434" s="470"/>
      <c r="Q1434" s="470"/>
      <c r="R1434" s="470"/>
      <c r="S1434" s="470"/>
      <c r="T1434" s="470"/>
      <c r="U1434" s="470"/>
      <c r="V1434" s="470"/>
      <c r="W1434" s="470"/>
      <c r="X1434" s="470"/>
      <c r="Y1434" s="431"/>
      <c r="Z1434" s="431"/>
      <c r="AA1434" s="431"/>
      <c r="AC1434" s="473"/>
      <c r="AD1434" s="473"/>
      <c r="AE1434" s="473"/>
      <c r="AF1434" s="473"/>
      <c r="AG1434" s="473"/>
      <c r="AH1434" s="473"/>
      <c r="AI1434" s="473"/>
      <c r="AJ1434" s="473"/>
      <c r="AK1434" s="473"/>
      <c r="AL1434" s="473"/>
      <c r="AM1434" s="473"/>
      <c r="AN1434" s="473"/>
      <c r="AO1434" s="473"/>
      <c r="AP1434" s="473"/>
      <c r="AQ1434" s="473"/>
      <c r="AR1434" s="473"/>
      <c r="AS1434" s="473"/>
      <c r="AT1434" s="473"/>
      <c r="AU1434" s="473"/>
      <c r="AV1434" s="473"/>
      <c r="AW1434" s="473"/>
      <c r="AX1434" s="473"/>
      <c r="AY1434" s="473"/>
      <c r="AZ1434" s="473"/>
      <c r="BA1434" s="473"/>
      <c r="BB1434" s="473"/>
      <c r="BC1434" s="473"/>
      <c r="BD1434" s="473"/>
      <c r="BE1434" s="473"/>
      <c r="BF1434" s="473"/>
      <c r="BG1434" s="473"/>
      <c r="BH1434" s="473"/>
      <c r="BI1434" s="473"/>
      <c r="BJ1434" s="473"/>
      <c r="BK1434" s="473"/>
    </row>
    <row r="1435" spans="1:63" s="471" customFormat="1" ht="12.75" customHeight="1">
      <c r="A1435" s="422"/>
      <c r="B1435" s="526" t="s">
        <v>806</v>
      </c>
      <c r="C1435" s="280"/>
      <c r="D1435" s="280"/>
      <c r="E1435" s="280"/>
      <c r="F1435" s="280"/>
      <c r="G1435" s="280"/>
      <c r="H1435" s="280"/>
      <c r="I1435" s="284"/>
      <c r="J1435" s="284"/>
      <c r="K1435" s="284"/>
      <c r="L1435" s="284"/>
      <c r="M1435" s="284"/>
      <c r="N1435" s="284"/>
      <c r="O1435" s="284"/>
      <c r="P1435" s="284"/>
      <c r="R1435" s="285"/>
      <c r="S1435" s="285"/>
      <c r="U1435" s="527"/>
      <c r="V1435" s="285"/>
      <c r="W1435" s="285"/>
      <c r="X1435" s="265"/>
      <c r="Y1435" s="265"/>
      <c r="Z1435" s="265"/>
      <c r="AC1435" s="473"/>
      <c r="AD1435" s="473"/>
      <c r="AE1435" s="473"/>
      <c r="AF1435" s="473"/>
      <c r="AG1435" s="473"/>
      <c r="AH1435" s="473"/>
      <c r="AI1435" s="473"/>
      <c r="AJ1435" s="473"/>
      <c r="AK1435" s="473"/>
      <c r="AL1435" s="473"/>
      <c r="AM1435" s="473"/>
      <c r="AN1435" s="473"/>
      <c r="AO1435" s="473"/>
      <c r="AP1435" s="473"/>
      <c r="AQ1435" s="473"/>
      <c r="AR1435" s="473"/>
      <c r="AS1435" s="473"/>
      <c r="AT1435" s="473"/>
      <c r="AU1435" s="473"/>
      <c r="AV1435" s="473"/>
      <c r="AW1435" s="473"/>
      <c r="AX1435" s="473"/>
      <c r="AY1435" s="473"/>
      <c r="AZ1435" s="473"/>
      <c r="BA1435" s="473"/>
      <c r="BB1435" s="473"/>
      <c r="BC1435" s="473"/>
      <c r="BD1435" s="473"/>
      <c r="BE1435" s="473"/>
      <c r="BF1435" s="473"/>
      <c r="BG1435" s="473"/>
      <c r="BH1435" s="473"/>
      <c r="BI1435" s="473"/>
      <c r="BJ1435" s="473"/>
      <c r="BK1435" s="473"/>
    </row>
    <row r="1436" spans="1:63" s="471" customFormat="1" ht="55.5" customHeight="1">
      <c r="A1436" s="422"/>
      <c r="B1436" s="528" t="s">
        <v>354</v>
      </c>
      <c r="C1436" s="742" t="s">
        <v>807</v>
      </c>
      <c r="D1436" s="743"/>
      <c r="E1436" s="743"/>
      <c r="F1436" s="743"/>
      <c r="G1436" s="743"/>
      <c r="H1436" s="743"/>
      <c r="I1436" s="743"/>
      <c r="J1436" s="743"/>
      <c r="K1436" s="743"/>
      <c r="L1436" s="743"/>
      <c r="M1436" s="743"/>
      <c r="N1436" s="743"/>
      <c r="O1436" s="743"/>
      <c r="P1436" s="743"/>
      <c r="Q1436" s="743"/>
      <c r="R1436" s="743"/>
      <c r="S1436" s="743"/>
      <c r="T1436" s="743"/>
      <c r="U1436" s="743"/>
      <c r="V1436" s="743"/>
      <c r="W1436" s="743"/>
      <c r="X1436" s="744"/>
      <c r="Y1436" s="745"/>
      <c r="Z1436" s="746"/>
      <c r="AA1436" s="747"/>
      <c r="AC1436" s="473"/>
      <c r="AD1436" s="473"/>
      <c r="AE1436" s="473"/>
      <c r="AF1436" s="473"/>
      <c r="AG1436" s="473"/>
      <c r="AH1436" s="473"/>
      <c r="AI1436" s="473"/>
      <c r="AJ1436" s="473"/>
      <c r="AK1436" s="473"/>
      <c r="AL1436" s="473"/>
      <c r="AM1436" s="473"/>
      <c r="AN1436" s="473"/>
      <c r="AO1436" s="473"/>
      <c r="AP1436" s="473"/>
      <c r="AQ1436" s="473"/>
      <c r="AR1436" s="473"/>
      <c r="AS1436" s="473"/>
      <c r="AT1436" s="473"/>
      <c r="AU1436" s="473"/>
      <c r="AV1436" s="473"/>
      <c r="AW1436" s="473"/>
      <c r="AX1436" s="473"/>
      <c r="AY1436" s="473"/>
      <c r="AZ1436" s="473"/>
      <c r="BA1436" s="473"/>
      <c r="BB1436" s="473"/>
      <c r="BC1436" s="473"/>
      <c r="BD1436" s="473"/>
      <c r="BE1436" s="473"/>
      <c r="BF1436" s="473"/>
      <c r="BG1436" s="473"/>
      <c r="BH1436" s="473"/>
      <c r="BI1436" s="473"/>
      <c r="BJ1436" s="473"/>
      <c r="BK1436" s="473"/>
    </row>
    <row r="1437" spans="1:63" s="471" customFormat="1" ht="26.45" customHeight="1">
      <c r="A1437" s="422"/>
      <c r="B1437" s="529"/>
      <c r="C1437" s="814" t="s">
        <v>808</v>
      </c>
      <c r="D1437" s="815"/>
      <c r="E1437" s="816" t="s">
        <v>809</v>
      </c>
      <c r="F1437" s="817"/>
      <c r="G1437" s="817"/>
      <c r="H1437" s="817"/>
      <c r="I1437" s="817"/>
      <c r="J1437" s="817"/>
      <c r="K1437" s="817"/>
      <c r="L1437" s="817"/>
      <c r="M1437" s="817"/>
      <c r="N1437" s="817"/>
      <c r="O1437" s="817"/>
      <c r="P1437" s="817"/>
      <c r="Q1437" s="817"/>
      <c r="R1437" s="817"/>
      <c r="S1437" s="817"/>
      <c r="T1437" s="817"/>
      <c r="U1437" s="817"/>
      <c r="V1437" s="817"/>
      <c r="W1437" s="817"/>
      <c r="X1437" s="818"/>
      <c r="Y1437" s="792"/>
      <c r="Z1437" s="793"/>
      <c r="AA1437" s="794"/>
      <c r="AC1437" s="473"/>
      <c r="AD1437" s="473"/>
      <c r="AE1437" s="473"/>
      <c r="AF1437" s="473"/>
      <c r="AG1437" s="473"/>
      <c r="AH1437" s="473"/>
      <c r="AI1437" s="473"/>
      <c r="AJ1437" s="473"/>
      <c r="AK1437" s="473"/>
      <c r="AL1437" s="473"/>
      <c r="AM1437" s="473"/>
      <c r="AN1437" s="473"/>
      <c r="AO1437" s="473"/>
      <c r="AP1437" s="473"/>
      <c r="AQ1437" s="473"/>
      <c r="AR1437" s="473"/>
      <c r="AS1437" s="473"/>
      <c r="AT1437" s="473"/>
      <c r="AU1437" s="473"/>
      <c r="AV1437" s="473"/>
      <c r="AW1437" s="473"/>
      <c r="AX1437" s="473"/>
      <c r="AY1437" s="473"/>
      <c r="AZ1437" s="473"/>
      <c r="BA1437" s="473"/>
      <c r="BB1437" s="473"/>
      <c r="BC1437" s="473"/>
      <c r="BD1437" s="473"/>
      <c r="BE1437" s="473"/>
      <c r="BF1437" s="473"/>
      <c r="BG1437" s="473"/>
      <c r="BH1437" s="473"/>
      <c r="BI1437" s="473"/>
      <c r="BJ1437" s="473"/>
      <c r="BK1437" s="473"/>
    </row>
    <row r="1438" spans="1:63" s="471" customFormat="1" ht="55.5" customHeight="1">
      <c r="A1438" s="422"/>
      <c r="B1438" s="530"/>
      <c r="C1438" s="819" t="s">
        <v>810</v>
      </c>
      <c r="D1438" s="820"/>
      <c r="E1438" s="821" t="s">
        <v>811</v>
      </c>
      <c r="F1438" s="822"/>
      <c r="G1438" s="822"/>
      <c r="H1438" s="822"/>
      <c r="I1438" s="822"/>
      <c r="J1438" s="822"/>
      <c r="K1438" s="822"/>
      <c r="L1438" s="822"/>
      <c r="M1438" s="822"/>
      <c r="N1438" s="822"/>
      <c r="O1438" s="822"/>
      <c r="P1438" s="822"/>
      <c r="Q1438" s="822"/>
      <c r="R1438" s="822"/>
      <c r="S1438" s="822"/>
      <c r="T1438" s="822"/>
      <c r="U1438" s="822"/>
      <c r="V1438" s="822"/>
      <c r="W1438" s="822"/>
      <c r="X1438" s="823"/>
      <c r="Y1438" s="824"/>
      <c r="Z1438" s="825"/>
      <c r="AA1438" s="826"/>
      <c r="AC1438" s="473"/>
      <c r="AD1438" s="473"/>
      <c r="AE1438" s="473"/>
      <c r="AF1438" s="473"/>
      <c r="AG1438" s="473"/>
      <c r="AH1438" s="473"/>
      <c r="AI1438" s="473"/>
      <c r="AJ1438" s="473"/>
      <c r="AK1438" s="473"/>
      <c r="AL1438" s="473"/>
      <c r="AM1438" s="473"/>
      <c r="AN1438" s="473"/>
      <c r="AO1438" s="473"/>
      <c r="AP1438" s="473"/>
      <c r="AQ1438" s="473"/>
      <c r="AR1438" s="473"/>
      <c r="AS1438" s="473"/>
      <c r="AT1438" s="473"/>
      <c r="AU1438" s="473"/>
      <c r="AV1438" s="473"/>
      <c r="AW1438" s="473"/>
      <c r="AX1438" s="473"/>
      <c r="AY1438" s="473"/>
      <c r="AZ1438" s="473"/>
      <c r="BA1438" s="473"/>
      <c r="BB1438" s="473"/>
      <c r="BC1438" s="473"/>
      <c r="BD1438" s="473"/>
      <c r="BE1438" s="473"/>
      <c r="BF1438" s="473"/>
      <c r="BG1438" s="473"/>
      <c r="BH1438" s="473"/>
      <c r="BI1438" s="473"/>
      <c r="BJ1438" s="473"/>
      <c r="BK1438" s="473"/>
    </row>
    <row r="1439" spans="1:63" s="471" customFormat="1" ht="53.1" customHeight="1">
      <c r="A1439" s="422"/>
      <c r="B1439" s="531" t="s">
        <v>356</v>
      </c>
      <c r="C1439" s="842" t="s">
        <v>812</v>
      </c>
      <c r="D1439" s="843"/>
      <c r="E1439" s="843"/>
      <c r="F1439" s="843"/>
      <c r="G1439" s="843"/>
      <c r="H1439" s="843"/>
      <c r="I1439" s="843"/>
      <c r="J1439" s="843"/>
      <c r="K1439" s="843"/>
      <c r="L1439" s="843"/>
      <c r="M1439" s="843"/>
      <c r="N1439" s="843"/>
      <c r="O1439" s="843"/>
      <c r="P1439" s="843"/>
      <c r="Q1439" s="843"/>
      <c r="R1439" s="843"/>
      <c r="S1439" s="843"/>
      <c r="T1439" s="843"/>
      <c r="U1439" s="843"/>
      <c r="V1439" s="843"/>
      <c r="W1439" s="843"/>
      <c r="X1439" s="844"/>
      <c r="Y1439" s="845"/>
      <c r="Z1439" s="846"/>
      <c r="AA1439" s="847"/>
      <c r="AC1439" s="473"/>
      <c r="AD1439" s="473"/>
      <c r="AE1439" s="473"/>
      <c r="AF1439" s="473"/>
      <c r="AG1439" s="473"/>
      <c r="AH1439" s="473"/>
      <c r="AI1439" s="473"/>
      <c r="AJ1439" s="473"/>
      <c r="AK1439" s="473"/>
      <c r="AL1439" s="473"/>
      <c r="AM1439" s="473"/>
      <c r="AN1439" s="473"/>
      <c r="AO1439" s="473"/>
      <c r="AP1439" s="473"/>
      <c r="AQ1439" s="473"/>
      <c r="AR1439" s="473"/>
      <c r="AS1439" s="473"/>
      <c r="AT1439" s="473"/>
      <c r="AU1439" s="473"/>
      <c r="AV1439" s="473"/>
      <c r="AW1439" s="473"/>
      <c r="AX1439" s="473"/>
      <c r="AY1439" s="473"/>
      <c r="AZ1439" s="473"/>
      <c r="BA1439" s="473"/>
      <c r="BB1439" s="473"/>
      <c r="BC1439" s="473"/>
      <c r="BD1439" s="473"/>
      <c r="BE1439" s="473"/>
      <c r="BF1439" s="473"/>
      <c r="BG1439" s="473"/>
      <c r="BH1439" s="473"/>
      <c r="BI1439" s="473"/>
      <c r="BJ1439" s="473"/>
      <c r="BK1439" s="473"/>
    </row>
    <row r="1440" spans="1:63" s="471" customFormat="1" ht="53.1" customHeight="1">
      <c r="A1440" s="422"/>
      <c r="B1440" s="531" t="s">
        <v>387</v>
      </c>
      <c r="C1440" s="842" t="s">
        <v>927</v>
      </c>
      <c r="D1440" s="843"/>
      <c r="E1440" s="843"/>
      <c r="F1440" s="843"/>
      <c r="G1440" s="843"/>
      <c r="H1440" s="843"/>
      <c r="I1440" s="843"/>
      <c r="J1440" s="843"/>
      <c r="K1440" s="843"/>
      <c r="L1440" s="843"/>
      <c r="M1440" s="843"/>
      <c r="N1440" s="843"/>
      <c r="O1440" s="843"/>
      <c r="P1440" s="843"/>
      <c r="Q1440" s="843"/>
      <c r="R1440" s="843"/>
      <c r="S1440" s="843"/>
      <c r="T1440" s="843"/>
      <c r="U1440" s="843"/>
      <c r="V1440" s="843"/>
      <c r="W1440" s="843"/>
      <c r="X1440" s="844"/>
      <c r="Y1440" s="845"/>
      <c r="Z1440" s="846"/>
      <c r="AA1440" s="847"/>
      <c r="AC1440" s="473"/>
      <c r="AD1440" s="473"/>
      <c r="AE1440" s="473"/>
      <c r="AF1440" s="473"/>
      <c r="AG1440" s="473"/>
      <c r="AH1440" s="473"/>
      <c r="AI1440" s="473"/>
      <c r="AJ1440" s="473"/>
      <c r="AK1440" s="473"/>
      <c r="AL1440" s="473"/>
      <c r="AM1440" s="473"/>
      <c r="AN1440" s="473"/>
      <c r="AO1440" s="473"/>
      <c r="AP1440" s="473"/>
      <c r="AQ1440" s="473"/>
      <c r="AR1440" s="473"/>
      <c r="AS1440" s="473"/>
      <c r="AT1440" s="473"/>
      <c r="AU1440" s="473"/>
      <c r="AV1440" s="473"/>
      <c r="AW1440" s="473"/>
      <c r="AX1440" s="473"/>
      <c r="AY1440" s="473"/>
      <c r="AZ1440" s="473"/>
      <c r="BA1440" s="473"/>
      <c r="BB1440" s="473"/>
      <c r="BC1440" s="473"/>
      <c r="BD1440" s="473"/>
      <c r="BE1440" s="473"/>
      <c r="BF1440" s="473"/>
      <c r="BG1440" s="473"/>
      <c r="BH1440" s="473"/>
      <c r="BI1440" s="473"/>
      <c r="BJ1440" s="473"/>
      <c r="BK1440" s="473"/>
    </row>
    <row r="1441" spans="1:63" s="471" customFormat="1" ht="36.950000000000003" customHeight="1">
      <c r="A1441" s="422"/>
      <c r="B1441" s="531" t="s">
        <v>389</v>
      </c>
      <c r="C1441" s="842" t="s">
        <v>813</v>
      </c>
      <c r="D1441" s="843"/>
      <c r="E1441" s="843"/>
      <c r="F1441" s="843"/>
      <c r="G1441" s="843"/>
      <c r="H1441" s="843"/>
      <c r="I1441" s="843"/>
      <c r="J1441" s="843"/>
      <c r="K1441" s="843"/>
      <c r="L1441" s="843"/>
      <c r="M1441" s="843"/>
      <c r="N1441" s="843"/>
      <c r="O1441" s="843"/>
      <c r="P1441" s="843"/>
      <c r="Q1441" s="843"/>
      <c r="R1441" s="843"/>
      <c r="S1441" s="843"/>
      <c r="T1441" s="843"/>
      <c r="U1441" s="843"/>
      <c r="V1441" s="843"/>
      <c r="W1441" s="843"/>
      <c r="X1441" s="844"/>
      <c r="Y1441" s="845"/>
      <c r="Z1441" s="846"/>
      <c r="AA1441" s="847"/>
      <c r="AC1441" s="473"/>
      <c r="AD1441" s="473"/>
      <c r="AE1441" s="473"/>
      <c r="AF1441" s="473"/>
      <c r="AG1441" s="473"/>
      <c r="AH1441" s="473"/>
      <c r="AI1441" s="473"/>
      <c r="AJ1441" s="473"/>
      <c r="AK1441" s="473"/>
      <c r="AL1441" s="473"/>
      <c r="AM1441" s="473"/>
      <c r="AN1441" s="473"/>
      <c r="AO1441" s="473"/>
      <c r="AP1441" s="473"/>
      <c r="AQ1441" s="473"/>
      <c r="AR1441" s="473"/>
      <c r="AS1441" s="473"/>
      <c r="AT1441" s="473"/>
      <c r="AU1441" s="473"/>
      <c r="AV1441" s="473"/>
      <c r="AW1441" s="473"/>
      <c r="AX1441" s="473"/>
      <c r="AY1441" s="473"/>
      <c r="AZ1441" s="473"/>
      <c r="BA1441" s="473"/>
      <c r="BB1441" s="473"/>
      <c r="BC1441" s="473"/>
      <c r="BD1441" s="473"/>
      <c r="BE1441" s="473"/>
      <c r="BF1441" s="473"/>
      <c r="BG1441" s="473"/>
      <c r="BH1441" s="473"/>
      <c r="BI1441" s="473"/>
      <c r="BJ1441" s="473"/>
      <c r="BK1441" s="473"/>
    </row>
    <row r="1442" spans="1:63" s="471" customFormat="1" ht="57" customHeight="1">
      <c r="A1442" s="422"/>
      <c r="B1442" s="531" t="s">
        <v>391</v>
      </c>
      <c r="C1442" s="842" t="s">
        <v>814</v>
      </c>
      <c r="D1442" s="843"/>
      <c r="E1442" s="843"/>
      <c r="F1442" s="843"/>
      <c r="G1442" s="843"/>
      <c r="H1442" s="843"/>
      <c r="I1442" s="843"/>
      <c r="J1442" s="843"/>
      <c r="K1442" s="843"/>
      <c r="L1442" s="843"/>
      <c r="M1442" s="843"/>
      <c r="N1442" s="843"/>
      <c r="O1442" s="843"/>
      <c r="P1442" s="843"/>
      <c r="Q1442" s="843"/>
      <c r="R1442" s="843"/>
      <c r="S1442" s="843"/>
      <c r="T1442" s="843"/>
      <c r="U1442" s="843"/>
      <c r="V1442" s="843"/>
      <c r="W1442" s="843"/>
      <c r="X1442" s="844"/>
      <c r="Y1442" s="845"/>
      <c r="Z1442" s="846"/>
      <c r="AA1442" s="847"/>
      <c r="AC1442" s="473"/>
      <c r="AD1442" s="473"/>
      <c r="AE1442" s="473"/>
      <c r="AF1442" s="473"/>
      <c r="AG1442" s="473"/>
      <c r="AH1442" s="473"/>
      <c r="AI1442" s="473"/>
      <c r="AJ1442" s="473"/>
      <c r="AK1442" s="473"/>
      <c r="AL1442" s="473"/>
      <c r="AM1442" s="473"/>
      <c r="AN1442" s="473"/>
      <c r="AO1442" s="473"/>
      <c r="AP1442" s="473"/>
      <c r="AQ1442" s="473"/>
      <c r="AR1442" s="473"/>
      <c r="AS1442" s="473"/>
      <c r="AT1442" s="473"/>
      <c r="AU1442" s="473"/>
      <c r="AV1442" s="473"/>
      <c r="AW1442" s="473"/>
      <c r="AX1442" s="473"/>
      <c r="AY1442" s="473"/>
      <c r="AZ1442" s="473"/>
      <c r="BA1442" s="473"/>
      <c r="BB1442" s="473"/>
      <c r="BC1442" s="473"/>
      <c r="BD1442" s="473"/>
      <c r="BE1442" s="473"/>
      <c r="BF1442" s="473"/>
      <c r="BG1442" s="473"/>
      <c r="BH1442" s="473"/>
      <c r="BI1442" s="473"/>
      <c r="BJ1442" s="473"/>
      <c r="BK1442" s="473"/>
    </row>
    <row r="1443" spans="1:63" s="471" customFormat="1" ht="38.1" customHeight="1">
      <c r="A1443" s="422"/>
      <c r="B1443" s="528" t="s">
        <v>417</v>
      </c>
      <c r="C1443" s="742" t="s">
        <v>815</v>
      </c>
      <c r="D1443" s="743"/>
      <c r="E1443" s="743"/>
      <c r="F1443" s="743"/>
      <c r="G1443" s="743"/>
      <c r="H1443" s="743"/>
      <c r="I1443" s="743"/>
      <c r="J1443" s="743"/>
      <c r="K1443" s="743"/>
      <c r="L1443" s="743"/>
      <c r="M1443" s="743"/>
      <c r="N1443" s="743"/>
      <c r="O1443" s="743"/>
      <c r="P1443" s="743"/>
      <c r="Q1443" s="743"/>
      <c r="R1443" s="743"/>
      <c r="S1443" s="743"/>
      <c r="T1443" s="743"/>
      <c r="U1443" s="743"/>
      <c r="V1443" s="743"/>
      <c r="W1443" s="743"/>
      <c r="X1443" s="744"/>
      <c r="Y1443" s="833"/>
      <c r="Z1443" s="834"/>
      <c r="AA1443" s="835"/>
      <c r="AC1443" s="473"/>
      <c r="AD1443" s="473"/>
      <c r="AE1443" s="473"/>
      <c r="AF1443" s="473"/>
      <c r="AG1443" s="473"/>
      <c r="AH1443" s="473"/>
      <c r="AI1443" s="473"/>
      <c r="AJ1443" s="473"/>
      <c r="AK1443" s="473"/>
      <c r="AL1443" s="473"/>
      <c r="AM1443" s="473"/>
      <c r="AN1443" s="473"/>
      <c r="AO1443" s="473"/>
      <c r="AP1443" s="473"/>
      <c r="AQ1443" s="473"/>
      <c r="AR1443" s="473"/>
      <c r="AS1443" s="473"/>
      <c r="AT1443" s="473"/>
      <c r="AU1443" s="473"/>
      <c r="AV1443" s="473"/>
      <c r="AW1443" s="473"/>
      <c r="AX1443" s="473"/>
      <c r="AY1443" s="473"/>
      <c r="AZ1443" s="473"/>
      <c r="BA1443" s="473"/>
      <c r="BB1443" s="473"/>
      <c r="BC1443" s="473"/>
      <c r="BD1443" s="473"/>
      <c r="BE1443" s="473"/>
      <c r="BF1443" s="473"/>
      <c r="BG1443" s="473"/>
      <c r="BH1443" s="473"/>
      <c r="BI1443" s="473"/>
      <c r="BJ1443" s="473"/>
      <c r="BK1443" s="473"/>
    </row>
    <row r="1444" spans="1:63" s="492" customFormat="1" ht="20.100000000000001" customHeight="1">
      <c r="A1444" s="532"/>
      <c r="B1444" s="528" t="s">
        <v>419</v>
      </c>
      <c r="C1444" s="742" t="s">
        <v>816</v>
      </c>
      <c r="D1444" s="743"/>
      <c r="E1444" s="743"/>
      <c r="F1444" s="743"/>
      <c r="G1444" s="743"/>
      <c r="H1444" s="743"/>
      <c r="I1444" s="743"/>
      <c r="J1444" s="743"/>
      <c r="K1444" s="743"/>
      <c r="L1444" s="743"/>
      <c r="M1444" s="743"/>
      <c r="N1444" s="743"/>
      <c r="O1444" s="743"/>
      <c r="P1444" s="743"/>
      <c r="Q1444" s="743"/>
      <c r="R1444" s="743"/>
      <c r="S1444" s="743"/>
      <c r="T1444" s="743"/>
      <c r="U1444" s="743"/>
      <c r="V1444" s="743"/>
      <c r="W1444" s="743"/>
      <c r="X1444" s="744"/>
      <c r="Y1444" s="784"/>
      <c r="Z1444" s="785"/>
      <c r="AA1444" s="786"/>
      <c r="AC1444" s="533"/>
      <c r="AD1444" s="533"/>
      <c r="AE1444" s="533"/>
      <c r="AF1444" s="533"/>
      <c r="AG1444" s="533"/>
      <c r="AH1444" s="533"/>
      <c r="AI1444" s="533"/>
      <c r="AJ1444" s="533"/>
      <c r="AK1444" s="533"/>
      <c r="AL1444" s="533"/>
      <c r="AM1444" s="533"/>
      <c r="AN1444" s="533"/>
      <c r="AO1444" s="533"/>
      <c r="AP1444" s="533"/>
      <c r="AQ1444" s="533"/>
      <c r="AR1444" s="533"/>
      <c r="AS1444" s="533"/>
      <c r="AT1444" s="533"/>
      <c r="AU1444" s="533"/>
      <c r="AV1444" s="533"/>
      <c r="AW1444" s="533"/>
      <c r="AX1444" s="533"/>
      <c r="AY1444" s="533"/>
      <c r="AZ1444" s="533"/>
      <c r="BA1444" s="533"/>
      <c r="BB1444" s="533"/>
      <c r="BC1444" s="533"/>
      <c r="BD1444" s="533"/>
      <c r="BE1444" s="533"/>
      <c r="BF1444" s="533"/>
      <c r="BG1444" s="533"/>
      <c r="BH1444" s="533"/>
      <c r="BI1444" s="533"/>
      <c r="BJ1444" s="533"/>
      <c r="BK1444" s="533"/>
    </row>
    <row r="1445" spans="1:63" s="471" customFormat="1" ht="31.5" customHeight="1">
      <c r="A1445" s="422"/>
      <c r="B1445" s="529"/>
      <c r="C1445" s="787" t="s">
        <v>808</v>
      </c>
      <c r="D1445" s="788"/>
      <c r="E1445" s="789" t="s">
        <v>817</v>
      </c>
      <c r="F1445" s="790"/>
      <c r="G1445" s="790"/>
      <c r="H1445" s="790"/>
      <c r="I1445" s="790"/>
      <c r="J1445" s="790"/>
      <c r="K1445" s="790"/>
      <c r="L1445" s="790"/>
      <c r="M1445" s="790"/>
      <c r="N1445" s="790"/>
      <c r="O1445" s="790"/>
      <c r="P1445" s="790"/>
      <c r="Q1445" s="790"/>
      <c r="R1445" s="790"/>
      <c r="S1445" s="790"/>
      <c r="T1445" s="790"/>
      <c r="U1445" s="790"/>
      <c r="V1445" s="790"/>
      <c r="W1445" s="790"/>
      <c r="X1445" s="791"/>
      <c r="Y1445" s="792"/>
      <c r="Z1445" s="793"/>
      <c r="AA1445" s="794"/>
      <c r="AC1445" s="473"/>
      <c r="AD1445" s="473"/>
      <c r="AE1445" s="473"/>
      <c r="AF1445" s="473"/>
      <c r="AG1445" s="473"/>
      <c r="AH1445" s="473"/>
      <c r="AI1445" s="473"/>
      <c r="AJ1445" s="473"/>
      <c r="AK1445" s="473"/>
      <c r="AL1445" s="473"/>
      <c r="AM1445" s="473"/>
      <c r="AN1445" s="473"/>
      <c r="AO1445" s="473"/>
      <c r="AP1445" s="473"/>
      <c r="AQ1445" s="473"/>
      <c r="AR1445" s="473"/>
      <c r="AS1445" s="473"/>
      <c r="AT1445" s="473"/>
      <c r="AU1445" s="473"/>
      <c r="AV1445" s="473"/>
      <c r="AW1445" s="473"/>
      <c r="AX1445" s="473"/>
      <c r="AY1445" s="473"/>
      <c r="AZ1445" s="473"/>
      <c r="BA1445" s="473"/>
      <c r="BB1445" s="473"/>
      <c r="BC1445" s="473"/>
      <c r="BD1445" s="473"/>
      <c r="BE1445" s="473"/>
      <c r="BF1445" s="473"/>
      <c r="BG1445" s="473"/>
      <c r="BH1445" s="473"/>
      <c r="BI1445" s="473"/>
      <c r="BJ1445" s="473"/>
      <c r="BK1445" s="473"/>
    </row>
    <row r="1446" spans="1:63" s="459" customFormat="1" ht="20.100000000000001" customHeight="1">
      <c r="A1446" s="422"/>
      <c r="B1446" s="529"/>
      <c r="C1446" s="787" t="s">
        <v>810</v>
      </c>
      <c r="D1446" s="788"/>
      <c r="E1446" s="789" t="s">
        <v>818</v>
      </c>
      <c r="F1446" s="790"/>
      <c r="G1446" s="790"/>
      <c r="H1446" s="790"/>
      <c r="I1446" s="790"/>
      <c r="J1446" s="790"/>
      <c r="K1446" s="790"/>
      <c r="L1446" s="790"/>
      <c r="M1446" s="790"/>
      <c r="N1446" s="790"/>
      <c r="O1446" s="790"/>
      <c r="P1446" s="790"/>
      <c r="Q1446" s="790"/>
      <c r="R1446" s="790"/>
      <c r="S1446" s="790"/>
      <c r="T1446" s="790"/>
      <c r="U1446" s="790"/>
      <c r="V1446" s="790"/>
      <c r="W1446" s="790"/>
      <c r="X1446" s="791"/>
      <c r="Y1446" s="792"/>
      <c r="Z1446" s="793"/>
      <c r="AA1446" s="794"/>
      <c r="AC1446" s="452"/>
      <c r="AD1446" s="452"/>
      <c r="AE1446" s="452"/>
      <c r="AF1446" s="452"/>
      <c r="AG1446" s="452"/>
      <c r="AH1446" s="452"/>
      <c r="AI1446" s="452"/>
      <c r="AJ1446" s="452"/>
      <c r="AK1446" s="452"/>
      <c r="AL1446" s="452"/>
      <c r="AM1446" s="452"/>
      <c r="AN1446" s="452"/>
      <c r="AO1446" s="452"/>
      <c r="AP1446" s="452"/>
      <c r="AQ1446" s="452"/>
      <c r="AR1446" s="452"/>
      <c r="AS1446" s="452"/>
      <c r="AT1446" s="452"/>
      <c r="AU1446" s="452"/>
      <c r="AV1446" s="452"/>
      <c r="AW1446" s="452"/>
      <c r="AX1446" s="452"/>
      <c r="AY1446" s="452"/>
      <c r="AZ1446" s="452"/>
      <c r="BA1446" s="452"/>
      <c r="BB1446" s="452"/>
      <c r="BC1446" s="452"/>
      <c r="BD1446" s="452"/>
      <c r="BE1446" s="452"/>
      <c r="BF1446" s="452"/>
      <c r="BG1446" s="452"/>
      <c r="BH1446" s="452"/>
      <c r="BI1446" s="452"/>
      <c r="BJ1446" s="452"/>
      <c r="BK1446" s="452"/>
    </row>
    <row r="1447" spans="1:63" s="471" customFormat="1" ht="23.25" customHeight="1">
      <c r="A1447" s="422"/>
      <c r="B1447" s="529"/>
      <c r="C1447" s="787" t="s">
        <v>797</v>
      </c>
      <c r="D1447" s="788"/>
      <c r="E1447" s="789" t="s">
        <v>819</v>
      </c>
      <c r="F1447" s="790"/>
      <c r="G1447" s="790"/>
      <c r="H1447" s="790"/>
      <c r="I1447" s="790"/>
      <c r="J1447" s="790"/>
      <c r="K1447" s="790"/>
      <c r="L1447" s="790"/>
      <c r="M1447" s="790"/>
      <c r="N1447" s="790"/>
      <c r="O1447" s="790"/>
      <c r="P1447" s="790"/>
      <c r="Q1447" s="790"/>
      <c r="R1447" s="790"/>
      <c r="S1447" s="790"/>
      <c r="T1447" s="790"/>
      <c r="U1447" s="790"/>
      <c r="V1447" s="790"/>
      <c r="W1447" s="790"/>
      <c r="X1447" s="791"/>
      <c r="Y1447" s="792"/>
      <c r="Z1447" s="793"/>
      <c r="AA1447" s="794"/>
      <c r="AC1447" s="473"/>
      <c r="AD1447" s="473"/>
      <c r="AE1447" s="473"/>
      <c r="AF1447" s="473"/>
      <c r="AG1447" s="473"/>
      <c r="AH1447" s="473"/>
      <c r="AI1447" s="473"/>
      <c r="AJ1447" s="473"/>
      <c r="AK1447" s="473"/>
      <c r="AL1447" s="473"/>
      <c r="AM1447" s="473"/>
      <c r="AN1447" s="473"/>
      <c r="AO1447" s="473"/>
      <c r="AP1447" s="473"/>
      <c r="AQ1447" s="473"/>
      <c r="AR1447" s="473"/>
      <c r="AS1447" s="473"/>
      <c r="AT1447" s="473"/>
      <c r="AU1447" s="473"/>
      <c r="AV1447" s="473"/>
      <c r="AW1447" s="473"/>
      <c r="AX1447" s="473"/>
      <c r="AY1447" s="473"/>
      <c r="AZ1447" s="473"/>
      <c r="BA1447" s="473"/>
      <c r="BB1447" s="473"/>
      <c r="BC1447" s="473"/>
      <c r="BD1447" s="473"/>
      <c r="BE1447" s="473"/>
      <c r="BF1447" s="473"/>
      <c r="BG1447" s="473"/>
      <c r="BH1447" s="473"/>
      <c r="BI1447" s="473"/>
      <c r="BJ1447" s="473"/>
      <c r="BK1447" s="473"/>
    </row>
    <row r="1448" spans="1:63" s="471" customFormat="1" ht="20.100000000000001" customHeight="1">
      <c r="A1448" s="422"/>
      <c r="B1448" s="529"/>
      <c r="C1448" s="787" t="s">
        <v>799</v>
      </c>
      <c r="D1448" s="788"/>
      <c r="E1448" s="789" t="s">
        <v>820</v>
      </c>
      <c r="F1448" s="790"/>
      <c r="G1448" s="790"/>
      <c r="H1448" s="790"/>
      <c r="I1448" s="790"/>
      <c r="J1448" s="790"/>
      <c r="K1448" s="790"/>
      <c r="L1448" s="790"/>
      <c r="M1448" s="790"/>
      <c r="N1448" s="790"/>
      <c r="O1448" s="790"/>
      <c r="P1448" s="790"/>
      <c r="Q1448" s="790"/>
      <c r="R1448" s="790"/>
      <c r="S1448" s="790"/>
      <c r="T1448" s="790"/>
      <c r="U1448" s="790"/>
      <c r="V1448" s="790"/>
      <c r="W1448" s="790"/>
      <c r="X1448" s="791"/>
      <c r="Y1448" s="792"/>
      <c r="Z1448" s="793"/>
      <c r="AA1448" s="794"/>
      <c r="AC1448" s="473"/>
      <c r="AD1448" s="473"/>
      <c r="AE1448" s="473"/>
      <c r="AF1448" s="473"/>
      <c r="AG1448" s="473"/>
      <c r="AH1448" s="473"/>
      <c r="AI1448" s="473"/>
      <c r="AJ1448" s="473"/>
      <c r="AK1448" s="473"/>
      <c r="AL1448" s="473"/>
      <c r="AM1448" s="473"/>
      <c r="AN1448" s="473"/>
      <c r="AO1448" s="473"/>
      <c r="AP1448" s="473"/>
      <c r="AQ1448" s="473"/>
      <c r="AR1448" s="473"/>
      <c r="AS1448" s="473"/>
      <c r="AT1448" s="473"/>
      <c r="AU1448" s="473"/>
      <c r="AV1448" s="473"/>
      <c r="AW1448" s="473"/>
      <c r="AX1448" s="473"/>
      <c r="AY1448" s="473"/>
      <c r="AZ1448" s="473"/>
      <c r="BA1448" s="473"/>
      <c r="BB1448" s="473"/>
      <c r="BC1448" s="473"/>
      <c r="BD1448" s="473"/>
      <c r="BE1448" s="473"/>
      <c r="BF1448" s="473"/>
      <c r="BG1448" s="473"/>
      <c r="BH1448" s="473"/>
      <c r="BI1448" s="473"/>
      <c r="BJ1448" s="473"/>
      <c r="BK1448" s="473"/>
    </row>
    <row r="1449" spans="1:63" s="471" customFormat="1" ht="27.75" customHeight="1">
      <c r="A1449" s="422"/>
      <c r="B1449" s="529"/>
      <c r="C1449" s="787" t="s">
        <v>821</v>
      </c>
      <c r="D1449" s="788"/>
      <c r="E1449" s="789" t="s">
        <v>822</v>
      </c>
      <c r="F1449" s="790"/>
      <c r="G1449" s="790"/>
      <c r="H1449" s="790"/>
      <c r="I1449" s="790"/>
      <c r="J1449" s="790"/>
      <c r="K1449" s="790"/>
      <c r="L1449" s="790"/>
      <c r="M1449" s="790"/>
      <c r="N1449" s="790"/>
      <c r="O1449" s="790"/>
      <c r="P1449" s="790"/>
      <c r="Q1449" s="790"/>
      <c r="R1449" s="790"/>
      <c r="S1449" s="790"/>
      <c r="T1449" s="790"/>
      <c r="U1449" s="790"/>
      <c r="V1449" s="790"/>
      <c r="W1449" s="790"/>
      <c r="X1449" s="791"/>
      <c r="Y1449" s="792"/>
      <c r="Z1449" s="793"/>
      <c r="AA1449" s="794"/>
      <c r="AC1449" s="473"/>
      <c r="AD1449" s="473"/>
      <c r="AE1449" s="473"/>
      <c r="AF1449" s="473"/>
      <c r="AG1449" s="473"/>
      <c r="AH1449" s="473"/>
      <c r="AI1449" s="473"/>
      <c r="AJ1449" s="473"/>
      <c r="AK1449" s="473"/>
      <c r="AL1449" s="473"/>
      <c r="AM1449" s="473"/>
      <c r="AN1449" s="473"/>
      <c r="AO1449" s="473"/>
      <c r="AP1449" s="473"/>
      <c r="AQ1449" s="473"/>
      <c r="AR1449" s="473"/>
      <c r="AS1449" s="473"/>
      <c r="AT1449" s="473"/>
      <c r="AU1449" s="473"/>
      <c r="AV1449" s="473"/>
      <c r="AW1449" s="473"/>
      <c r="AX1449" s="473"/>
      <c r="AY1449" s="473"/>
      <c r="AZ1449" s="473"/>
      <c r="BA1449" s="473"/>
      <c r="BB1449" s="473"/>
      <c r="BC1449" s="473"/>
      <c r="BD1449" s="473"/>
      <c r="BE1449" s="473"/>
      <c r="BF1449" s="473"/>
      <c r="BG1449" s="473"/>
      <c r="BH1449" s="473"/>
      <c r="BI1449" s="473"/>
      <c r="BJ1449" s="473"/>
      <c r="BK1449" s="473"/>
    </row>
    <row r="1450" spans="1:63" s="471" customFormat="1" ht="20.100000000000001" customHeight="1">
      <c r="A1450" s="422"/>
      <c r="B1450" s="530"/>
      <c r="C1450" s="1146" t="s">
        <v>823</v>
      </c>
      <c r="D1450" s="1147"/>
      <c r="E1450" s="1148" t="s">
        <v>824</v>
      </c>
      <c r="F1450" s="1149"/>
      <c r="G1450" s="1149"/>
      <c r="H1450" s="1149"/>
      <c r="I1450" s="1149"/>
      <c r="J1450" s="1149"/>
      <c r="K1450" s="1149"/>
      <c r="L1450" s="1149"/>
      <c r="M1450" s="1149"/>
      <c r="N1450" s="1149"/>
      <c r="O1450" s="1149"/>
      <c r="P1450" s="1149"/>
      <c r="Q1450" s="1149"/>
      <c r="R1450" s="1149"/>
      <c r="S1450" s="1149"/>
      <c r="T1450" s="1149"/>
      <c r="U1450" s="1149"/>
      <c r="V1450" s="1149"/>
      <c r="W1450" s="1149"/>
      <c r="X1450" s="1150"/>
      <c r="Y1450" s="824"/>
      <c r="Z1450" s="825"/>
      <c r="AA1450" s="826"/>
      <c r="AC1450" s="473"/>
      <c r="AD1450" s="473"/>
      <c r="AE1450" s="473"/>
      <c r="AF1450" s="473"/>
      <c r="AG1450" s="473"/>
      <c r="AH1450" s="473"/>
      <c r="AI1450" s="473"/>
      <c r="AJ1450" s="473"/>
      <c r="AK1450" s="473"/>
      <c r="AL1450" s="473"/>
      <c r="AM1450" s="473"/>
      <c r="AN1450" s="473"/>
      <c r="AO1450" s="473"/>
      <c r="AP1450" s="473"/>
      <c r="AQ1450" s="473"/>
      <c r="AR1450" s="473"/>
      <c r="AS1450" s="473"/>
      <c r="AT1450" s="473"/>
      <c r="AU1450" s="473"/>
      <c r="AV1450" s="473"/>
      <c r="AW1450" s="473"/>
      <c r="AX1450" s="473"/>
      <c r="AY1450" s="473"/>
      <c r="AZ1450" s="473"/>
      <c r="BA1450" s="473"/>
      <c r="BB1450" s="473"/>
      <c r="BC1450" s="473"/>
      <c r="BD1450" s="473"/>
      <c r="BE1450" s="473"/>
      <c r="BF1450" s="473"/>
      <c r="BG1450" s="473"/>
      <c r="BH1450" s="473"/>
      <c r="BI1450" s="473"/>
      <c r="BJ1450" s="473"/>
      <c r="BK1450" s="473"/>
    </row>
    <row r="1451" spans="1:63" s="471" customFormat="1" ht="38.1" customHeight="1">
      <c r="A1451" s="422"/>
      <c r="B1451" s="534" t="s">
        <v>421</v>
      </c>
      <c r="C1451" s="632" t="s">
        <v>825</v>
      </c>
      <c r="D1451" s="1151"/>
      <c r="E1451" s="1151"/>
      <c r="F1451" s="1151"/>
      <c r="G1451" s="1151"/>
      <c r="H1451" s="1151"/>
      <c r="I1451" s="1151"/>
      <c r="J1451" s="1151"/>
      <c r="K1451" s="1151"/>
      <c r="L1451" s="1151"/>
      <c r="M1451" s="1151"/>
      <c r="N1451" s="1151"/>
      <c r="O1451" s="1151"/>
      <c r="P1451" s="1151"/>
      <c r="Q1451" s="1151"/>
      <c r="R1451" s="1151"/>
      <c r="S1451" s="1151"/>
      <c r="T1451" s="1151"/>
      <c r="U1451" s="1151"/>
      <c r="V1451" s="1151"/>
      <c r="W1451" s="1151"/>
      <c r="X1451" s="1152"/>
      <c r="Y1451" s="845"/>
      <c r="Z1451" s="846"/>
      <c r="AA1451" s="847"/>
      <c r="AC1451" s="473"/>
      <c r="AD1451" s="473"/>
      <c r="AE1451" s="473"/>
      <c r="AF1451" s="473"/>
      <c r="AG1451" s="473"/>
      <c r="AH1451" s="473"/>
      <c r="AI1451" s="473"/>
      <c r="AJ1451" s="473"/>
      <c r="AK1451" s="473"/>
      <c r="AL1451" s="473"/>
      <c r="AM1451" s="473"/>
      <c r="AN1451" s="473"/>
      <c r="AO1451" s="473"/>
      <c r="AP1451" s="473"/>
      <c r="AQ1451" s="473"/>
      <c r="AR1451" s="473"/>
      <c r="AS1451" s="473"/>
      <c r="AT1451" s="473"/>
      <c r="AU1451" s="473"/>
      <c r="AV1451" s="473"/>
      <c r="AW1451" s="473"/>
      <c r="AX1451" s="473"/>
      <c r="AY1451" s="473"/>
      <c r="AZ1451" s="473"/>
      <c r="BA1451" s="473"/>
      <c r="BB1451" s="473"/>
      <c r="BC1451" s="473"/>
      <c r="BD1451" s="473"/>
      <c r="BE1451" s="473"/>
      <c r="BF1451" s="473"/>
      <c r="BG1451" s="473"/>
      <c r="BH1451" s="473"/>
      <c r="BI1451" s="473"/>
      <c r="BJ1451" s="473"/>
      <c r="BK1451" s="473"/>
    </row>
    <row r="1452" spans="1:63" s="471" customFormat="1" ht="20.100000000000001" customHeight="1">
      <c r="A1452" s="422"/>
      <c r="B1452" s="534" t="s">
        <v>423</v>
      </c>
      <c r="C1452" s="632" t="s">
        <v>826</v>
      </c>
      <c r="D1452" s="1151"/>
      <c r="E1452" s="1151"/>
      <c r="F1452" s="1151"/>
      <c r="G1452" s="1151"/>
      <c r="H1452" s="1151"/>
      <c r="I1452" s="1151"/>
      <c r="J1452" s="1151"/>
      <c r="K1452" s="1151"/>
      <c r="L1452" s="1151"/>
      <c r="M1452" s="1151"/>
      <c r="N1452" s="1151"/>
      <c r="O1452" s="1151"/>
      <c r="P1452" s="1151"/>
      <c r="Q1452" s="1151"/>
      <c r="R1452" s="1151"/>
      <c r="S1452" s="1151"/>
      <c r="T1452" s="1151"/>
      <c r="U1452" s="1151"/>
      <c r="V1452" s="1151"/>
      <c r="W1452" s="1151"/>
      <c r="X1452" s="1152"/>
      <c r="Y1452" s="845"/>
      <c r="Z1452" s="846"/>
      <c r="AA1452" s="847"/>
      <c r="AC1452" s="473"/>
      <c r="AD1452" s="473"/>
      <c r="AE1452" s="473"/>
      <c r="AF1452" s="473"/>
      <c r="AG1452" s="473"/>
      <c r="AH1452" s="473"/>
      <c r="AI1452" s="473"/>
      <c r="AJ1452" s="473"/>
      <c r="AK1452" s="473"/>
      <c r="AL1452" s="473"/>
      <c r="AM1452" s="473"/>
      <c r="AN1452" s="473"/>
      <c r="AO1452" s="473"/>
      <c r="AP1452" s="473"/>
      <c r="AQ1452" s="473"/>
      <c r="AR1452" s="473"/>
      <c r="AS1452" s="473"/>
      <c r="AT1452" s="473"/>
      <c r="AU1452" s="473"/>
      <c r="AV1452" s="473"/>
      <c r="AW1452" s="473"/>
      <c r="AX1452" s="473"/>
      <c r="AY1452" s="473"/>
      <c r="AZ1452" s="473"/>
      <c r="BA1452" s="473"/>
      <c r="BB1452" s="473"/>
      <c r="BC1452" s="473"/>
      <c r="BD1452" s="473"/>
      <c r="BE1452" s="473"/>
      <c r="BF1452" s="473"/>
      <c r="BG1452" s="473"/>
      <c r="BH1452" s="473"/>
      <c r="BI1452" s="473"/>
      <c r="BJ1452" s="473"/>
      <c r="BK1452" s="473"/>
    </row>
    <row r="1453" spans="1:63" s="459" customFormat="1" ht="38.1" customHeight="1">
      <c r="A1453" s="422"/>
      <c r="B1453" s="535" t="s">
        <v>827</v>
      </c>
      <c r="C1453" s="1153" t="s">
        <v>828</v>
      </c>
      <c r="D1453" s="1154"/>
      <c r="E1453" s="1154"/>
      <c r="F1453" s="1154"/>
      <c r="G1453" s="1154"/>
      <c r="H1453" s="1154"/>
      <c r="I1453" s="1154"/>
      <c r="J1453" s="1154"/>
      <c r="K1453" s="1154"/>
      <c r="L1453" s="1154"/>
      <c r="M1453" s="1154"/>
      <c r="N1453" s="1154"/>
      <c r="O1453" s="1154"/>
      <c r="P1453" s="1154"/>
      <c r="Q1453" s="1154"/>
      <c r="R1453" s="1154"/>
      <c r="S1453" s="1154"/>
      <c r="T1453" s="1154"/>
      <c r="U1453" s="1154"/>
      <c r="V1453" s="1154"/>
      <c r="W1453" s="1154"/>
      <c r="X1453" s="1155"/>
      <c r="Y1453" s="1156"/>
      <c r="Z1453" s="1157"/>
      <c r="AA1453" s="1158"/>
      <c r="AC1453" s="452"/>
      <c r="AD1453" s="452"/>
      <c r="AE1453" s="452"/>
      <c r="AF1453" s="452"/>
      <c r="AG1453" s="452"/>
      <c r="AH1453" s="452"/>
      <c r="AI1453" s="452"/>
      <c r="AJ1453" s="452"/>
      <c r="AK1453" s="452"/>
      <c r="AL1453" s="452"/>
      <c r="AM1453" s="452"/>
      <c r="AN1453" s="452"/>
      <c r="AO1453" s="452"/>
      <c r="AP1453" s="452"/>
      <c r="AQ1453" s="452"/>
      <c r="AR1453" s="452"/>
      <c r="AS1453" s="452"/>
      <c r="AT1453" s="452"/>
      <c r="AU1453" s="452"/>
      <c r="AV1453" s="452"/>
      <c r="AW1453" s="452"/>
      <c r="AX1453" s="452"/>
      <c r="AY1453" s="452"/>
      <c r="AZ1453" s="452"/>
      <c r="BA1453" s="452"/>
      <c r="BB1453" s="452"/>
      <c r="BC1453" s="452"/>
      <c r="BD1453" s="452"/>
      <c r="BE1453" s="452"/>
      <c r="BF1453" s="452"/>
      <c r="BG1453" s="452"/>
      <c r="BH1453" s="452"/>
      <c r="BI1453" s="452"/>
      <c r="BJ1453" s="452"/>
      <c r="BK1453" s="452"/>
    </row>
    <row r="1454" spans="1:63" s="471" customFormat="1" ht="20.100000000000001" customHeight="1">
      <c r="A1454" s="422"/>
      <c r="B1454" s="536"/>
      <c r="C1454" s="635" t="s">
        <v>829</v>
      </c>
      <c r="D1454" s="614"/>
      <c r="E1454" s="614"/>
      <c r="F1454" s="614"/>
      <c r="G1454" s="614"/>
      <c r="H1454" s="614"/>
      <c r="I1454" s="614"/>
      <c r="J1454" s="614"/>
      <c r="K1454" s="614"/>
      <c r="L1454" s="614"/>
      <c r="M1454" s="614"/>
      <c r="N1454" s="614"/>
      <c r="O1454" s="614"/>
      <c r="P1454" s="614"/>
      <c r="Q1454" s="614"/>
      <c r="R1454" s="614"/>
      <c r="S1454" s="614"/>
      <c r="T1454" s="614"/>
      <c r="U1454" s="614"/>
      <c r="V1454" s="614"/>
      <c r="W1454" s="614"/>
      <c r="X1454" s="615"/>
      <c r="Y1454" s="833"/>
      <c r="Z1454" s="834"/>
      <c r="AA1454" s="835"/>
      <c r="AC1454" s="473"/>
      <c r="AD1454" s="473"/>
      <c r="AE1454" s="473"/>
      <c r="AF1454" s="473"/>
      <c r="AG1454" s="473"/>
      <c r="AH1454" s="473"/>
      <c r="AI1454" s="473"/>
      <c r="AJ1454" s="473"/>
      <c r="AK1454" s="473"/>
      <c r="AL1454" s="473"/>
      <c r="AM1454" s="473"/>
      <c r="AN1454" s="473"/>
      <c r="AO1454" s="473"/>
      <c r="AP1454" s="473"/>
      <c r="AQ1454" s="473"/>
      <c r="AR1454" s="473"/>
      <c r="AS1454" s="473"/>
      <c r="AT1454" s="473"/>
      <c r="AU1454" s="473"/>
      <c r="AV1454" s="473"/>
      <c r="AW1454" s="473"/>
      <c r="AX1454" s="473"/>
      <c r="AY1454" s="473"/>
      <c r="AZ1454" s="473"/>
      <c r="BA1454" s="473"/>
      <c r="BB1454" s="473"/>
      <c r="BC1454" s="473"/>
      <c r="BD1454" s="473"/>
      <c r="BE1454" s="473"/>
      <c r="BF1454" s="473"/>
      <c r="BG1454" s="473"/>
      <c r="BH1454" s="473"/>
      <c r="BI1454" s="473"/>
      <c r="BJ1454" s="473"/>
      <c r="BK1454" s="473"/>
    </row>
    <row r="1455" spans="1:63" s="492" customFormat="1" ht="20.100000000000001" customHeight="1">
      <c r="A1455" s="532"/>
      <c r="B1455" s="537"/>
      <c r="C1455" s="1159" t="s">
        <v>808</v>
      </c>
      <c r="D1455" s="1160"/>
      <c r="E1455" s="839" t="s">
        <v>830</v>
      </c>
      <c r="F1455" s="840"/>
      <c r="G1455" s="840"/>
      <c r="H1455" s="840"/>
      <c r="I1455" s="840"/>
      <c r="J1455" s="840"/>
      <c r="K1455" s="840"/>
      <c r="L1455" s="840"/>
      <c r="M1455" s="840"/>
      <c r="N1455" s="840"/>
      <c r="O1455" s="840"/>
      <c r="P1455" s="840"/>
      <c r="Q1455" s="840"/>
      <c r="R1455" s="840"/>
      <c r="S1455" s="840"/>
      <c r="T1455" s="840"/>
      <c r="U1455" s="840"/>
      <c r="V1455" s="840"/>
      <c r="W1455" s="840"/>
      <c r="X1455" s="841"/>
      <c r="Y1455" s="1161"/>
      <c r="Z1455" s="1162"/>
      <c r="AA1455" s="1163"/>
      <c r="AC1455" s="533"/>
      <c r="AD1455" s="533"/>
      <c r="AE1455" s="533"/>
      <c r="AF1455" s="533"/>
      <c r="AG1455" s="533"/>
      <c r="AH1455" s="533"/>
      <c r="AI1455" s="533"/>
      <c r="AJ1455" s="533"/>
      <c r="AK1455" s="533"/>
      <c r="AL1455" s="533"/>
      <c r="AM1455" s="533"/>
      <c r="AN1455" s="533"/>
      <c r="AO1455" s="533"/>
      <c r="AP1455" s="533"/>
      <c r="AQ1455" s="533"/>
      <c r="AR1455" s="533"/>
      <c r="AS1455" s="533"/>
      <c r="AT1455" s="533"/>
      <c r="AU1455" s="533"/>
      <c r="AV1455" s="533"/>
      <c r="AW1455" s="533"/>
      <c r="AX1455" s="533"/>
      <c r="AY1455" s="533"/>
      <c r="AZ1455" s="533"/>
      <c r="BA1455" s="533"/>
      <c r="BB1455" s="533"/>
      <c r="BC1455" s="533"/>
      <c r="BD1455" s="533"/>
      <c r="BE1455" s="533"/>
      <c r="BF1455" s="533"/>
      <c r="BG1455" s="533"/>
      <c r="BH1455" s="533"/>
      <c r="BI1455" s="533"/>
      <c r="BJ1455" s="533"/>
      <c r="BK1455" s="533"/>
    </row>
    <row r="1456" spans="1:63" s="492" customFormat="1" ht="28.5" customHeight="1">
      <c r="A1456" s="532"/>
      <c r="B1456" s="538"/>
      <c r="C1456" s="819" t="s">
        <v>810</v>
      </c>
      <c r="D1456" s="820"/>
      <c r="E1456" s="1148" t="s">
        <v>831</v>
      </c>
      <c r="F1456" s="1149"/>
      <c r="G1456" s="1149"/>
      <c r="H1456" s="1149"/>
      <c r="I1456" s="1149"/>
      <c r="J1456" s="1149"/>
      <c r="K1456" s="1149"/>
      <c r="L1456" s="1149"/>
      <c r="M1456" s="1149"/>
      <c r="N1456" s="1149"/>
      <c r="O1456" s="1149"/>
      <c r="P1456" s="1149"/>
      <c r="Q1456" s="1149"/>
      <c r="R1456" s="1149"/>
      <c r="S1456" s="1149"/>
      <c r="T1456" s="1149"/>
      <c r="U1456" s="1149"/>
      <c r="V1456" s="1149"/>
      <c r="W1456" s="1149"/>
      <c r="X1456" s="1150"/>
      <c r="Y1456" s="1164"/>
      <c r="Z1456" s="1165"/>
      <c r="AA1456" s="1166"/>
      <c r="AC1456" s="533"/>
      <c r="AD1456" s="533"/>
      <c r="AE1456" s="533"/>
      <c r="AF1456" s="533"/>
      <c r="AG1456" s="533"/>
      <c r="AH1456" s="533"/>
      <c r="AI1456" s="533"/>
      <c r="AJ1456" s="533"/>
      <c r="AK1456" s="533"/>
      <c r="AL1456" s="533"/>
      <c r="AM1456" s="533"/>
      <c r="AN1456" s="533"/>
      <c r="AO1456" s="533"/>
      <c r="AP1456" s="533"/>
      <c r="AQ1456" s="533"/>
      <c r="AR1456" s="533"/>
      <c r="AS1456" s="533"/>
      <c r="AT1456" s="533"/>
      <c r="AU1456" s="533"/>
      <c r="AV1456" s="533"/>
      <c r="AW1456" s="533"/>
      <c r="AX1456" s="533"/>
      <c r="AY1456" s="533"/>
      <c r="AZ1456" s="533"/>
      <c r="BA1456" s="533"/>
      <c r="BB1456" s="533"/>
      <c r="BC1456" s="533"/>
      <c r="BD1456" s="533"/>
      <c r="BE1456" s="533"/>
      <c r="BF1456" s="533"/>
      <c r="BG1456" s="533"/>
      <c r="BH1456" s="533"/>
      <c r="BI1456" s="533"/>
      <c r="BJ1456" s="533"/>
      <c r="BK1456" s="533"/>
    </row>
    <row r="1457" spans="1:63" s="471" customFormat="1" ht="17.45" customHeight="1">
      <c r="A1457" s="422"/>
      <c r="B1457" s="539"/>
      <c r="C1457" s="438"/>
      <c r="D1457" s="438"/>
      <c r="E1457" s="438"/>
      <c r="F1457" s="438"/>
      <c r="G1457" s="438"/>
      <c r="H1457" s="438"/>
      <c r="I1457" s="438"/>
      <c r="J1457" s="438"/>
      <c r="K1457" s="438"/>
      <c r="L1457" s="438"/>
      <c r="M1457" s="438"/>
      <c r="N1457" s="438"/>
      <c r="O1457" s="438"/>
      <c r="P1457" s="438"/>
      <c r="Q1457" s="438"/>
      <c r="R1457" s="438"/>
      <c r="S1457" s="438"/>
      <c r="T1457" s="438"/>
      <c r="U1457" s="438"/>
      <c r="V1457" s="438"/>
      <c r="W1457" s="438"/>
      <c r="X1457" s="438"/>
      <c r="Y1457" s="540"/>
      <c r="Z1457" s="540"/>
      <c r="AA1457" s="540"/>
      <c r="AC1457" s="473"/>
      <c r="AD1457" s="473"/>
      <c r="AE1457" s="473"/>
      <c r="AF1457" s="473"/>
      <c r="AG1457" s="473"/>
      <c r="AH1457" s="473"/>
      <c r="AI1457" s="473"/>
      <c r="AJ1457" s="473"/>
      <c r="AK1457" s="473"/>
      <c r="AL1457" s="473"/>
      <c r="AM1457" s="473"/>
      <c r="AN1457" s="473"/>
      <c r="AO1457" s="473"/>
      <c r="AP1457" s="473"/>
      <c r="AQ1457" s="473"/>
      <c r="AR1457" s="473"/>
      <c r="AS1457" s="473"/>
      <c r="AT1457" s="473"/>
      <c r="AU1457" s="473"/>
      <c r="AV1457" s="473"/>
      <c r="AW1457" s="473"/>
      <c r="AX1457" s="473"/>
      <c r="AY1457" s="473"/>
      <c r="AZ1457" s="473"/>
      <c r="BA1457" s="473"/>
      <c r="BB1457" s="473"/>
      <c r="BC1457" s="473"/>
      <c r="BD1457" s="473"/>
      <c r="BE1457" s="473"/>
      <c r="BF1457" s="473"/>
      <c r="BG1457" s="473"/>
      <c r="BH1457" s="473"/>
      <c r="BI1457" s="473"/>
      <c r="BJ1457" s="473"/>
      <c r="BK1457" s="473"/>
    </row>
    <row r="1458" spans="1:63" s="473" customFormat="1" ht="14.25">
      <c r="A1458" s="316"/>
      <c r="B1458" s="526" t="s">
        <v>832</v>
      </c>
      <c r="C1458" s="439"/>
      <c r="D1458" s="439"/>
      <c r="E1458" s="439"/>
      <c r="F1458" s="439"/>
      <c r="G1458" s="439"/>
      <c r="H1458" s="439"/>
      <c r="I1458" s="439"/>
      <c r="J1458" s="439"/>
      <c r="K1458" s="439"/>
      <c r="L1458" s="439"/>
      <c r="M1458" s="439"/>
      <c r="N1458" s="439"/>
      <c r="O1458" s="439"/>
      <c r="P1458" s="439"/>
      <c r="Q1458" s="439"/>
      <c r="R1458" s="439"/>
      <c r="S1458" s="439"/>
      <c r="T1458" s="439"/>
      <c r="U1458" s="439"/>
      <c r="V1458" s="439"/>
      <c r="W1458" s="439"/>
      <c r="X1458" s="439"/>
      <c r="Y1458" s="541"/>
      <c r="Z1458" s="541"/>
      <c r="AA1458" s="541"/>
    </row>
    <row r="1459" spans="1:63" s="471" customFormat="1" ht="20.100000000000001" customHeight="1">
      <c r="A1459" s="422"/>
      <c r="B1459" s="536" t="s">
        <v>354</v>
      </c>
      <c r="C1459" s="635" t="s">
        <v>833</v>
      </c>
      <c r="D1459" s="614"/>
      <c r="E1459" s="614"/>
      <c r="F1459" s="614"/>
      <c r="G1459" s="614"/>
      <c r="H1459" s="614"/>
      <c r="I1459" s="614"/>
      <c r="J1459" s="614"/>
      <c r="K1459" s="614"/>
      <c r="L1459" s="614"/>
      <c r="M1459" s="614"/>
      <c r="N1459" s="614"/>
      <c r="O1459" s="614"/>
      <c r="P1459" s="614"/>
      <c r="Q1459" s="614"/>
      <c r="R1459" s="614"/>
      <c r="S1459" s="614"/>
      <c r="T1459" s="614"/>
      <c r="U1459" s="614"/>
      <c r="V1459" s="614"/>
      <c r="W1459" s="614"/>
      <c r="X1459" s="615"/>
      <c r="Y1459" s="542"/>
      <c r="Z1459" s="540"/>
      <c r="AA1459" s="543"/>
      <c r="AC1459" s="473"/>
      <c r="AD1459" s="473"/>
      <c r="AE1459" s="473"/>
      <c r="AF1459" s="473"/>
      <c r="AG1459" s="473"/>
      <c r="AH1459" s="473"/>
      <c r="AI1459" s="473"/>
      <c r="AJ1459" s="473"/>
      <c r="AK1459" s="473"/>
      <c r="AL1459" s="473"/>
      <c r="AM1459" s="473"/>
      <c r="AN1459" s="473"/>
      <c r="AO1459" s="473"/>
      <c r="AP1459" s="473"/>
      <c r="AQ1459" s="473"/>
      <c r="AR1459" s="473"/>
      <c r="AS1459" s="473"/>
      <c r="AT1459" s="473"/>
      <c r="AU1459" s="473"/>
      <c r="AV1459" s="473"/>
      <c r="AW1459" s="473"/>
      <c r="AX1459" s="473"/>
      <c r="AY1459" s="473"/>
      <c r="AZ1459" s="473"/>
      <c r="BA1459" s="473"/>
      <c r="BB1459" s="473"/>
      <c r="BC1459" s="473"/>
      <c r="BD1459" s="473"/>
      <c r="BE1459" s="473"/>
      <c r="BF1459" s="473"/>
      <c r="BG1459" s="473"/>
      <c r="BH1459" s="473"/>
      <c r="BI1459" s="473"/>
      <c r="BJ1459" s="473"/>
      <c r="BK1459" s="473"/>
    </row>
    <row r="1460" spans="1:63" s="471" customFormat="1" ht="17.45" customHeight="1">
      <c r="A1460" s="422"/>
      <c r="B1460" s="539"/>
      <c r="C1460" s="438"/>
      <c r="D1460" s="438"/>
      <c r="E1460" s="438"/>
      <c r="F1460" s="438"/>
      <c r="G1460" s="438"/>
      <c r="H1460" s="438"/>
      <c r="I1460" s="438"/>
      <c r="J1460" s="438"/>
      <c r="K1460" s="438"/>
      <c r="L1460" s="438"/>
      <c r="M1460" s="438"/>
      <c r="N1460" s="438"/>
      <c r="O1460" s="438"/>
      <c r="P1460" s="438"/>
      <c r="Q1460" s="438"/>
      <c r="R1460" s="438"/>
      <c r="S1460" s="438"/>
      <c r="T1460" s="438"/>
      <c r="U1460" s="438"/>
      <c r="V1460" s="438"/>
      <c r="W1460" s="438"/>
      <c r="X1460" s="438"/>
      <c r="Y1460" s="540"/>
      <c r="Z1460" s="540"/>
      <c r="AA1460" s="540"/>
      <c r="AC1460" s="473"/>
      <c r="AD1460" s="473"/>
      <c r="AE1460" s="473"/>
      <c r="AF1460" s="473"/>
      <c r="AG1460" s="473"/>
      <c r="AH1460" s="473"/>
      <c r="AI1460" s="473"/>
      <c r="AJ1460" s="473"/>
      <c r="AK1460" s="473"/>
      <c r="AL1460" s="473"/>
      <c r="AM1460" s="473"/>
      <c r="AN1460" s="473"/>
      <c r="AO1460" s="473"/>
      <c r="AP1460" s="473"/>
      <c r="AQ1460" s="473"/>
      <c r="AR1460" s="473"/>
      <c r="AS1460" s="473"/>
      <c r="AT1460" s="473"/>
      <c r="AU1460" s="473"/>
      <c r="AV1460" s="473"/>
      <c r="AW1460" s="473"/>
      <c r="AX1460" s="473"/>
      <c r="AY1460" s="473"/>
      <c r="AZ1460" s="473"/>
      <c r="BA1460" s="473"/>
      <c r="BB1460" s="473"/>
      <c r="BC1460" s="473"/>
      <c r="BD1460" s="473"/>
      <c r="BE1460" s="473"/>
      <c r="BF1460" s="473"/>
      <c r="BG1460" s="473"/>
      <c r="BH1460" s="473"/>
      <c r="BI1460" s="473"/>
      <c r="BJ1460" s="473"/>
      <c r="BK1460" s="473"/>
    </row>
    <row r="1461" spans="1:63" s="473" customFormat="1" ht="14.25">
      <c r="A1461" s="316"/>
      <c r="B1461" s="526" t="s">
        <v>834</v>
      </c>
      <c r="C1461" s="439"/>
      <c r="D1461" s="439"/>
      <c r="E1461" s="439"/>
      <c r="F1461" s="439"/>
      <c r="G1461" s="439"/>
      <c r="H1461" s="439"/>
      <c r="I1461" s="439"/>
      <c r="J1461" s="439"/>
      <c r="K1461" s="439"/>
      <c r="L1461" s="439"/>
      <c r="M1461" s="439"/>
      <c r="N1461" s="439"/>
      <c r="O1461" s="439"/>
      <c r="P1461" s="439"/>
      <c r="Q1461" s="439"/>
      <c r="R1461" s="439"/>
      <c r="S1461" s="439"/>
      <c r="T1461" s="439"/>
      <c r="U1461" s="439"/>
      <c r="V1461" s="439"/>
      <c r="W1461" s="439"/>
      <c r="X1461" s="439"/>
      <c r="Y1461" s="541"/>
      <c r="Z1461" s="541"/>
      <c r="AA1461" s="541"/>
    </row>
    <row r="1462" spans="1:63" s="471" customFormat="1" ht="20.100000000000001" customHeight="1">
      <c r="A1462" s="422"/>
      <c r="B1462" s="536" t="s">
        <v>354</v>
      </c>
      <c r="C1462" s="635" t="s">
        <v>835</v>
      </c>
      <c r="D1462" s="614"/>
      <c r="E1462" s="614"/>
      <c r="F1462" s="614"/>
      <c r="G1462" s="614"/>
      <c r="H1462" s="614"/>
      <c r="I1462" s="614"/>
      <c r="J1462" s="614"/>
      <c r="K1462" s="614"/>
      <c r="L1462" s="614"/>
      <c r="M1462" s="614"/>
      <c r="N1462" s="614"/>
      <c r="O1462" s="614"/>
      <c r="P1462" s="614"/>
      <c r="Q1462" s="614"/>
      <c r="R1462" s="614"/>
      <c r="S1462" s="614"/>
      <c r="T1462" s="614"/>
      <c r="U1462" s="614"/>
      <c r="V1462" s="614"/>
      <c r="W1462" s="614"/>
      <c r="X1462" s="615"/>
      <c r="Y1462" s="542"/>
      <c r="Z1462" s="540"/>
      <c r="AA1462" s="543"/>
      <c r="AC1462" s="473"/>
      <c r="AD1462" s="473"/>
      <c r="AE1462" s="473"/>
      <c r="AF1462" s="473"/>
      <c r="AG1462" s="473"/>
      <c r="AH1462" s="473"/>
      <c r="AI1462" s="473"/>
      <c r="AJ1462" s="473"/>
      <c r="AK1462" s="473"/>
      <c r="AL1462" s="473"/>
      <c r="AM1462" s="473"/>
      <c r="AN1462" s="473"/>
      <c r="AO1462" s="473"/>
      <c r="AP1462" s="473"/>
      <c r="AQ1462" s="473"/>
      <c r="AR1462" s="473"/>
      <c r="AS1462" s="473"/>
      <c r="AT1462" s="473"/>
      <c r="AU1462" s="473"/>
      <c r="AV1462" s="473"/>
      <c r="AW1462" s="473"/>
      <c r="AX1462" s="473"/>
      <c r="AY1462" s="473"/>
      <c r="AZ1462" s="473"/>
      <c r="BA1462" s="473"/>
      <c r="BB1462" s="473"/>
      <c r="BC1462" s="473"/>
      <c r="BD1462" s="473"/>
      <c r="BE1462" s="473"/>
      <c r="BF1462" s="473"/>
      <c r="BG1462" s="473"/>
      <c r="BH1462" s="473"/>
      <c r="BI1462" s="473"/>
      <c r="BJ1462" s="473"/>
      <c r="BK1462" s="473"/>
    </row>
    <row r="1463" spans="1:63" s="471" customFormat="1" ht="17.45" customHeight="1">
      <c r="A1463" s="422"/>
      <c r="B1463" s="539"/>
      <c r="C1463" s="438"/>
      <c r="D1463" s="438"/>
      <c r="E1463" s="438"/>
      <c r="F1463" s="438"/>
      <c r="G1463" s="438"/>
      <c r="H1463" s="438"/>
      <c r="I1463" s="438"/>
      <c r="J1463" s="438"/>
      <c r="K1463" s="438"/>
      <c r="L1463" s="438"/>
      <c r="M1463" s="438"/>
      <c r="N1463" s="438"/>
      <c r="O1463" s="438"/>
      <c r="P1463" s="438"/>
      <c r="Q1463" s="438"/>
      <c r="R1463" s="438"/>
      <c r="S1463" s="438"/>
      <c r="T1463" s="438"/>
      <c r="U1463" s="438"/>
      <c r="V1463" s="438"/>
      <c r="W1463" s="438"/>
      <c r="X1463" s="438"/>
      <c r="Y1463" s="540"/>
      <c r="Z1463" s="540"/>
      <c r="AA1463" s="540"/>
      <c r="AC1463" s="473"/>
      <c r="AD1463" s="473"/>
      <c r="AE1463" s="473"/>
      <c r="AF1463" s="473"/>
      <c r="AG1463" s="473"/>
      <c r="AH1463" s="473"/>
      <c r="AI1463" s="473"/>
      <c r="AJ1463" s="473"/>
      <c r="AK1463" s="473"/>
      <c r="AL1463" s="473"/>
      <c r="AM1463" s="473"/>
      <c r="AN1463" s="473"/>
      <c r="AO1463" s="473"/>
      <c r="AP1463" s="473"/>
      <c r="AQ1463" s="473"/>
      <c r="AR1463" s="473"/>
      <c r="AS1463" s="473"/>
      <c r="AT1463" s="473"/>
      <c r="AU1463" s="473"/>
      <c r="AV1463" s="473"/>
      <c r="AW1463" s="473"/>
      <c r="AX1463" s="473"/>
      <c r="AY1463" s="473"/>
      <c r="AZ1463" s="473"/>
      <c r="BA1463" s="473"/>
      <c r="BB1463" s="473"/>
      <c r="BC1463" s="473"/>
      <c r="BD1463" s="473"/>
      <c r="BE1463" s="473"/>
      <c r="BF1463" s="473"/>
      <c r="BG1463" s="473"/>
      <c r="BH1463" s="473"/>
      <c r="BI1463" s="473"/>
      <c r="BJ1463" s="473"/>
      <c r="BK1463" s="473"/>
    </row>
    <row r="1464" spans="1:63" s="473" customFormat="1" ht="14.25">
      <c r="A1464" s="316"/>
      <c r="B1464" s="526" t="s">
        <v>836</v>
      </c>
      <c r="C1464" s="439"/>
      <c r="D1464" s="439"/>
      <c r="E1464" s="439"/>
      <c r="F1464" s="439"/>
      <c r="G1464" s="439"/>
      <c r="H1464" s="439"/>
      <c r="I1464" s="439"/>
      <c r="J1464" s="439"/>
      <c r="K1464" s="439"/>
      <c r="L1464" s="439"/>
      <c r="M1464" s="439"/>
      <c r="N1464" s="439"/>
      <c r="O1464" s="439"/>
      <c r="P1464" s="439"/>
      <c r="Q1464" s="439"/>
      <c r="R1464" s="439"/>
      <c r="S1464" s="439"/>
      <c r="T1464" s="439"/>
      <c r="U1464" s="439"/>
      <c r="V1464" s="439"/>
      <c r="W1464" s="439"/>
      <c r="X1464" s="439"/>
      <c r="Y1464" s="541"/>
      <c r="Z1464" s="541"/>
      <c r="AA1464" s="541"/>
    </row>
    <row r="1465" spans="1:63" s="471" customFormat="1" ht="38.450000000000003" customHeight="1">
      <c r="A1465" s="422"/>
      <c r="B1465" s="528" t="s">
        <v>354</v>
      </c>
      <c r="C1465" s="742" t="s">
        <v>837</v>
      </c>
      <c r="D1465" s="743"/>
      <c r="E1465" s="743"/>
      <c r="F1465" s="743"/>
      <c r="G1465" s="743"/>
      <c r="H1465" s="743"/>
      <c r="I1465" s="743"/>
      <c r="J1465" s="743"/>
      <c r="K1465" s="743"/>
      <c r="L1465" s="743"/>
      <c r="M1465" s="743"/>
      <c r="N1465" s="743"/>
      <c r="O1465" s="743"/>
      <c r="P1465" s="743"/>
      <c r="Q1465" s="743"/>
      <c r="R1465" s="743"/>
      <c r="S1465" s="743"/>
      <c r="T1465" s="743"/>
      <c r="U1465" s="743"/>
      <c r="V1465" s="743"/>
      <c r="W1465" s="743"/>
      <c r="X1465" s="744"/>
      <c r="Y1465" s="542"/>
      <c r="Z1465" s="540"/>
      <c r="AA1465" s="543"/>
      <c r="AC1465" s="473"/>
      <c r="AD1465" s="473"/>
      <c r="AE1465" s="473"/>
      <c r="AF1465" s="473"/>
      <c r="AG1465" s="473"/>
      <c r="AH1465" s="473"/>
      <c r="AI1465" s="473"/>
      <c r="AJ1465" s="473"/>
      <c r="AK1465" s="473"/>
      <c r="AL1465" s="473"/>
      <c r="AM1465" s="473"/>
      <c r="AN1465" s="473"/>
      <c r="AO1465" s="473"/>
      <c r="AP1465" s="473"/>
      <c r="AQ1465" s="473"/>
      <c r="AR1465" s="473"/>
      <c r="AS1465" s="473"/>
      <c r="AT1465" s="473"/>
      <c r="AU1465" s="473"/>
      <c r="AV1465" s="473"/>
      <c r="AW1465" s="473"/>
      <c r="AX1465" s="473"/>
      <c r="AY1465" s="473"/>
      <c r="AZ1465" s="473"/>
      <c r="BA1465" s="473"/>
      <c r="BB1465" s="473"/>
      <c r="BC1465" s="473"/>
      <c r="BD1465" s="473"/>
      <c r="BE1465" s="473"/>
      <c r="BF1465" s="473"/>
      <c r="BG1465" s="473"/>
      <c r="BH1465" s="473"/>
      <c r="BI1465" s="473"/>
      <c r="BJ1465" s="473"/>
      <c r="BK1465" s="473"/>
    </row>
    <row r="1466" spans="1:63" s="471" customFormat="1" ht="17.45" customHeight="1">
      <c r="A1466" s="422"/>
      <c r="B1466" s="539"/>
      <c r="C1466" s="438"/>
      <c r="D1466" s="438"/>
      <c r="E1466" s="438"/>
      <c r="F1466" s="438"/>
      <c r="G1466" s="438"/>
      <c r="H1466" s="438"/>
      <c r="I1466" s="438"/>
      <c r="J1466" s="438"/>
      <c r="K1466" s="438"/>
      <c r="L1466" s="438"/>
      <c r="M1466" s="438"/>
      <c r="N1466" s="438"/>
      <c r="O1466" s="438"/>
      <c r="P1466" s="438"/>
      <c r="Q1466" s="438"/>
      <c r="R1466" s="438"/>
      <c r="S1466" s="438"/>
      <c r="T1466" s="438"/>
      <c r="U1466" s="438"/>
      <c r="V1466" s="438"/>
      <c r="W1466" s="438"/>
      <c r="X1466" s="438"/>
      <c r="Y1466" s="540"/>
      <c r="Z1466" s="540"/>
      <c r="AA1466" s="540"/>
      <c r="AC1466" s="473"/>
      <c r="AD1466" s="473"/>
      <c r="AE1466" s="473"/>
      <c r="AF1466" s="473"/>
      <c r="AG1466" s="473"/>
      <c r="AH1466" s="473"/>
      <c r="AI1466" s="473"/>
      <c r="AJ1466" s="473"/>
      <c r="AK1466" s="473"/>
      <c r="AL1466" s="473"/>
      <c r="AM1466" s="473"/>
      <c r="AN1466" s="473"/>
      <c r="AO1466" s="473"/>
      <c r="AP1466" s="473"/>
      <c r="AQ1466" s="473"/>
      <c r="AR1466" s="473"/>
      <c r="AS1466" s="473"/>
      <c r="AT1466" s="473"/>
      <c r="AU1466" s="473"/>
      <c r="AV1466" s="473"/>
      <c r="AW1466" s="473"/>
      <c r="AX1466" s="473"/>
      <c r="AY1466" s="473"/>
      <c r="AZ1466" s="473"/>
      <c r="BA1466" s="473"/>
      <c r="BB1466" s="473"/>
      <c r="BC1466" s="473"/>
      <c r="BD1466" s="473"/>
      <c r="BE1466" s="473"/>
      <c r="BF1466" s="473"/>
      <c r="BG1466" s="473"/>
      <c r="BH1466" s="473"/>
      <c r="BI1466" s="473"/>
      <c r="BJ1466" s="473"/>
      <c r="BK1466" s="473"/>
    </row>
    <row r="1467" spans="1:63" s="471" customFormat="1" ht="17.45" customHeight="1">
      <c r="A1467" s="422"/>
      <c r="B1467" s="544" t="s">
        <v>838</v>
      </c>
      <c r="C1467" s="439"/>
      <c r="D1467" s="439"/>
      <c r="E1467" s="439"/>
      <c r="F1467" s="439"/>
      <c r="G1467" s="439"/>
      <c r="H1467" s="439"/>
      <c r="I1467" s="439"/>
      <c r="J1467" s="439"/>
      <c r="K1467" s="439"/>
      <c r="L1467" s="439"/>
      <c r="M1467" s="439"/>
      <c r="N1467" s="439"/>
      <c r="O1467" s="439"/>
      <c r="P1467" s="439"/>
      <c r="Q1467" s="439"/>
      <c r="R1467" s="439"/>
      <c r="S1467" s="439"/>
      <c r="T1467" s="439"/>
      <c r="U1467" s="439"/>
      <c r="V1467" s="439"/>
      <c r="W1467" s="439"/>
      <c r="X1467" s="439"/>
      <c r="Y1467" s="541"/>
      <c r="Z1467" s="541"/>
      <c r="AA1467" s="541"/>
      <c r="AC1467" s="473"/>
      <c r="AD1467" s="473"/>
      <c r="AE1467" s="473"/>
      <c r="AF1467" s="473"/>
      <c r="AG1467" s="473"/>
      <c r="AH1467" s="473"/>
      <c r="AI1467" s="473"/>
      <c r="AJ1467" s="473"/>
      <c r="AK1467" s="473"/>
      <c r="AL1467" s="473"/>
      <c r="AM1467" s="473"/>
      <c r="AN1467" s="473"/>
      <c r="AO1467" s="473"/>
      <c r="AP1467" s="473"/>
      <c r="AQ1467" s="473"/>
      <c r="AR1467" s="473"/>
      <c r="AS1467" s="473"/>
      <c r="AT1467" s="473"/>
      <c r="AU1467" s="473"/>
      <c r="AV1467" s="473"/>
      <c r="AW1467" s="473"/>
      <c r="AX1467" s="473"/>
      <c r="AY1467" s="473"/>
      <c r="AZ1467" s="473"/>
      <c r="BA1467" s="473"/>
      <c r="BB1467" s="473"/>
      <c r="BC1467" s="473"/>
      <c r="BD1467" s="473"/>
      <c r="BE1467" s="473"/>
      <c r="BF1467" s="473"/>
      <c r="BG1467" s="473"/>
      <c r="BH1467" s="473"/>
      <c r="BI1467" s="473"/>
      <c r="BJ1467" s="473"/>
      <c r="BK1467" s="473"/>
    </row>
    <row r="1468" spans="1:63" s="473" customFormat="1" ht="14.25">
      <c r="A1468" s="316"/>
      <c r="B1468" s="526" t="s">
        <v>839</v>
      </c>
      <c r="C1468" s="439"/>
      <c r="D1468" s="439"/>
      <c r="E1468" s="439"/>
      <c r="F1468" s="439"/>
      <c r="G1468" s="439"/>
      <c r="H1468" s="439"/>
      <c r="I1468" s="439"/>
      <c r="J1468" s="439"/>
      <c r="K1468" s="439"/>
      <c r="L1468" s="439"/>
      <c r="M1468" s="439"/>
      <c r="N1468" s="439"/>
      <c r="O1468" s="439"/>
      <c r="P1468" s="439"/>
      <c r="Q1468" s="439"/>
      <c r="R1468" s="439"/>
      <c r="S1468" s="439"/>
      <c r="T1468" s="439"/>
      <c r="U1468" s="439"/>
      <c r="V1468" s="439"/>
      <c r="W1468" s="439"/>
      <c r="X1468" s="439"/>
      <c r="Y1468" s="541"/>
      <c r="Z1468" s="541"/>
      <c r="AA1468" s="541"/>
    </row>
    <row r="1469" spans="1:63" s="471" customFormat="1" ht="33" customHeight="1">
      <c r="A1469" s="422"/>
      <c r="B1469" s="531" t="s">
        <v>354</v>
      </c>
      <c r="C1469" s="813" t="s">
        <v>938</v>
      </c>
      <c r="D1469" s="813"/>
      <c r="E1469" s="813"/>
      <c r="F1469" s="813"/>
      <c r="G1469" s="813"/>
      <c r="H1469" s="813"/>
      <c r="I1469" s="813"/>
      <c r="J1469" s="813"/>
      <c r="K1469" s="813"/>
      <c r="L1469" s="813"/>
      <c r="M1469" s="813"/>
      <c r="N1469" s="813"/>
      <c r="O1469" s="813"/>
      <c r="P1469" s="813"/>
      <c r="Q1469" s="813"/>
      <c r="R1469" s="813"/>
      <c r="S1469" s="813"/>
      <c r="T1469" s="813"/>
      <c r="U1469" s="813"/>
      <c r="V1469" s="813"/>
      <c r="W1469" s="813"/>
      <c r="X1469" s="813"/>
      <c r="Y1469" s="795"/>
      <c r="Z1469" s="795"/>
      <c r="AA1469" s="795"/>
      <c r="AC1469" s="473"/>
      <c r="AD1469" s="473"/>
      <c r="AE1469" s="473"/>
      <c r="AF1469" s="473"/>
      <c r="AG1469" s="473"/>
      <c r="AH1469" s="473"/>
      <c r="AI1469" s="473"/>
      <c r="AJ1469" s="473"/>
      <c r="AK1469" s="473"/>
      <c r="AL1469" s="473"/>
      <c r="AM1469" s="473"/>
      <c r="AN1469" s="473"/>
      <c r="AO1469" s="473"/>
      <c r="AP1469" s="473"/>
      <c r="AQ1469" s="473"/>
      <c r="AR1469" s="473"/>
      <c r="AS1469" s="473"/>
      <c r="AT1469" s="473"/>
      <c r="AU1469" s="473"/>
      <c r="AV1469" s="473"/>
      <c r="AW1469" s="473"/>
      <c r="AX1469" s="473"/>
      <c r="AY1469" s="473"/>
      <c r="AZ1469" s="473"/>
      <c r="BA1469" s="473"/>
      <c r="BB1469" s="473"/>
      <c r="BC1469" s="473"/>
      <c r="BD1469" s="473"/>
      <c r="BE1469" s="473"/>
      <c r="BF1469" s="473"/>
      <c r="BG1469" s="473"/>
      <c r="BH1469" s="473"/>
      <c r="BI1469" s="473"/>
      <c r="BJ1469" s="473"/>
      <c r="BK1469" s="473"/>
    </row>
    <row r="1470" spans="1:63" s="459" customFormat="1" ht="20.100000000000001" customHeight="1">
      <c r="A1470" s="422"/>
      <c r="B1470" s="531" t="s">
        <v>356</v>
      </c>
      <c r="C1470" s="813" t="s">
        <v>840</v>
      </c>
      <c r="D1470" s="813"/>
      <c r="E1470" s="813"/>
      <c r="F1470" s="813"/>
      <c r="G1470" s="813"/>
      <c r="H1470" s="813"/>
      <c r="I1470" s="813"/>
      <c r="J1470" s="813"/>
      <c r="K1470" s="813"/>
      <c r="L1470" s="813"/>
      <c r="M1470" s="813"/>
      <c r="N1470" s="813"/>
      <c r="O1470" s="813"/>
      <c r="P1470" s="813"/>
      <c r="Q1470" s="813"/>
      <c r="R1470" s="813"/>
      <c r="S1470" s="813"/>
      <c r="T1470" s="813"/>
      <c r="U1470" s="813"/>
      <c r="V1470" s="813"/>
      <c r="W1470" s="813"/>
      <c r="X1470" s="813"/>
      <c r="Y1470" s="795"/>
      <c r="Z1470" s="795"/>
      <c r="AA1470" s="795"/>
      <c r="AC1470" s="452"/>
      <c r="AD1470" s="452"/>
      <c r="AE1470" s="452"/>
      <c r="AF1470" s="452"/>
      <c r="AG1470" s="452"/>
      <c r="AH1470" s="452"/>
      <c r="AI1470" s="452"/>
      <c r="AJ1470" s="452"/>
      <c r="AK1470" s="452"/>
      <c r="AL1470" s="452"/>
      <c r="AM1470" s="452"/>
      <c r="AN1470" s="452"/>
      <c r="AO1470" s="452"/>
      <c r="AP1470" s="452"/>
      <c r="AQ1470" s="452"/>
      <c r="AR1470" s="452"/>
      <c r="AS1470" s="452"/>
      <c r="AT1470" s="452"/>
      <c r="AU1470" s="452"/>
      <c r="AV1470" s="452"/>
      <c r="AW1470" s="452"/>
      <c r="AX1470" s="452"/>
      <c r="AY1470" s="452"/>
      <c r="AZ1470" s="452"/>
      <c r="BA1470" s="452"/>
      <c r="BB1470" s="452"/>
      <c r="BC1470" s="452"/>
      <c r="BD1470" s="452"/>
      <c r="BE1470" s="452"/>
      <c r="BF1470" s="452"/>
      <c r="BG1470" s="452"/>
      <c r="BH1470" s="452"/>
      <c r="BI1470" s="452"/>
      <c r="BJ1470" s="452"/>
      <c r="BK1470" s="452"/>
    </row>
    <row r="1471" spans="1:63" s="471" customFormat="1" ht="17.45" customHeight="1">
      <c r="A1471" s="422"/>
      <c r="B1471" s="539"/>
      <c r="C1471" s="438"/>
      <c r="D1471" s="438"/>
      <c r="E1471" s="438"/>
      <c r="F1471" s="438"/>
      <c r="G1471" s="438"/>
      <c r="H1471" s="438"/>
      <c r="I1471" s="438"/>
      <c r="J1471" s="438"/>
      <c r="K1471" s="438"/>
      <c r="L1471" s="438"/>
      <c r="M1471" s="438"/>
      <c r="N1471" s="438"/>
      <c r="O1471" s="438"/>
      <c r="P1471" s="438"/>
      <c r="Q1471" s="438"/>
      <c r="R1471" s="438"/>
      <c r="S1471" s="438"/>
      <c r="T1471" s="438"/>
      <c r="U1471" s="438"/>
      <c r="V1471" s="438"/>
      <c r="W1471" s="438"/>
      <c r="X1471" s="438"/>
      <c r="Y1471" s="540"/>
      <c r="Z1471" s="540"/>
      <c r="AA1471" s="540"/>
      <c r="AC1471" s="473"/>
      <c r="AD1471" s="473"/>
      <c r="AE1471" s="473"/>
      <c r="AF1471" s="473"/>
      <c r="AG1471" s="473"/>
      <c r="AH1471" s="473"/>
      <c r="AI1471" s="473"/>
      <c r="AJ1471" s="473"/>
      <c r="AK1471" s="473"/>
      <c r="AL1471" s="473"/>
      <c r="AM1471" s="473"/>
      <c r="AN1471" s="473"/>
      <c r="AO1471" s="473"/>
      <c r="AP1471" s="473"/>
      <c r="AQ1471" s="473"/>
      <c r="AR1471" s="473"/>
      <c r="AS1471" s="473"/>
      <c r="AT1471" s="473"/>
      <c r="AU1471" s="473"/>
      <c r="AV1471" s="473"/>
      <c r="AW1471" s="473"/>
      <c r="AX1471" s="473"/>
      <c r="AY1471" s="473"/>
      <c r="AZ1471" s="473"/>
      <c r="BA1471" s="473"/>
      <c r="BB1471" s="473"/>
      <c r="BC1471" s="473"/>
      <c r="BD1471" s="473"/>
      <c r="BE1471" s="473"/>
      <c r="BF1471" s="473"/>
      <c r="BG1471" s="473"/>
      <c r="BH1471" s="473"/>
      <c r="BI1471" s="473"/>
      <c r="BJ1471" s="473"/>
      <c r="BK1471" s="473"/>
    </row>
    <row r="1472" spans="1:63" s="473" customFormat="1" ht="14.25">
      <c r="A1472" s="316"/>
      <c r="B1472" s="526" t="s">
        <v>841</v>
      </c>
      <c r="C1472" s="439"/>
      <c r="D1472" s="439"/>
      <c r="E1472" s="439"/>
      <c r="F1472" s="439"/>
      <c r="G1472" s="439"/>
      <c r="H1472" s="439"/>
      <c r="I1472" s="439"/>
      <c r="J1472" s="439"/>
      <c r="K1472" s="439"/>
      <c r="L1472" s="439"/>
      <c r="M1472" s="439"/>
      <c r="N1472" s="439"/>
      <c r="O1472" s="439"/>
      <c r="P1472" s="439"/>
      <c r="Q1472" s="439"/>
      <c r="R1472" s="439"/>
      <c r="S1472" s="439"/>
      <c r="T1472" s="439"/>
      <c r="U1472" s="439"/>
      <c r="V1472" s="439"/>
      <c r="W1472" s="439"/>
      <c r="X1472" s="439"/>
      <c r="Y1472" s="541"/>
      <c r="Z1472" s="541"/>
      <c r="AA1472" s="541"/>
    </row>
    <row r="1473" spans="1:63" s="471" customFormat="1" ht="35.1" customHeight="1">
      <c r="A1473" s="422"/>
      <c r="B1473" s="531" t="s">
        <v>354</v>
      </c>
      <c r="C1473" s="813" t="s">
        <v>939</v>
      </c>
      <c r="D1473" s="813"/>
      <c r="E1473" s="813"/>
      <c r="F1473" s="813"/>
      <c r="G1473" s="813"/>
      <c r="H1473" s="813"/>
      <c r="I1473" s="813"/>
      <c r="J1473" s="813"/>
      <c r="K1473" s="813"/>
      <c r="L1473" s="813"/>
      <c r="M1473" s="813"/>
      <c r="N1473" s="813"/>
      <c r="O1473" s="813"/>
      <c r="P1473" s="813"/>
      <c r="Q1473" s="813"/>
      <c r="R1473" s="813"/>
      <c r="S1473" s="813"/>
      <c r="T1473" s="813"/>
      <c r="U1473" s="813"/>
      <c r="V1473" s="813"/>
      <c r="W1473" s="813"/>
      <c r="X1473" s="813"/>
      <c r="Y1473" s="795"/>
      <c r="Z1473" s="795"/>
      <c r="AA1473" s="795"/>
      <c r="AC1473" s="473"/>
      <c r="AD1473" s="473"/>
      <c r="AE1473" s="473"/>
      <c r="AF1473" s="473"/>
      <c r="AG1473" s="473"/>
      <c r="AH1473" s="473"/>
      <c r="AI1473" s="473"/>
      <c r="AJ1473" s="473"/>
      <c r="AK1473" s="473"/>
      <c r="AL1473" s="473"/>
      <c r="AM1473" s="473"/>
      <c r="AN1473" s="473"/>
      <c r="AO1473" s="473"/>
      <c r="AP1473" s="473"/>
      <c r="AQ1473" s="473"/>
      <c r="AR1473" s="473"/>
      <c r="AS1473" s="473"/>
      <c r="AT1473" s="473"/>
      <c r="AU1473" s="473"/>
      <c r="AV1473" s="473"/>
      <c r="AW1473" s="473"/>
      <c r="AX1473" s="473"/>
      <c r="AY1473" s="473"/>
      <c r="AZ1473" s="473"/>
      <c r="BA1473" s="473"/>
      <c r="BB1473" s="473"/>
      <c r="BC1473" s="473"/>
      <c r="BD1473" s="473"/>
      <c r="BE1473" s="473"/>
      <c r="BF1473" s="473"/>
      <c r="BG1473" s="473"/>
      <c r="BH1473" s="473"/>
      <c r="BI1473" s="473"/>
      <c r="BJ1473" s="473"/>
      <c r="BK1473" s="473"/>
    </row>
    <row r="1474" spans="1:63" s="459" customFormat="1" ht="36.6" customHeight="1">
      <c r="A1474" s="422"/>
      <c r="B1474" s="531" t="s">
        <v>356</v>
      </c>
      <c r="C1474" s="813" t="s">
        <v>842</v>
      </c>
      <c r="D1474" s="813"/>
      <c r="E1474" s="813"/>
      <c r="F1474" s="813"/>
      <c r="G1474" s="813"/>
      <c r="H1474" s="813"/>
      <c r="I1474" s="813"/>
      <c r="J1474" s="813"/>
      <c r="K1474" s="813"/>
      <c r="L1474" s="813"/>
      <c r="M1474" s="813"/>
      <c r="N1474" s="813"/>
      <c r="O1474" s="813"/>
      <c r="P1474" s="813"/>
      <c r="Q1474" s="813"/>
      <c r="R1474" s="813"/>
      <c r="S1474" s="813"/>
      <c r="T1474" s="813"/>
      <c r="U1474" s="813"/>
      <c r="V1474" s="813"/>
      <c r="W1474" s="813"/>
      <c r="X1474" s="813"/>
      <c r="Y1474" s="795"/>
      <c r="Z1474" s="795"/>
      <c r="AA1474" s="795"/>
      <c r="AC1474" s="452"/>
      <c r="AD1474" s="452"/>
      <c r="AE1474" s="452"/>
      <c r="AF1474" s="452"/>
      <c r="AG1474" s="452"/>
      <c r="AH1474" s="452"/>
      <c r="AI1474" s="452"/>
      <c r="AJ1474" s="452"/>
      <c r="AK1474" s="452"/>
      <c r="AL1474" s="452"/>
      <c r="AM1474" s="452"/>
      <c r="AN1474" s="452"/>
      <c r="AO1474" s="452"/>
      <c r="AP1474" s="452"/>
      <c r="AQ1474" s="452"/>
      <c r="AR1474" s="452"/>
      <c r="AS1474" s="452"/>
      <c r="AT1474" s="452"/>
      <c r="AU1474" s="452"/>
      <c r="AV1474" s="452"/>
      <c r="AW1474" s="452"/>
      <c r="AX1474" s="452"/>
      <c r="AY1474" s="452"/>
      <c r="AZ1474" s="452"/>
      <c r="BA1474" s="452"/>
      <c r="BB1474" s="452"/>
      <c r="BC1474" s="452"/>
      <c r="BD1474" s="452"/>
      <c r="BE1474" s="452"/>
      <c r="BF1474" s="452"/>
      <c r="BG1474" s="452"/>
      <c r="BH1474" s="452"/>
      <c r="BI1474" s="452"/>
      <c r="BJ1474" s="452"/>
      <c r="BK1474" s="452"/>
    </row>
    <row r="1475" spans="1:63" s="471" customFormat="1" ht="17.45" customHeight="1">
      <c r="A1475" s="422"/>
      <c r="B1475" s="539"/>
      <c r="C1475" s="438"/>
      <c r="D1475" s="438"/>
      <c r="E1475" s="438"/>
      <c r="F1475" s="438"/>
      <c r="G1475" s="438"/>
      <c r="H1475" s="438"/>
      <c r="I1475" s="438"/>
      <c r="J1475" s="438"/>
      <c r="K1475" s="438"/>
      <c r="L1475" s="438"/>
      <c r="M1475" s="438"/>
      <c r="N1475" s="438"/>
      <c r="O1475" s="438"/>
      <c r="P1475" s="438"/>
      <c r="Q1475" s="438"/>
      <c r="R1475" s="438"/>
      <c r="S1475" s="438"/>
      <c r="T1475" s="438"/>
      <c r="U1475" s="438"/>
      <c r="V1475" s="438"/>
      <c r="W1475" s="438"/>
      <c r="X1475" s="438"/>
      <c r="Y1475" s="540"/>
      <c r="Z1475" s="540"/>
      <c r="AA1475" s="540"/>
      <c r="AC1475" s="473"/>
      <c r="AD1475" s="473"/>
      <c r="AE1475" s="473"/>
      <c r="AF1475" s="473"/>
      <c r="AG1475" s="473"/>
      <c r="AH1475" s="473"/>
      <c r="AI1475" s="473"/>
      <c r="AJ1475" s="473"/>
      <c r="AK1475" s="473"/>
      <c r="AL1475" s="473"/>
      <c r="AM1475" s="473"/>
      <c r="AN1475" s="473"/>
      <c r="AO1475" s="473"/>
      <c r="AP1475" s="473"/>
      <c r="AQ1475" s="473"/>
      <c r="AR1475" s="473"/>
      <c r="AS1475" s="473"/>
      <c r="AT1475" s="473"/>
      <c r="AU1475" s="473"/>
      <c r="AV1475" s="473"/>
      <c r="AW1475" s="473"/>
      <c r="AX1475" s="473"/>
      <c r="AY1475" s="473"/>
      <c r="AZ1475" s="473"/>
      <c r="BA1475" s="473"/>
      <c r="BB1475" s="473"/>
      <c r="BC1475" s="473"/>
      <c r="BD1475" s="473"/>
      <c r="BE1475" s="473"/>
      <c r="BF1475" s="473"/>
      <c r="BG1475" s="473"/>
      <c r="BH1475" s="473"/>
      <c r="BI1475" s="473"/>
      <c r="BJ1475" s="473"/>
      <c r="BK1475" s="473"/>
    </row>
    <row r="1476" spans="1:63" s="473" customFormat="1" ht="14.25">
      <c r="A1476" s="316"/>
      <c r="B1476" s="526" t="s">
        <v>843</v>
      </c>
      <c r="C1476" s="439"/>
      <c r="D1476" s="439"/>
      <c r="E1476" s="439"/>
      <c r="F1476" s="439"/>
      <c r="G1476" s="439"/>
      <c r="H1476" s="439"/>
      <c r="I1476" s="439"/>
      <c r="J1476" s="439"/>
      <c r="K1476" s="439"/>
      <c r="L1476" s="439"/>
      <c r="M1476" s="439"/>
      <c r="N1476" s="439"/>
      <c r="O1476" s="439"/>
      <c r="P1476" s="439"/>
      <c r="Q1476" s="439"/>
      <c r="R1476" s="439"/>
      <c r="S1476" s="439"/>
      <c r="T1476" s="439"/>
      <c r="U1476" s="439"/>
      <c r="V1476" s="439"/>
      <c r="W1476" s="439"/>
      <c r="X1476" s="439"/>
      <c r="Y1476" s="541"/>
      <c r="Z1476" s="541"/>
      <c r="AA1476" s="541"/>
    </row>
    <row r="1477" spans="1:63" s="471" customFormat="1" ht="36.6" customHeight="1">
      <c r="A1477" s="422"/>
      <c r="B1477" s="531" t="s">
        <v>354</v>
      </c>
      <c r="C1477" s="813" t="s">
        <v>940</v>
      </c>
      <c r="D1477" s="813"/>
      <c r="E1477" s="813"/>
      <c r="F1477" s="813"/>
      <c r="G1477" s="813"/>
      <c r="H1477" s="813"/>
      <c r="I1477" s="813"/>
      <c r="J1477" s="813"/>
      <c r="K1477" s="813"/>
      <c r="L1477" s="813"/>
      <c r="M1477" s="813"/>
      <c r="N1477" s="813"/>
      <c r="O1477" s="813"/>
      <c r="P1477" s="813"/>
      <c r="Q1477" s="813"/>
      <c r="R1477" s="813"/>
      <c r="S1477" s="813"/>
      <c r="T1477" s="813"/>
      <c r="U1477" s="813"/>
      <c r="V1477" s="813"/>
      <c r="W1477" s="813"/>
      <c r="X1477" s="813"/>
      <c r="Y1477" s="795"/>
      <c r="Z1477" s="795"/>
      <c r="AA1477" s="795"/>
      <c r="AC1477" s="473"/>
      <c r="AD1477" s="473"/>
      <c r="AE1477" s="473"/>
      <c r="AF1477" s="473"/>
      <c r="AG1477" s="473"/>
      <c r="AH1477" s="473"/>
      <c r="AI1477" s="473"/>
      <c r="AJ1477" s="473"/>
      <c r="AK1477" s="473"/>
      <c r="AL1477" s="473"/>
      <c r="AM1477" s="473"/>
      <c r="AN1477" s="473"/>
      <c r="AO1477" s="473"/>
      <c r="AP1477" s="473"/>
      <c r="AQ1477" s="473"/>
      <c r="AR1477" s="473"/>
      <c r="AS1477" s="473"/>
      <c r="AT1477" s="473"/>
      <c r="AU1477" s="473"/>
      <c r="AV1477" s="473"/>
      <c r="AW1477" s="473"/>
      <c r="AX1477" s="473"/>
      <c r="AY1477" s="473"/>
      <c r="AZ1477" s="473"/>
      <c r="BA1477" s="473"/>
      <c r="BB1477" s="473"/>
      <c r="BC1477" s="473"/>
      <c r="BD1477" s="473"/>
      <c r="BE1477" s="473"/>
      <c r="BF1477" s="473"/>
      <c r="BG1477" s="473"/>
      <c r="BH1477" s="473"/>
      <c r="BI1477" s="473"/>
      <c r="BJ1477" s="473"/>
      <c r="BK1477" s="473"/>
    </row>
    <row r="1478" spans="1:63" s="459" customFormat="1" ht="20.100000000000001" customHeight="1">
      <c r="A1478" s="422"/>
      <c r="B1478" s="531" t="s">
        <v>356</v>
      </c>
      <c r="C1478" s="813" t="s">
        <v>844</v>
      </c>
      <c r="D1478" s="813"/>
      <c r="E1478" s="813"/>
      <c r="F1478" s="813"/>
      <c r="G1478" s="813"/>
      <c r="H1478" s="813"/>
      <c r="I1478" s="813"/>
      <c r="J1478" s="813"/>
      <c r="K1478" s="813"/>
      <c r="L1478" s="813"/>
      <c r="M1478" s="813"/>
      <c r="N1478" s="813"/>
      <c r="O1478" s="813"/>
      <c r="P1478" s="813"/>
      <c r="Q1478" s="813"/>
      <c r="R1478" s="813"/>
      <c r="S1478" s="813"/>
      <c r="T1478" s="813"/>
      <c r="U1478" s="813"/>
      <c r="V1478" s="813"/>
      <c r="W1478" s="813"/>
      <c r="X1478" s="813"/>
      <c r="Y1478" s="795"/>
      <c r="Z1478" s="795"/>
      <c r="AA1478" s="795"/>
      <c r="AC1478" s="452"/>
      <c r="AD1478" s="452"/>
      <c r="AE1478" s="452"/>
      <c r="AF1478" s="452"/>
      <c r="AG1478" s="452"/>
      <c r="AH1478" s="452"/>
      <c r="AI1478" s="452"/>
      <c r="AJ1478" s="452"/>
      <c r="AK1478" s="452"/>
      <c r="AL1478" s="452"/>
      <c r="AM1478" s="452"/>
      <c r="AN1478" s="452"/>
      <c r="AO1478" s="452"/>
      <c r="AP1478" s="452"/>
      <c r="AQ1478" s="452"/>
      <c r="AR1478" s="452"/>
      <c r="AS1478" s="452"/>
      <c r="AT1478" s="452"/>
      <c r="AU1478" s="452"/>
      <c r="AV1478" s="452"/>
      <c r="AW1478" s="452"/>
      <c r="AX1478" s="452"/>
      <c r="AY1478" s="452"/>
      <c r="AZ1478" s="452"/>
      <c r="BA1478" s="452"/>
      <c r="BB1478" s="452"/>
      <c r="BC1478" s="452"/>
      <c r="BD1478" s="452"/>
      <c r="BE1478" s="452"/>
      <c r="BF1478" s="452"/>
      <c r="BG1478" s="452"/>
      <c r="BH1478" s="452"/>
      <c r="BI1478" s="452"/>
      <c r="BJ1478" s="452"/>
      <c r="BK1478" s="452"/>
    </row>
    <row r="1479" spans="1:63" s="471" customFormat="1" ht="17.45" customHeight="1">
      <c r="A1479" s="422"/>
      <c r="B1479" s="539"/>
      <c r="C1479" s="438"/>
      <c r="D1479" s="438"/>
      <c r="E1479" s="438"/>
      <c r="F1479" s="438"/>
      <c r="G1479" s="438"/>
      <c r="H1479" s="438"/>
      <c r="I1479" s="438"/>
      <c r="J1479" s="438"/>
      <c r="K1479" s="438"/>
      <c r="L1479" s="438"/>
      <c r="M1479" s="438"/>
      <c r="N1479" s="438"/>
      <c r="O1479" s="438"/>
      <c r="P1479" s="438"/>
      <c r="Q1479" s="438"/>
      <c r="R1479" s="438"/>
      <c r="S1479" s="438"/>
      <c r="T1479" s="438"/>
      <c r="U1479" s="438"/>
      <c r="V1479" s="438"/>
      <c r="W1479" s="438"/>
      <c r="X1479" s="438"/>
      <c r="Y1479" s="540"/>
      <c r="Z1479" s="540"/>
      <c r="AA1479" s="540"/>
      <c r="AC1479" s="473"/>
      <c r="AD1479" s="473"/>
      <c r="AE1479" s="473"/>
      <c r="AF1479" s="473"/>
      <c r="AG1479" s="473"/>
      <c r="AH1479" s="473"/>
      <c r="AI1479" s="473"/>
      <c r="AJ1479" s="473"/>
      <c r="AK1479" s="473"/>
      <c r="AL1479" s="473"/>
      <c r="AM1479" s="473"/>
      <c r="AN1479" s="473"/>
      <c r="AO1479" s="473"/>
      <c r="AP1479" s="473"/>
      <c r="AQ1479" s="473"/>
      <c r="AR1479" s="473"/>
      <c r="AS1479" s="473"/>
      <c r="AT1479" s="473"/>
      <c r="AU1479" s="473"/>
      <c r="AV1479" s="473"/>
      <c r="AW1479" s="473"/>
      <c r="AX1479" s="473"/>
      <c r="AY1479" s="473"/>
      <c r="AZ1479" s="473"/>
      <c r="BA1479" s="473"/>
      <c r="BB1479" s="473"/>
      <c r="BC1479" s="473"/>
      <c r="BD1479" s="473"/>
      <c r="BE1479" s="473"/>
      <c r="BF1479" s="473"/>
      <c r="BG1479" s="473"/>
      <c r="BH1479" s="473"/>
      <c r="BI1479" s="473"/>
      <c r="BJ1479" s="473"/>
      <c r="BK1479" s="473"/>
    </row>
    <row r="1480" spans="1:63" s="473" customFormat="1" ht="14.25">
      <c r="A1480" s="316"/>
      <c r="B1480" s="545" t="s">
        <v>845</v>
      </c>
      <c r="C1480" s="439"/>
      <c r="D1480" s="439"/>
      <c r="E1480" s="439"/>
      <c r="F1480" s="439"/>
      <c r="G1480" s="439"/>
      <c r="H1480" s="439"/>
      <c r="I1480" s="439"/>
      <c r="J1480" s="439"/>
      <c r="K1480" s="439"/>
      <c r="L1480" s="439"/>
      <c r="M1480" s="439"/>
      <c r="N1480" s="439"/>
      <c r="O1480" s="439"/>
      <c r="P1480" s="439"/>
      <c r="Q1480" s="439"/>
      <c r="R1480" s="439"/>
      <c r="S1480" s="439"/>
      <c r="T1480" s="439"/>
      <c r="U1480" s="439"/>
      <c r="V1480" s="439"/>
      <c r="W1480" s="439"/>
      <c r="X1480" s="439"/>
      <c r="Y1480" s="541"/>
      <c r="Z1480" s="541"/>
      <c r="AA1480" s="541"/>
    </row>
    <row r="1481" spans="1:63" s="471" customFormat="1" ht="34.5" customHeight="1">
      <c r="A1481" s="422"/>
      <c r="B1481" s="531" t="s">
        <v>354</v>
      </c>
      <c r="C1481" s="813" t="s">
        <v>941</v>
      </c>
      <c r="D1481" s="813"/>
      <c r="E1481" s="813"/>
      <c r="F1481" s="813"/>
      <c r="G1481" s="813"/>
      <c r="H1481" s="813"/>
      <c r="I1481" s="813"/>
      <c r="J1481" s="813"/>
      <c r="K1481" s="813"/>
      <c r="L1481" s="813"/>
      <c r="M1481" s="813"/>
      <c r="N1481" s="813"/>
      <c r="O1481" s="813"/>
      <c r="P1481" s="813"/>
      <c r="Q1481" s="813"/>
      <c r="R1481" s="813"/>
      <c r="S1481" s="813"/>
      <c r="T1481" s="813"/>
      <c r="U1481" s="813"/>
      <c r="V1481" s="813"/>
      <c r="W1481" s="813"/>
      <c r="X1481" s="813"/>
      <c r="Y1481" s="795"/>
      <c r="Z1481" s="795"/>
      <c r="AA1481" s="795"/>
      <c r="AC1481" s="473"/>
      <c r="AD1481" s="473"/>
      <c r="AE1481" s="473"/>
      <c r="AF1481" s="473"/>
      <c r="AG1481" s="473"/>
      <c r="AH1481" s="473"/>
      <c r="AI1481" s="473"/>
      <c r="AJ1481" s="473"/>
      <c r="AK1481" s="473"/>
      <c r="AL1481" s="473"/>
      <c r="AM1481" s="473"/>
      <c r="AN1481" s="473"/>
      <c r="AO1481" s="473"/>
      <c r="AP1481" s="473"/>
      <c r="AQ1481" s="473"/>
      <c r="AR1481" s="473"/>
      <c r="AS1481" s="473"/>
      <c r="AT1481" s="473"/>
      <c r="AU1481" s="473"/>
      <c r="AV1481" s="473"/>
      <c r="AW1481" s="473"/>
      <c r="AX1481" s="473"/>
      <c r="AY1481" s="473"/>
      <c r="AZ1481" s="473"/>
      <c r="BA1481" s="473"/>
      <c r="BB1481" s="473"/>
      <c r="BC1481" s="473"/>
      <c r="BD1481" s="473"/>
      <c r="BE1481" s="473"/>
      <c r="BF1481" s="473"/>
      <c r="BG1481" s="473"/>
      <c r="BH1481" s="473"/>
      <c r="BI1481" s="473"/>
      <c r="BJ1481" s="473"/>
      <c r="BK1481" s="473"/>
    </row>
    <row r="1482" spans="1:63" s="459" customFormat="1" ht="36.6" customHeight="1">
      <c r="A1482" s="422"/>
      <c r="B1482" s="531" t="s">
        <v>356</v>
      </c>
      <c r="C1482" s="813" t="s">
        <v>846</v>
      </c>
      <c r="D1482" s="813"/>
      <c r="E1482" s="813"/>
      <c r="F1482" s="813"/>
      <c r="G1482" s="813"/>
      <c r="H1482" s="813"/>
      <c r="I1482" s="813"/>
      <c r="J1482" s="813"/>
      <c r="K1482" s="813"/>
      <c r="L1482" s="813"/>
      <c r="M1482" s="813"/>
      <c r="N1482" s="813"/>
      <c r="O1482" s="813"/>
      <c r="P1482" s="813"/>
      <c r="Q1482" s="813"/>
      <c r="R1482" s="813"/>
      <c r="S1482" s="813"/>
      <c r="T1482" s="813"/>
      <c r="U1482" s="813"/>
      <c r="V1482" s="813"/>
      <c r="W1482" s="813"/>
      <c r="X1482" s="813"/>
      <c r="Y1482" s="795"/>
      <c r="Z1482" s="795"/>
      <c r="AA1482" s="795"/>
      <c r="AC1482" s="452"/>
      <c r="AD1482" s="452"/>
      <c r="AE1482" s="452"/>
      <c r="AF1482" s="452"/>
      <c r="AG1482" s="452"/>
      <c r="AH1482" s="452"/>
      <c r="AI1482" s="452"/>
      <c r="AJ1482" s="452"/>
      <c r="AK1482" s="452"/>
      <c r="AL1482" s="452"/>
      <c r="AM1482" s="452"/>
      <c r="AN1482" s="452"/>
      <c r="AO1482" s="452"/>
      <c r="AP1482" s="452"/>
      <c r="AQ1482" s="452"/>
      <c r="AR1482" s="452"/>
      <c r="AS1482" s="452"/>
      <c r="AT1482" s="452"/>
      <c r="AU1482" s="452"/>
      <c r="AV1482" s="452"/>
      <c r="AW1482" s="452"/>
      <c r="AX1482" s="452"/>
      <c r="AY1482" s="452"/>
      <c r="AZ1482" s="452"/>
      <c r="BA1482" s="452"/>
      <c r="BB1482" s="452"/>
      <c r="BC1482" s="452"/>
      <c r="BD1482" s="452"/>
      <c r="BE1482" s="452"/>
      <c r="BF1482" s="452"/>
      <c r="BG1482" s="452"/>
      <c r="BH1482" s="452"/>
      <c r="BI1482" s="452"/>
      <c r="BJ1482" s="452"/>
      <c r="BK1482" s="452"/>
    </row>
    <row r="1483" spans="1:63" s="471" customFormat="1" ht="17.45" customHeight="1">
      <c r="A1483" s="422"/>
      <c r="B1483" s="539"/>
      <c r="C1483" s="438"/>
      <c r="D1483" s="438"/>
      <c r="E1483" s="438"/>
      <c r="F1483" s="438"/>
      <c r="G1483" s="438"/>
      <c r="H1483" s="438"/>
      <c r="I1483" s="438"/>
      <c r="J1483" s="438"/>
      <c r="K1483" s="438"/>
      <c r="L1483" s="438"/>
      <c r="M1483" s="438"/>
      <c r="N1483" s="438"/>
      <c r="O1483" s="438"/>
      <c r="P1483" s="438"/>
      <c r="Q1483" s="438"/>
      <c r="R1483" s="438"/>
      <c r="S1483" s="438"/>
      <c r="T1483" s="438"/>
      <c r="U1483" s="438"/>
      <c r="V1483" s="438"/>
      <c r="W1483" s="438"/>
      <c r="X1483" s="438"/>
      <c r="Y1483" s="540"/>
      <c r="Z1483" s="540"/>
      <c r="AA1483" s="540"/>
      <c r="AC1483" s="473"/>
      <c r="AD1483" s="473"/>
      <c r="AE1483" s="473"/>
      <c r="AF1483" s="473"/>
      <c r="AG1483" s="473"/>
      <c r="AH1483" s="473"/>
      <c r="AI1483" s="473"/>
      <c r="AJ1483" s="473"/>
      <c r="AK1483" s="473"/>
      <c r="AL1483" s="473"/>
      <c r="AM1483" s="473"/>
      <c r="AN1483" s="473"/>
      <c r="AO1483" s="473"/>
      <c r="AP1483" s="473"/>
      <c r="AQ1483" s="473"/>
      <c r="AR1483" s="473"/>
      <c r="AS1483" s="473"/>
      <c r="AT1483" s="473"/>
      <c r="AU1483" s="473"/>
      <c r="AV1483" s="473"/>
      <c r="AW1483" s="473"/>
      <c r="AX1483" s="473"/>
      <c r="AY1483" s="473"/>
      <c r="AZ1483" s="473"/>
      <c r="BA1483" s="473"/>
      <c r="BB1483" s="473"/>
      <c r="BC1483" s="473"/>
      <c r="BD1483" s="473"/>
      <c r="BE1483" s="473"/>
      <c r="BF1483" s="473"/>
      <c r="BG1483" s="473"/>
      <c r="BH1483" s="473"/>
      <c r="BI1483" s="473"/>
      <c r="BJ1483" s="473"/>
      <c r="BK1483" s="473"/>
    </row>
    <row r="1484" spans="1:63" s="473" customFormat="1" ht="14.25">
      <c r="A1484" s="316"/>
      <c r="B1484" s="526" t="s">
        <v>847</v>
      </c>
      <c r="C1484" s="439"/>
      <c r="D1484" s="439"/>
      <c r="E1484" s="439"/>
      <c r="F1484" s="439"/>
      <c r="G1484" s="439"/>
      <c r="H1484" s="439"/>
      <c r="I1484" s="439"/>
      <c r="J1484" s="439"/>
      <c r="K1484" s="439"/>
      <c r="L1484" s="439"/>
      <c r="M1484" s="439"/>
      <c r="N1484" s="439"/>
      <c r="O1484" s="439"/>
      <c r="P1484" s="439"/>
      <c r="Q1484" s="439"/>
      <c r="R1484" s="439"/>
      <c r="S1484" s="439"/>
      <c r="T1484" s="439"/>
      <c r="U1484" s="439"/>
      <c r="V1484" s="439"/>
      <c r="W1484" s="439"/>
      <c r="X1484" s="439"/>
      <c r="Y1484" s="541"/>
      <c r="Z1484" s="541"/>
      <c r="AA1484" s="541"/>
    </row>
    <row r="1485" spans="1:63" s="471" customFormat="1" ht="36.6" customHeight="1">
      <c r="A1485" s="422"/>
      <c r="B1485" s="531" t="s">
        <v>354</v>
      </c>
      <c r="C1485" s="813" t="s">
        <v>942</v>
      </c>
      <c r="D1485" s="813"/>
      <c r="E1485" s="813"/>
      <c r="F1485" s="813"/>
      <c r="G1485" s="813"/>
      <c r="H1485" s="813"/>
      <c r="I1485" s="813"/>
      <c r="J1485" s="813"/>
      <c r="K1485" s="813"/>
      <c r="L1485" s="813"/>
      <c r="M1485" s="813"/>
      <c r="N1485" s="813"/>
      <c r="O1485" s="813"/>
      <c r="P1485" s="813"/>
      <c r="Q1485" s="813"/>
      <c r="R1485" s="813"/>
      <c r="S1485" s="813"/>
      <c r="T1485" s="813"/>
      <c r="U1485" s="813"/>
      <c r="V1485" s="813"/>
      <c r="W1485" s="813"/>
      <c r="X1485" s="813"/>
      <c r="Y1485" s="795"/>
      <c r="Z1485" s="795"/>
      <c r="AA1485" s="795"/>
      <c r="AC1485" s="473"/>
      <c r="AD1485" s="473"/>
      <c r="AE1485" s="473"/>
      <c r="AF1485" s="473"/>
      <c r="AG1485" s="473"/>
      <c r="AH1485" s="473"/>
      <c r="AI1485" s="473"/>
      <c r="AJ1485" s="473"/>
      <c r="AK1485" s="473"/>
      <c r="AL1485" s="473"/>
      <c r="AM1485" s="473"/>
      <c r="AN1485" s="473"/>
      <c r="AO1485" s="473"/>
      <c r="AP1485" s="473"/>
      <c r="AQ1485" s="473"/>
      <c r="AR1485" s="473"/>
      <c r="AS1485" s="473"/>
      <c r="AT1485" s="473"/>
      <c r="AU1485" s="473"/>
      <c r="AV1485" s="473"/>
      <c r="AW1485" s="473"/>
      <c r="AX1485" s="473"/>
      <c r="AY1485" s="473"/>
      <c r="AZ1485" s="473"/>
      <c r="BA1485" s="473"/>
      <c r="BB1485" s="473"/>
      <c r="BC1485" s="473"/>
      <c r="BD1485" s="473"/>
      <c r="BE1485" s="473"/>
      <c r="BF1485" s="473"/>
      <c r="BG1485" s="473"/>
      <c r="BH1485" s="473"/>
      <c r="BI1485" s="473"/>
      <c r="BJ1485" s="473"/>
      <c r="BK1485" s="473"/>
    </row>
    <row r="1486" spans="1:63" s="459" customFormat="1" ht="36.6" customHeight="1">
      <c r="A1486" s="422"/>
      <c r="B1486" s="531" t="s">
        <v>356</v>
      </c>
      <c r="C1486" s="813" t="s">
        <v>842</v>
      </c>
      <c r="D1486" s="813"/>
      <c r="E1486" s="813"/>
      <c r="F1486" s="813"/>
      <c r="G1486" s="813"/>
      <c r="H1486" s="813"/>
      <c r="I1486" s="813"/>
      <c r="J1486" s="813"/>
      <c r="K1486" s="813"/>
      <c r="L1486" s="813"/>
      <c r="M1486" s="813"/>
      <c r="N1486" s="813"/>
      <c r="O1486" s="813"/>
      <c r="P1486" s="813"/>
      <c r="Q1486" s="813"/>
      <c r="R1486" s="813"/>
      <c r="S1486" s="813"/>
      <c r="T1486" s="813"/>
      <c r="U1486" s="813"/>
      <c r="V1486" s="813"/>
      <c r="W1486" s="813"/>
      <c r="X1486" s="813"/>
      <c r="Y1486" s="795"/>
      <c r="Z1486" s="795"/>
      <c r="AA1486" s="795"/>
      <c r="AC1486" s="452"/>
      <c r="AD1486" s="452"/>
      <c r="AE1486" s="452"/>
      <c r="AF1486" s="452"/>
      <c r="AG1486" s="452"/>
      <c r="AH1486" s="452"/>
      <c r="AI1486" s="452"/>
      <c r="AJ1486" s="452"/>
      <c r="AK1486" s="452"/>
      <c r="AL1486" s="452"/>
      <c r="AM1486" s="452"/>
      <c r="AN1486" s="452"/>
      <c r="AO1486" s="452"/>
      <c r="AP1486" s="452"/>
      <c r="AQ1486" s="452"/>
      <c r="AR1486" s="452"/>
      <c r="AS1486" s="452"/>
      <c r="AT1486" s="452"/>
      <c r="AU1486" s="452"/>
      <c r="AV1486" s="452"/>
      <c r="AW1486" s="452"/>
      <c r="AX1486" s="452"/>
      <c r="AY1486" s="452"/>
      <c r="AZ1486" s="452"/>
      <c r="BA1486" s="452"/>
      <c r="BB1486" s="452"/>
      <c r="BC1486" s="452"/>
      <c r="BD1486" s="452"/>
      <c r="BE1486" s="452"/>
      <c r="BF1486" s="452"/>
      <c r="BG1486" s="452"/>
      <c r="BH1486" s="452"/>
      <c r="BI1486" s="452"/>
      <c r="BJ1486" s="452"/>
      <c r="BK1486" s="452"/>
    </row>
    <row r="1487" spans="1:63" s="471" customFormat="1" ht="17.45" customHeight="1">
      <c r="A1487" s="422"/>
      <c r="B1487" s="539"/>
      <c r="C1487" s="438"/>
      <c r="D1487" s="438"/>
      <c r="E1487" s="438"/>
      <c r="F1487" s="438"/>
      <c r="G1487" s="438"/>
      <c r="H1487" s="438"/>
      <c r="I1487" s="438"/>
      <c r="J1487" s="438"/>
      <c r="K1487" s="438"/>
      <c r="L1487" s="438"/>
      <c r="M1487" s="438"/>
      <c r="N1487" s="438"/>
      <c r="O1487" s="438"/>
      <c r="P1487" s="438"/>
      <c r="Q1487" s="438"/>
      <c r="R1487" s="438"/>
      <c r="S1487" s="438"/>
      <c r="T1487" s="438"/>
      <c r="U1487" s="438"/>
      <c r="V1487" s="438"/>
      <c r="W1487" s="438"/>
      <c r="X1487" s="438"/>
      <c r="Y1487" s="540"/>
      <c r="Z1487" s="540"/>
      <c r="AA1487" s="540"/>
      <c r="AC1487" s="473"/>
      <c r="AD1487" s="473"/>
      <c r="AE1487" s="473"/>
      <c r="AF1487" s="473"/>
      <c r="AG1487" s="473"/>
      <c r="AH1487" s="473"/>
      <c r="AI1487" s="473"/>
      <c r="AJ1487" s="473"/>
      <c r="AK1487" s="473"/>
      <c r="AL1487" s="473"/>
      <c r="AM1487" s="473"/>
      <c r="AN1487" s="473"/>
      <c r="AO1487" s="473"/>
      <c r="AP1487" s="473"/>
      <c r="AQ1487" s="473"/>
      <c r="AR1487" s="473"/>
      <c r="AS1487" s="473"/>
      <c r="AT1487" s="473"/>
      <c r="AU1487" s="473"/>
      <c r="AV1487" s="473"/>
      <c r="AW1487" s="473"/>
      <c r="AX1487" s="473"/>
      <c r="AY1487" s="473"/>
      <c r="AZ1487" s="473"/>
      <c r="BA1487" s="473"/>
      <c r="BB1487" s="473"/>
      <c r="BC1487" s="473"/>
      <c r="BD1487" s="473"/>
      <c r="BE1487" s="473"/>
      <c r="BF1487" s="473"/>
      <c r="BG1487" s="473"/>
      <c r="BH1487" s="473"/>
      <c r="BI1487" s="473"/>
      <c r="BJ1487" s="473"/>
      <c r="BK1487" s="473"/>
    </row>
    <row r="1488" spans="1:63" s="473" customFormat="1" ht="14.25">
      <c r="A1488" s="316"/>
      <c r="B1488" s="526" t="s">
        <v>848</v>
      </c>
      <c r="C1488" s="439"/>
      <c r="D1488" s="439"/>
      <c r="E1488" s="439"/>
      <c r="F1488" s="439"/>
      <c r="G1488" s="439"/>
      <c r="H1488" s="439"/>
      <c r="I1488" s="439"/>
      <c r="J1488" s="439"/>
      <c r="K1488" s="439"/>
      <c r="L1488" s="439"/>
      <c r="M1488" s="439"/>
      <c r="N1488" s="439"/>
      <c r="O1488" s="439"/>
      <c r="P1488" s="439"/>
      <c r="Q1488" s="439"/>
      <c r="R1488" s="439"/>
      <c r="S1488" s="439"/>
      <c r="T1488" s="439"/>
      <c r="U1488" s="439"/>
      <c r="V1488" s="439"/>
      <c r="W1488" s="439"/>
      <c r="X1488" s="439"/>
      <c r="Y1488" s="541"/>
      <c r="Z1488" s="541"/>
      <c r="AA1488" s="541"/>
    </row>
    <row r="1489" spans="1:63" s="471" customFormat="1" ht="47.45" customHeight="1">
      <c r="A1489" s="422"/>
      <c r="B1489" s="531" t="s">
        <v>354</v>
      </c>
      <c r="C1489" s="813" t="s">
        <v>943</v>
      </c>
      <c r="D1489" s="813"/>
      <c r="E1489" s="813"/>
      <c r="F1489" s="813"/>
      <c r="G1489" s="813"/>
      <c r="H1489" s="813"/>
      <c r="I1489" s="813"/>
      <c r="J1489" s="813"/>
      <c r="K1489" s="813"/>
      <c r="L1489" s="813"/>
      <c r="M1489" s="813"/>
      <c r="N1489" s="813"/>
      <c r="O1489" s="813"/>
      <c r="P1489" s="813"/>
      <c r="Q1489" s="813"/>
      <c r="R1489" s="813"/>
      <c r="S1489" s="813"/>
      <c r="T1489" s="813"/>
      <c r="U1489" s="813"/>
      <c r="V1489" s="813"/>
      <c r="W1489" s="813"/>
      <c r="X1489" s="813"/>
      <c r="Y1489" s="795"/>
      <c r="Z1489" s="795"/>
      <c r="AA1489" s="795"/>
      <c r="AC1489" s="473"/>
      <c r="AD1489" s="473"/>
      <c r="AE1489" s="473"/>
      <c r="AF1489" s="473"/>
      <c r="AG1489" s="473"/>
      <c r="AH1489" s="473"/>
      <c r="AI1489" s="473"/>
      <c r="AJ1489" s="473"/>
      <c r="AK1489" s="473"/>
      <c r="AL1489" s="473"/>
      <c r="AM1489" s="473"/>
      <c r="AN1489" s="473"/>
      <c r="AO1489" s="473"/>
      <c r="AP1489" s="473"/>
      <c r="AQ1489" s="473"/>
      <c r="AR1489" s="473"/>
      <c r="AS1489" s="473"/>
      <c r="AT1489" s="473"/>
      <c r="AU1489" s="473"/>
      <c r="AV1489" s="473"/>
      <c r="AW1489" s="473"/>
      <c r="AX1489" s="473"/>
      <c r="AY1489" s="473"/>
      <c r="AZ1489" s="473"/>
      <c r="BA1489" s="473"/>
      <c r="BB1489" s="473"/>
      <c r="BC1489" s="473"/>
      <c r="BD1489" s="473"/>
      <c r="BE1489" s="473"/>
      <c r="BF1489" s="473"/>
      <c r="BG1489" s="473"/>
      <c r="BH1489" s="473"/>
      <c r="BI1489" s="473"/>
      <c r="BJ1489" s="473"/>
      <c r="BK1489" s="473"/>
    </row>
    <row r="1490" spans="1:63" s="459" customFormat="1" ht="36.6" customHeight="1">
      <c r="A1490" s="422"/>
      <c r="B1490" s="531" t="s">
        <v>356</v>
      </c>
      <c r="C1490" s="813" t="s">
        <v>846</v>
      </c>
      <c r="D1490" s="813"/>
      <c r="E1490" s="813"/>
      <c r="F1490" s="813"/>
      <c r="G1490" s="813"/>
      <c r="H1490" s="813"/>
      <c r="I1490" s="813"/>
      <c r="J1490" s="813"/>
      <c r="K1490" s="813"/>
      <c r="L1490" s="813"/>
      <c r="M1490" s="813"/>
      <c r="N1490" s="813"/>
      <c r="O1490" s="813"/>
      <c r="P1490" s="813"/>
      <c r="Q1490" s="813"/>
      <c r="R1490" s="813"/>
      <c r="S1490" s="813"/>
      <c r="T1490" s="813"/>
      <c r="U1490" s="813"/>
      <c r="V1490" s="813"/>
      <c r="W1490" s="813"/>
      <c r="X1490" s="813"/>
      <c r="Y1490" s="795"/>
      <c r="Z1490" s="795"/>
      <c r="AA1490" s="795"/>
      <c r="AC1490" s="452"/>
      <c r="AD1490" s="452"/>
      <c r="AE1490" s="452"/>
      <c r="AF1490" s="452"/>
      <c r="AG1490" s="452"/>
      <c r="AH1490" s="452"/>
      <c r="AI1490" s="452"/>
      <c r="AJ1490" s="452"/>
      <c r="AK1490" s="452"/>
      <c r="AL1490" s="452"/>
      <c r="AM1490" s="452"/>
      <c r="AN1490" s="452"/>
      <c r="AO1490" s="452"/>
      <c r="AP1490" s="452"/>
      <c r="AQ1490" s="452"/>
      <c r="AR1490" s="452"/>
      <c r="AS1490" s="452"/>
      <c r="AT1490" s="452"/>
      <c r="AU1490" s="452"/>
      <c r="AV1490" s="452"/>
      <c r="AW1490" s="452"/>
      <c r="AX1490" s="452"/>
      <c r="AY1490" s="452"/>
      <c r="AZ1490" s="452"/>
      <c r="BA1490" s="452"/>
      <c r="BB1490" s="452"/>
      <c r="BC1490" s="452"/>
      <c r="BD1490" s="452"/>
      <c r="BE1490" s="452"/>
      <c r="BF1490" s="452"/>
      <c r="BG1490" s="452"/>
      <c r="BH1490" s="452"/>
      <c r="BI1490" s="452"/>
      <c r="BJ1490" s="452"/>
      <c r="BK1490" s="452"/>
    </row>
    <row r="1491" spans="1:63" s="471" customFormat="1" ht="12.75" customHeight="1">
      <c r="A1491" s="225"/>
      <c r="B1491" s="225"/>
      <c r="C1491" s="225"/>
      <c r="D1491" s="225"/>
      <c r="E1491" s="225"/>
      <c r="F1491" s="225"/>
      <c r="G1491" s="225"/>
      <c r="H1491" s="225"/>
      <c r="I1491" s="225"/>
      <c r="J1491" s="225"/>
      <c r="K1491" s="225"/>
      <c r="L1491" s="225"/>
      <c r="M1491" s="225"/>
      <c r="N1491" s="225"/>
      <c r="O1491" s="225"/>
      <c r="P1491" s="225"/>
      <c r="Q1491" s="225"/>
      <c r="R1491" s="225"/>
      <c r="Y1491" s="226"/>
      <c r="Z1491" s="226"/>
      <c r="AA1491" s="226"/>
    </row>
    <row r="1492" spans="1:63" s="473" customFormat="1" ht="14.25">
      <c r="A1492" s="316"/>
      <c r="B1492" s="526" t="s">
        <v>849</v>
      </c>
      <c r="C1492" s="439"/>
      <c r="D1492" s="439"/>
      <c r="E1492" s="439"/>
      <c r="F1492" s="439"/>
      <c r="G1492" s="439"/>
      <c r="H1492" s="439"/>
      <c r="I1492" s="439"/>
      <c r="J1492" s="439"/>
      <c r="K1492" s="439"/>
      <c r="L1492" s="439"/>
      <c r="M1492" s="439"/>
      <c r="N1492" s="439"/>
      <c r="O1492" s="439"/>
      <c r="P1492" s="439"/>
      <c r="Q1492" s="439"/>
      <c r="R1492" s="439"/>
      <c r="S1492" s="439"/>
      <c r="T1492" s="439"/>
      <c r="U1492" s="439"/>
      <c r="V1492" s="439"/>
      <c r="W1492" s="439"/>
      <c r="X1492" s="439"/>
      <c r="Y1492" s="541"/>
      <c r="Z1492" s="541"/>
      <c r="AA1492" s="541"/>
    </row>
    <row r="1493" spans="1:63" s="471" customFormat="1" ht="38.1" customHeight="1">
      <c r="A1493" s="422"/>
      <c r="B1493" s="528" t="s">
        <v>354</v>
      </c>
      <c r="C1493" s="742" t="s">
        <v>944</v>
      </c>
      <c r="D1493" s="743"/>
      <c r="E1493" s="743"/>
      <c r="F1493" s="743"/>
      <c r="G1493" s="743"/>
      <c r="H1493" s="743"/>
      <c r="I1493" s="743"/>
      <c r="J1493" s="743"/>
      <c r="K1493" s="743"/>
      <c r="L1493" s="743"/>
      <c r="M1493" s="743"/>
      <c r="N1493" s="743"/>
      <c r="O1493" s="743"/>
      <c r="P1493" s="743"/>
      <c r="Q1493" s="743"/>
      <c r="R1493" s="743"/>
      <c r="S1493" s="743"/>
      <c r="T1493" s="743"/>
      <c r="U1493" s="743"/>
      <c r="V1493" s="743"/>
      <c r="W1493" s="743"/>
      <c r="X1493" s="744"/>
      <c r="Y1493" s="745"/>
      <c r="Z1493" s="746"/>
      <c r="AA1493" s="747"/>
      <c r="AC1493" s="473"/>
      <c r="AD1493" s="473"/>
      <c r="AE1493" s="473"/>
      <c r="AF1493" s="473"/>
      <c r="AG1493" s="473"/>
      <c r="AH1493" s="473"/>
      <c r="AI1493" s="473"/>
      <c r="AJ1493" s="473"/>
      <c r="AK1493" s="473"/>
      <c r="AL1493" s="473"/>
      <c r="AM1493" s="473"/>
      <c r="AN1493" s="473"/>
      <c r="AO1493" s="473"/>
      <c r="AP1493" s="473"/>
      <c r="AQ1493" s="473"/>
      <c r="AR1493" s="473"/>
      <c r="AS1493" s="473"/>
      <c r="AT1493" s="473"/>
      <c r="AU1493" s="473"/>
      <c r="AV1493" s="473"/>
      <c r="AW1493" s="473"/>
      <c r="AX1493" s="473"/>
      <c r="AY1493" s="473"/>
      <c r="AZ1493" s="473"/>
      <c r="BA1493" s="473"/>
      <c r="BB1493" s="473"/>
      <c r="BC1493" s="473"/>
      <c r="BD1493" s="473"/>
      <c r="BE1493" s="473"/>
      <c r="BF1493" s="473"/>
      <c r="BG1493" s="473"/>
      <c r="BH1493" s="473"/>
      <c r="BI1493" s="473"/>
      <c r="BJ1493" s="473"/>
      <c r="BK1493" s="473"/>
    </row>
    <row r="1494" spans="1:63" s="471" customFormat="1" ht="30" customHeight="1">
      <c r="A1494" s="422"/>
      <c r="B1494" s="528" t="s">
        <v>356</v>
      </c>
      <c r="C1494" s="742" t="s">
        <v>850</v>
      </c>
      <c r="D1494" s="743"/>
      <c r="E1494" s="743"/>
      <c r="F1494" s="743"/>
      <c r="G1494" s="743"/>
      <c r="H1494" s="743"/>
      <c r="I1494" s="743"/>
      <c r="J1494" s="743"/>
      <c r="K1494" s="743"/>
      <c r="L1494" s="743"/>
      <c r="M1494" s="743"/>
      <c r="N1494" s="743"/>
      <c r="O1494" s="743"/>
      <c r="P1494" s="743"/>
      <c r="Q1494" s="743"/>
      <c r="R1494" s="743"/>
      <c r="S1494" s="743"/>
      <c r="T1494" s="743"/>
      <c r="U1494" s="743"/>
      <c r="V1494" s="743"/>
      <c r="W1494" s="743"/>
      <c r="X1494" s="744"/>
      <c r="Y1494" s="745"/>
      <c r="Z1494" s="746"/>
      <c r="AA1494" s="747"/>
      <c r="AC1494" s="473"/>
      <c r="AD1494" s="473"/>
      <c r="AE1494" s="473"/>
      <c r="AF1494" s="473"/>
      <c r="AG1494" s="473"/>
      <c r="AH1494" s="473"/>
      <c r="AI1494" s="473"/>
      <c r="AJ1494" s="473"/>
      <c r="AK1494" s="473"/>
      <c r="AL1494" s="473"/>
      <c r="AM1494" s="473"/>
      <c r="AN1494" s="473"/>
      <c r="AO1494" s="473"/>
      <c r="AP1494" s="473"/>
      <c r="AQ1494" s="473"/>
      <c r="AR1494" s="473"/>
      <c r="AS1494" s="473"/>
      <c r="AT1494" s="473"/>
      <c r="AU1494" s="473"/>
      <c r="AV1494" s="473"/>
      <c r="AW1494" s="473"/>
      <c r="AX1494" s="473"/>
      <c r="AY1494" s="473"/>
      <c r="AZ1494" s="473"/>
      <c r="BA1494" s="473"/>
      <c r="BB1494" s="473"/>
      <c r="BC1494" s="473"/>
      <c r="BD1494" s="473"/>
      <c r="BE1494" s="473"/>
      <c r="BF1494" s="473"/>
      <c r="BG1494" s="473"/>
      <c r="BH1494" s="473"/>
      <c r="BI1494" s="473"/>
      <c r="BJ1494" s="473"/>
      <c r="BK1494" s="473"/>
    </row>
    <row r="1495" spans="1:63" s="471" customFormat="1" ht="20.100000000000001" customHeight="1">
      <c r="A1495" s="422"/>
      <c r="B1495" s="536" t="s">
        <v>387</v>
      </c>
      <c r="C1495" s="635" t="s">
        <v>851</v>
      </c>
      <c r="D1495" s="614"/>
      <c r="E1495" s="614"/>
      <c r="F1495" s="614"/>
      <c r="G1495" s="614"/>
      <c r="H1495" s="614"/>
      <c r="I1495" s="614"/>
      <c r="J1495" s="614"/>
      <c r="K1495" s="614"/>
      <c r="L1495" s="614"/>
      <c r="M1495" s="614"/>
      <c r="N1495" s="614"/>
      <c r="O1495" s="614"/>
      <c r="P1495" s="614"/>
      <c r="Q1495" s="614"/>
      <c r="R1495" s="614"/>
      <c r="S1495" s="614"/>
      <c r="T1495" s="614"/>
      <c r="U1495" s="614"/>
      <c r="V1495" s="614"/>
      <c r="W1495" s="614"/>
      <c r="X1495" s="615"/>
      <c r="Y1495" s="833"/>
      <c r="Z1495" s="834"/>
      <c r="AA1495" s="835"/>
      <c r="AC1495" s="473"/>
      <c r="AD1495" s="473"/>
      <c r="AE1495" s="473"/>
      <c r="AF1495" s="473"/>
      <c r="AG1495" s="473"/>
      <c r="AH1495" s="473"/>
      <c r="AI1495" s="473"/>
      <c r="AJ1495" s="473"/>
      <c r="AK1495" s="473"/>
      <c r="AL1495" s="473"/>
      <c r="AM1495" s="473"/>
      <c r="AN1495" s="473"/>
      <c r="AO1495" s="473"/>
      <c r="AP1495" s="473"/>
      <c r="AQ1495" s="473"/>
      <c r="AR1495" s="473"/>
      <c r="AS1495" s="473"/>
      <c r="AT1495" s="473"/>
      <c r="AU1495" s="473"/>
      <c r="AV1495" s="473"/>
      <c r="AW1495" s="473"/>
      <c r="AX1495" s="473"/>
      <c r="AY1495" s="473"/>
      <c r="AZ1495" s="473"/>
      <c r="BA1495" s="473"/>
      <c r="BB1495" s="473"/>
      <c r="BC1495" s="473"/>
      <c r="BD1495" s="473"/>
      <c r="BE1495" s="473"/>
      <c r="BF1495" s="473"/>
      <c r="BG1495" s="473"/>
      <c r="BH1495" s="473"/>
      <c r="BI1495" s="473"/>
      <c r="BJ1495" s="473"/>
      <c r="BK1495" s="473"/>
    </row>
    <row r="1496" spans="1:63" s="471" customFormat="1" ht="20.100000000000001" customHeight="1">
      <c r="A1496" s="422"/>
      <c r="B1496" s="546"/>
      <c r="C1496" s="547" t="s">
        <v>852</v>
      </c>
      <c r="D1496" s="805" t="s">
        <v>853</v>
      </c>
      <c r="E1496" s="805"/>
      <c r="F1496" s="805"/>
      <c r="G1496" s="805"/>
      <c r="H1496" s="805"/>
      <c r="I1496" s="805"/>
      <c r="J1496" s="805"/>
      <c r="K1496" s="805"/>
      <c r="L1496" s="805"/>
      <c r="M1496" s="805"/>
      <c r="N1496" s="805"/>
      <c r="O1496" s="805"/>
      <c r="P1496" s="805"/>
      <c r="Q1496" s="805"/>
      <c r="R1496" s="805"/>
      <c r="S1496" s="805"/>
      <c r="T1496" s="805"/>
      <c r="U1496" s="805"/>
      <c r="V1496" s="805"/>
      <c r="W1496" s="805"/>
      <c r="X1496" s="806"/>
      <c r="Y1496" s="796"/>
      <c r="Z1496" s="797"/>
      <c r="AA1496" s="798"/>
      <c r="AC1496" s="473"/>
      <c r="AD1496" s="473"/>
      <c r="AE1496" s="473"/>
      <c r="AF1496" s="473"/>
      <c r="AG1496" s="473"/>
      <c r="AH1496" s="473"/>
      <c r="AI1496" s="473"/>
      <c r="AJ1496" s="473"/>
      <c r="AK1496" s="473"/>
      <c r="AL1496" s="473"/>
      <c r="AM1496" s="473"/>
      <c r="AN1496" s="473"/>
      <c r="AO1496" s="473"/>
      <c r="AP1496" s="473"/>
      <c r="AQ1496" s="473"/>
      <c r="AR1496" s="473"/>
      <c r="AS1496" s="473"/>
      <c r="AT1496" s="473"/>
      <c r="AU1496" s="473"/>
      <c r="AV1496" s="473"/>
      <c r="AW1496" s="473"/>
      <c r="AX1496" s="473"/>
      <c r="AY1496" s="473"/>
      <c r="AZ1496" s="473"/>
      <c r="BA1496" s="473"/>
      <c r="BB1496" s="473"/>
      <c r="BC1496" s="473"/>
      <c r="BD1496" s="473"/>
      <c r="BE1496" s="473"/>
      <c r="BF1496" s="473"/>
      <c r="BG1496" s="473"/>
      <c r="BH1496" s="473"/>
      <c r="BI1496" s="473"/>
      <c r="BJ1496" s="473"/>
      <c r="BK1496" s="473"/>
    </row>
    <row r="1497" spans="1:63" s="471" customFormat="1" ht="38.1" customHeight="1">
      <c r="A1497" s="422"/>
      <c r="B1497" s="529"/>
      <c r="C1497" s="548"/>
      <c r="D1497" s="549" t="s">
        <v>854</v>
      </c>
      <c r="E1497" s="807" t="s">
        <v>817</v>
      </c>
      <c r="F1497" s="808"/>
      <c r="G1497" s="808"/>
      <c r="H1497" s="808"/>
      <c r="I1497" s="808"/>
      <c r="J1497" s="808"/>
      <c r="K1497" s="808"/>
      <c r="L1497" s="808"/>
      <c r="M1497" s="808"/>
      <c r="N1497" s="808"/>
      <c r="O1497" s="808"/>
      <c r="P1497" s="808"/>
      <c r="Q1497" s="808"/>
      <c r="R1497" s="808"/>
      <c r="S1497" s="808"/>
      <c r="T1497" s="808"/>
      <c r="U1497" s="808"/>
      <c r="V1497" s="808"/>
      <c r="W1497" s="808"/>
      <c r="X1497" s="809"/>
      <c r="Y1497" s="799"/>
      <c r="Z1497" s="800"/>
      <c r="AA1497" s="801"/>
      <c r="AC1497" s="473"/>
      <c r="AD1497" s="473"/>
      <c r="AE1497" s="473"/>
      <c r="AF1497" s="473"/>
      <c r="AG1497" s="473"/>
      <c r="AH1497" s="473"/>
      <c r="AI1497" s="473"/>
      <c r="AJ1497" s="473"/>
      <c r="AK1497" s="473"/>
      <c r="AL1497" s="473"/>
      <c r="AM1497" s="473"/>
      <c r="AN1497" s="473"/>
      <c r="AO1497" s="473"/>
      <c r="AP1497" s="473"/>
      <c r="AQ1497" s="473"/>
      <c r="AR1497" s="473"/>
      <c r="AS1497" s="473"/>
      <c r="AT1497" s="473"/>
      <c r="AU1497" s="473"/>
      <c r="AV1497" s="473"/>
      <c r="AW1497" s="473"/>
      <c r="AX1497" s="473"/>
      <c r="AY1497" s="473"/>
      <c r="AZ1497" s="473"/>
      <c r="BA1497" s="473"/>
      <c r="BB1497" s="473"/>
      <c r="BC1497" s="473"/>
      <c r="BD1497" s="473"/>
      <c r="BE1497" s="473"/>
      <c r="BF1497" s="473"/>
      <c r="BG1497" s="473"/>
      <c r="BH1497" s="473"/>
      <c r="BI1497" s="473"/>
      <c r="BJ1497" s="473"/>
      <c r="BK1497" s="473"/>
    </row>
    <row r="1498" spans="1:63" s="459" customFormat="1" ht="20.100000000000001" customHeight="1">
      <c r="A1498" s="422"/>
      <c r="B1498" s="529"/>
      <c r="C1498" s="550"/>
      <c r="D1498" s="551" t="s">
        <v>855</v>
      </c>
      <c r="E1498" s="839" t="s">
        <v>856</v>
      </c>
      <c r="F1498" s="840"/>
      <c r="G1498" s="840"/>
      <c r="H1498" s="840"/>
      <c r="I1498" s="840"/>
      <c r="J1498" s="840"/>
      <c r="K1498" s="840"/>
      <c r="L1498" s="840"/>
      <c r="M1498" s="840"/>
      <c r="N1498" s="840"/>
      <c r="O1498" s="840"/>
      <c r="P1498" s="840"/>
      <c r="Q1498" s="840"/>
      <c r="R1498" s="840"/>
      <c r="S1498" s="840"/>
      <c r="T1498" s="840"/>
      <c r="U1498" s="840"/>
      <c r="V1498" s="840"/>
      <c r="W1498" s="840"/>
      <c r="X1498" s="841"/>
      <c r="Y1498" s="836"/>
      <c r="Z1498" s="837"/>
      <c r="AA1498" s="838"/>
      <c r="AC1498" s="452"/>
      <c r="AD1498" s="452"/>
      <c r="AE1498" s="452"/>
      <c r="AF1498" s="452"/>
      <c r="AG1498" s="452"/>
      <c r="AH1498" s="452"/>
      <c r="AI1498" s="452"/>
      <c r="AJ1498" s="452"/>
      <c r="AK1498" s="452"/>
      <c r="AL1498" s="452"/>
      <c r="AM1498" s="452"/>
      <c r="AN1498" s="452"/>
      <c r="AO1498" s="452"/>
      <c r="AP1498" s="452"/>
      <c r="AQ1498" s="452"/>
      <c r="AR1498" s="452"/>
      <c r="AS1498" s="452"/>
      <c r="AT1498" s="452"/>
      <c r="AU1498" s="452"/>
      <c r="AV1498" s="452"/>
      <c r="AW1498" s="452"/>
      <c r="AX1498" s="452"/>
      <c r="AY1498" s="452"/>
      <c r="AZ1498" s="452"/>
      <c r="BA1498" s="452"/>
      <c r="BB1498" s="452"/>
      <c r="BC1498" s="452"/>
      <c r="BD1498" s="452"/>
      <c r="BE1498" s="452"/>
      <c r="BF1498" s="452"/>
      <c r="BG1498" s="452"/>
      <c r="BH1498" s="452"/>
      <c r="BI1498" s="452"/>
      <c r="BJ1498" s="452"/>
      <c r="BK1498" s="452"/>
    </row>
    <row r="1499" spans="1:63" s="471" customFormat="1" ht="14.25">
      <c r="A1499" s="422"/>
      <c r="B1499" s="529"/>
      <c r="C1499" s="547" t="s">
        <v>795</v>
      </c>
      <c r="D1499" s="805" t="s">
        <v>857</v>
      </c>
      <c r="E1499" s="805"/>
      <c r="F1499" s="805"/>
      <c r="G1499" s="805"/>
      <c r="H1499" s="805"/>
      <c r="I1499" s="805"/>
      <c r="J1499" s="805"/>
      <c r="K1499" s="805"/>
      <c r="L1499" s="805"/>
      <c r="M1499" s="805"/>
      <c r="N1499" s="805"/>
      <c r="O1499" s="805"/>
      <c r="P1499" s="805"/>
      <c r="Q1499" s="805"/>
      <c r="R1499" s="805"/>
      <c r="S1499" s="805"/>
      <c r="T1499" s="805"/>
      <c r="U1499" s="805"/>
      <c r="V1499" s="805"/>
      <c r="W1499" s="805"/>
      <c r="X1499" s="806"/>
      <c r="Y1499" s="796"/>
      <c r="Z1499" s="797"/>
      <c r="AA1499" s="798"/>
      <c r="AC1499" s="473"/>
      <c r="AD1499" s="473"/>
      <c r="AE1499" s="473"/>
      <c r="AF1499" s="473"/>
      <c r="AG1499" s="473"/>
      <c r="AH1499" s="473"/>
      <c r="AI1499" s="473"/>
      <c r="AJ1499" s="473"/>
      <c r="AK1499" s="473"/>
      <c r="AL1499" s="473"/>
      <c r="AM1499" s="473"/>
      <c r="AN1499" s="473"/>
      <c r="AO1499" s="473"/>
      <c r="AP1499" s="473"/>
      <c r="AQ1499" s="473"/>
      <c r="AR1499" s="473"/>
      <c r="AS1499" s="473"/>
      <c r="AT1499" s="473"/>
      <c r="AU1499" s="473"/>
      <c r="AV1499" s="473"/>
      <c r="AW1499" s="473"/>
      <c r="AX1499" s="473"/>
      <c r="AY1499" s="473"/>
      <c r="AZ1499" s="473"/>
      <c r="BA1499" s="473"/>
      <c r="BB1499" s="473"/>
      <c r="BC1499" s="473"/>
      <c r="BD1499" s="473"/>
      <c r="BE1499" s="473"/>
      <c r="BF1499" s="473"/>
      <c r="BG1499" s="473"/>
      <c r="BH1499" s="473"/>
      <c r="BI1499" s="473"/>
      <c r="BJ1499" s="473"/>
      <c r="BK1499" s="473"/>
    </row>
    <row r="1500" spans="1:63" s="471" customFormat="1" ht="38.1" customHeight="1">
      <c r="A1500" s="422"/>
      <c r="B1500" s="529"/>
      <c r="C1500" s="548"/>
      <c r="D1500" s="549" t="s">
        <v>854</v>
      </c>
      <c r="E1500" s="807" t="s">
        <v>819</v>
      </c>
      <c r="F1500" s="808"/>
      <c r="G1500" s="808"/>
      <c r="H1500" s="808"/>
      <c r="I1500" s="808"/>
      <c r="J1500" s="808"/>
      <c r="K1500" s="808"/>
      <c r="L1500" s="808"/>
      <c r="M1500" s="808"/>
      <c r="N1500" s="808"/>
      <c r="O1500" s="808"/>
      <c r="P1500" s="808"/>
      <c r="Q1500" s="808"/>
      <c r="R1500" s="808"/>
      <c r="S1500" s="808"/>
      <c r="T1500" s="808"/>
      <c r="U1500" s="808"/>
      <c r="V1500" s="808"/>
      <c r="W1500" s="808"/>
      <c r="X1500" s="809"/>
      <c r="Y1500" s="799"/>
      <c r="Z1500" s="800"/>
      <c r="AA1500" s="801"/>
      <c r="AC1500" s="473"/>
      <c r="AD1500" s="473"/>
      <c r="AE1500" s="473"/>
      <c r="AF1500" s="473"/>
      <c r="AG1500" s="473"/>
      <c r="AH1500" s="473"/>
      <c r="AI1500" s="473"/>
      <c r="AJ1500" s="473"/>
      <c r="AK1500" s="473"/>
      <c r="AL1500" s="473"/>
      <c r="AM1500" s="473"/>
      <c r="AN1500" s="473"/>
      <c r="AO1500" s="473"/>
      <c r="AP1500" s="473"/>
      <c r="AQ1500" s="473"/>
      <c r="AR1500" s="473"/>
      <c r="AS1500" s="473"/>
      <c r="AT1500" s="473"/>
      <c r="AU1500" s="473"/>
      <c r="AV1500" s="473"/>
      <c r="AW1500" s="473"/>
      <c r="AX1500" s="473"/>
      <c r="AY1500" s="473"/>
      <c r="AZ1500" s="473"/>
      <c r="BA1500" s="473"/>
      <c r="BB1500" s="473"/>
      <c r="BC1500" s="473"/>
      <c r="BD1500" s="473"/>
      <c r="BE1500" s="473"/>
      <c r="BF1500" s="473"/>
      <c r="BG1500" s="473"/>
      <c r="BH1500" s="473"/>
      <c r="BI1500" s="473"/>
      <c r="BJ1500" s="473"/>
      <c r="BK1500" s="473"/>
    </row>
    <row r="1501" spans="1:63" s="459" customFormat="1" ht="20.100000000000001" customHeight="1">
      <c r="A1501" s="422"/>
      <c r="B1501" s="530"/>
      <c r="C1501" s="552"/>
      <c r="D1501" s="553" t="s">
        <v>855</v>
      </c>
      <c r="E1501" s="810" t="s">
        <v>858</v>
      </c>
      <c r="F1501" s="811"/>
      <c r="G1501" s="811"/>
      <c r="H1501" s="811"/>
      <c r="I1501" s="811"/>
      <c r="J1501" s="811"/>
      <c r="K1501" s="811"/>
      <c r="L1501" s="811"/>
      <c r="M1501" s="811"/>
      <c r="N1501" s="811"/>
      <c r="O1501" s="811"/>
      <c r="P1501" s="811"/>
      <c r="Q1501" s="811"/>
      <c r="R1501" s="811"/>
      <c r="S1501" s="811"/>
      <c r="T1501" s="811"/>
      <c r="U1501" s="811"/>
      <c r="V1501" s="811"/>
      <c r="W1501" s="811"/>
      <c r="X1501" s="812"/>
      <c r="Y1501" s="802"/>
      <c r="Z1501" s="803"/>
      <c r="AA1501" s="804"/>
      <c r="AC1501" s="452"/>
      <c r="AD1501" s="452"/>
      <c r="AE1501" s="452"/>
      <c r="AF1501" s="452"/>
      <c r="AG1501" s="452"/>
      <c r="AH1501" s="452"/>
      <c r="AI1501" s="452"/>
      <c r="AJ1501" s="452"/>
      <c r="AK1501" s="452"/>
      <c r="AL1501" s="452"/>
      <c r="AM1501" s="452"/>
      <c r="AN1501" s="452"/>
      <c r="AO1501" s="452"/>
      <c r="AP1501" s="452"/>
      <c r="AQ1501" s="452"/>
      <c r="AR1501" s="452"/>
      <c r="AS1501" s="452"/>
      <c r="AT1501" s="452"/>
      <c r="AU1501" s="452"/>
      <c r="AV1501" s="452"/>
      <c r="AW1501" s="452"/>
      <c r="AX1501" s="452"/>
      <c r="AY1501" s="452"/>
      <c r="AZ1501" s="452"/>
      <c r="BA1501" s="452"/>
      <c r="BB1501" s="452"/>
      <c r="BC1501" s="452"/>
      <c r="BD1501" s="452"/>
      <c r="BE1501" s="452"/>
      <c r="BF1501" s="452"/>
      <c r="BG1501" s="452"/>
      <c r="BH1501" s="452"/>
      <c r="BI1501" s="452"/>
      <c r="BJ1501" s="452"/>
      <c r="BK1501" s="452"/>
    </row>
    <row r="1502" spans="1:63" s="471" customFormat="1" ht="17.45" customHeight="1">
      <c r="A1502" s="422"/>
      <c r="B1502" s="539"/>
      <c r="C1502" s="438"/>
      <c r="D1502" s="438"/>
      <c r="E1502" s="438"/>
      <c r="F1502" s="438"/>
      <c r="G1502" s="438"/>
      <c r="H1502" s="438"/>
      <c r="I1502" s="438"/>
      <c r="J1502" s="438"/>
      <c r="K1502" s="438"/>
      <c r="L1502" s="438"/>
      <c r="M1502" s="438"/>
      <c r="N1502" s="438"/>
      <c r="O1502" s="438"/>
      <c r="P1502" s="438"/>
      <c r="Q1502" s="438"/>
      <c r="R1502" s="438"/>
      <c r="S1502" s="438"/>
      <c r="T1502" s="438"/>
      <c r="U1502" s="438"/>
      <c r="V1502" s="438"/>
      <c r="W1502" s="438"/>
      <c r="X1502" s="438"/>
      <c r="Y1502" s="540"/>
      <c r="Z1502" s="540"/>
      <c r="AA1502" s="540"/>
      <c r="AC1502" s="473"/>
      <c r="AD1502" s="473"/>
      <c r="AE1502" s="473"/>
      <c r="AF1502" s="473"/>
      <c r="AG1502" s="473"/>
      <c r="AH1502" s="473"/>
      <c r="AI1502" s="473"/>
      <c r="AJ1502" s="473"/>
      <c r="AK1502" s="473"/>
      <c r="AL1502" s="473"/>
      <c r="AM1502" s="473"/>
      <c r="AN1502" s="473"/>
      <c r="AO1502" s="473"/>
      <c r="AP1502" s="473"/>
      <c r="AQ1502" s="473"/>
      <c r="AR1502" s="473"/>
      <c r="AS1502" s="473"/>
      <c r="AT1502" s="473"/>
      <c r="AU1502" s="473"/>
      <c r="AV1502" s="473"/>
      <c r="AW1502" s="473"/>
      <c r="AX1502" s="473"/>
      <c r="AY1502" s="473"/>
      <c r="AZ1502" s="473"/>
      <c r="BA1502" s="473"/>
      <c r="BB1502" s="473"/>
      <c r="BC1502" s="473"/>
      <c r="BD1502" s="473"/>
      <c r="BE1502" s="473"/>
      <c r="BF1502" s="473"/>
      <c r="BG1502" s="473"/>
      <c r="BH1502" s="473"/>
      <c r="BI1502" s="473"/>
      <c r="BJ1502" s="473"/>
      <c r="BK1502" s="473"/>
    </row>
    <row r="1503" spans="1:63" s="473" customFormat="1" ht="14.25">
      <c r="A1503" s="316"/>
      <c r="B1503" s="526" t="s">
        <v>859</v>
      </c>
      <c r="C1503" s="439"/>
      <c r="D1503" s="439"/>
      <c r="E1503" s="439"/>
      <c r="F1503" s="439"/>
      <c r="G1503" s="439"/>
      <c r="H1503" s="439"/>
      <c r="I1503" s="439"/>
      <c r="J1503" s="439"/>
      <c r="K1503" s="439"/>
      <c r="L1503" s="439"/>
      <c r="M1503" s="439"/>
      <c r="N1503" s="439"/>
      <c r="O1503" s="439"/>
      <c r="P1503" s="439"/>
      <c r="Q1503" s="439"/>
      <c r="R1503" s="439"/>
      <c r="S1503" s="439"/>
      <c r="T1503" s="439"/>
      <c r="U1503" s="439"/>
      <c r="V1503" s="439"/>
      <c r="W1503" s="439"/>
      <c r="X1503" s="439"/>
      <c r="Y1503" s="541"/>
      <c r="Z1503" s="541"/>
      <c r="AA1503" s="541"/>
    </row>
    <row r="1504" spans="1:63" s="471" customFormat="1" ht="47.45" customHeight="1">
      <c r="A1504" s="422"/>
      <c r="B1504" s="531" t="s">
        <v>354</v>
      </c>
      <c r="C1504" s="813" t="s">
        <v>945</v>
      </c>
      <c r="D1504" s="813"/>
      <c r="E1504" s="813"/>
      <c r="F1504" s="813"/>
      <c r="G1504" s="813"/>
      <c r="H1504" s="813"/>
      <c r="I1504" s="813"/>
      <c r="J1504" s="813"/>
      <c r="K1504" s="813"/>
      <c r="L1504" s="813"/>
      <c r="M1504" s="813"/>
      <c r="N1504" s="813"/>
      <c r="O1504" s="813"/>
      <c r="P1504" s="813"/>
      <c r="Q1504" s="813"/>
      <c r="R1504" s="813"/>
      <c r="S1504" s="813"/>
      <c r="T1504" s="813"/>
      <c r="U1504" s="813"/>
      <c r="V1504" s="813"/>
      <c r="W1504" s="813"/>
      <c r="X1504" s="813"/>
      <c r="Y1504" s="795"/>
      <c r="Z1504" s="795"/>
      <c r="AA1504" s="795"/>
      <c r="AC1504" s="473"/>
      <c r="AD1504" s="473"/>
      <c r="AE1504" s="473"/>
      <c r="AF1504" s="473"/>
      <c r="AG1504" s="473"/>
      <c r="AH1504" s="473"/>
      <c r="AI1504" s="473"/>
      <c r="AJ1504" s="473"/>
      <c r="AK1504" s="473"/>
      <c r="AL1504" s="473"/>
      <c r="AM1504" s="473"/>
      <c r="AN1504" s="473"/>
      <c r="AO1504" s="473"/>
      <c r="AP1504" s="473"/>
      <c r="AQ1504" s="473"/>
      <c r="AR1504" s="473"/>
      <c r="AS1504" s="473"/>
      <c r="AT1504" s="473"/>
      <c r="AU1504" s="473"/>
      <c r="AV1504" s="473"/>
      <c r="AW1504" s="473"/>
      <c r="AX1504" s="473"/>
      <c r="AY1504" s="473"/>
      <c r="AZ1504" s="473"/>
      <c r="BA1504" s="473"/>
      <c r="BB1504" s="473"/>
      <c r="BC1504" s="473"/>
      <c r="BD1504" s="473"/>
      <c r="BE1504" s="473"/>
      <c r="BF1504" s="473"/>
      <c r="BG1504" s="473"/>
      <c r="BH1504" s="473"/>
      <c r="BI1504" s="473"/>
      <c r="BJ1504" s="473"/>
      <c r="BK1504" s="473"/>
    </row>
    <row r="1505" spans="1:63" s="459" customFormat="1" ht="36.6" customHeight="1">
      <c r="A1505" s="422"/>
      <c r="B1505" s="531" t="s">
        <v>356</v>
      </c>
      <c r="C1505" s="813" t="s">
        <v>860</v>
      </c>
      <c r="D1505" s="813"/>
      <c r="E1505" s="813"/>
      <c r="F1505" s="813"/>
      <c r="G1505" s="813"/>
      <c r="H1505" s="813"/>
      <c r="I1505" s="813"/>
      <c r="J1505" s="813"/>
      <c r="K1505" s="813"/>
      <c r="L1505" s="813"/>
      <c r="M1505" s="813"/>
      <c r="N1505" s="813"/>
      <c r="O1505" s="813"/>
      <c r="P1505" s="813"/>
      <c r="Q1505" s="813"/>
      <c r="R1505" s="813"/>
      <c r="S1505" s="813"/>
      <c r="T1505" s="813"/>
      <c r="U1505" s="813"/>
      <c r="V1505" s="813"/>
      <c r="W1505" s="813"/>
      <c r="X1505" s="813"/>
      <c r="Y1505" s="795"/>
      <c r="Z1505" s="795"/>
      <c r="AA1505" s="795"/>
      <c r="AC1505" s="452"/>
      <c r="AD1505" s="452"/>
      <c r="AE1505" s="452"/>
      <c r="AF1505" s="452"/>
      <c r="AG1505" s="452"/>
      <c r="AH1505" s="452"/>
      <c r="AI1505" s="452"/>
      <c r="AJ1505" s="452"/>
      <c r="AK1505" s="452"/>
      <c r="AL1505" s="452"/>
      <c r="AM1505" s="452"/>
      <c r="AN1505" s="452"/>
      <c r="AO1505" s="452"/>
      <c r="AP1505" s="452"/>
      <c r="AQ1505" s="452"/>
      <c r="AR1505" s="452"/>
      <c r="AS1505" s="452"/>
      <c r="AT1505" s="452"/>
      <c r="AU1505" s="452"/>
      <c r="AV1505" s="452"/>
      <c r="AW1505" s="452"/>
      <c r="AX1505" s="452"/>
      <c r="AY1505" s="452"/>
      <c r="AZ1505" s="452"/>
      <c r="BA1505" s="452"/>
      <c r="BB1505" s="452"/>
      <c r="BC1505" s="452"/>
      <c r="BD1505" s="452"/>
      <c r="BE1505" s="452"/>
      <c r="BF1505" s="452"/>
      <c r="BG1505" s="452"/>
      <c r="BH1505" s="452"/>
      <c r="BI1505" s="452"/>
      <c r="BJ1505" s="452"/>
      <c r="BK1505" s="452"/>
    </row>
    <row r="1506" spans="1:63" s="471" customFormat="1" ht="12.75" customHeight="1">
      <c r="A1506" s="225"/>
      <c r="B1506" s="225"/>
      <c r="C1506" s="225"/>
      <c r="D1506" s="225"/>
      <c r="E1506" s="225"/>
      <c r="F1506" s="225"/>
      <c r="G1506" s="225"/>
      <c r="H1506" s="225"/>
      <c r="I1506" s="225"/>
      <c r="J1506" s="225"/>
      <c r="K1506" s="225"/>
      <c r="L1506" s="225"/>
      <c r="M1506" s="225"/>
      <c r="N1506" s="225"/>
      <c r="O1506" s="225"/>
      <c r="P1506" s="225"/>
      <c r="Q1506" s="225"/>
      <c r="R1506" s="225"/>
      <c r="Y1506" s="226"/>
      <c r="Z1506" s="226"/>
      <c r="AA1506" s="226"/>
    </row>
    <row r="1507" spans="1:63" s="473" customFormat="1" ht="14.25">
      <c r="A1507" s="316"/>
      <c r="B1507" s="526" t="s">
        <v>861</v>
      </c>
      <c r="C1507" s="439"/>
      <c r="D1507" s="439"/>
      <c r="E1507" s="439"/>
      <c r="F1507" s="439"/>
      <c r="G1507" s="439"/>
      <c r="H1507" s="439"/>
      <c r="I1507" s="439"/>
      <c r="J1507" s="439"/>
      <c r="K1507" s="439"/>
      <c r="L1507" s="439"/>
      <c r="M1507" s="439"/>
      <c r="N1507" s="439"/>
      <c r="O1507" s="439"/>
      <c r="P1507" s="439"/>
      <c r="Q1507" s="439"/>
      <c r="R1507" s="439"/>
      <c r="S1507" s="439"/>
      <c r="T1507" s="439"/>
      <c r="U1507" s="439"/>
      <c r="V1507" s="439"/>
      <c r="W1507" s="439"/>
      <c r="X1507" s="439"/>
      <c r="Y1507" s="541"/>
      <c r="Z1507" s="541"/>
      <c r="AA1507" s="541"/>
    </row>
    <row r="1508" spans="1:63" s="471" customFormat="1" ht="38.1" customHeight="1">
      <c r="A1508" s="422"/>
      <c r="B1508" s="528" t="s">
        <v>354</v>
      </c>
      <c r="C1508" s="742" t="s">
        <v>946</v>
      </c>
      <c r="D1508" s="743"/>
      <c r="E1508" s="743"/>
      <c r="F1508" s="743"/>
      <c r="G1508" s="743"/>
      <c r="H1508" s="743"/>
      <c r="I1508" s="743"/>
      <c r="J1508" s="743"/>
      <c r="K1508" s="743"/>
      <c r="L1508" s="743"/>
      <c r="M1508" s="743"/>
      <c r="N1508" s="743"/>
      <c r="O1508" s="743"/>
      <c r="P1508" s="743"/>
      <c r="Q1508" s="743"/>
      <c r="R1508" s="743"/>
      <c r="S1508" s="743"/>
      <c r="T1508" s="743"/>
      <c r="U1508" s="743"/>
      <c r="V1508" s="743"/>
      <c r="W1508" s="743"/>
      <c r="X1508" s="744"/>
      <c r="Y1508" s="745"/>
      <c r="Z1508" s="746"/>
      <c r="AA1508" s="747"/>
      <c r="AC1508" s="473"/>
      <c r="AD1508" s="473"/>
      <c r="AE1508" s="473"/>
      <c r="AF1508" s="473"/>
      <c r="AG1508" s="473"/>
      <c r="AH1508" s="473"/>
      <c r="AI1508" s="473"/>
      <c r="AJ1508" s="473"/>
      <c r="AK1508" s="473"/>
      <c r="AL1508" s="473"/>
      <c r="AM1508" s="473"/>
      <c r="AN1508" s="473"/>
      <c r="AO1508" s="473"/>
      <c r="AP1508" s="473"/>
      <c r="AQ1508" s="473"/>
      <c r="AR1508" s="473"/>
      <c r="AS1508" s="473"/>
      <c r="AT1508" s="473"/>
      <c r="AU1508" s="473"/>
      <c r="AV1508" s="473"/>
      <c r="AW1508" s="473"/>
      <c r="AX1508" s="473"/>
      <c r="AY1508" s="473"/>
      <c r="AZ1508" s="473"/>
      <c r="BA1508" s="473"/>
      <c r="BB1508" s="473"/>
      <c r="BC1508" s="473"/>
      <c r="BD1508" s="473"/>
      <c r="BE1508" s="473"/>
      <c r="BF1508" s="473"/>
      <c r="BG1508" s="473"/>
      <c r="BH1508" s="473"/>
      <c r="BI1508" s="473"/>
      <c r="BJ1508" s="473"/>
      <c r="BK1508" s="473"/>
    </row>
    <row r="1509" spans="1:63" s="471" customFormat="1" ht="20.100000000000001" customHeight="1">
      <c r="A1509" s="422"/>
      <c r="B1509" s="528" t="s">
        <v>356</v>
      </c>
      <c r="C1509" s="742" t="s">
        <v>862</v>
      </c>
      <c r="D1509" s="743"/>
      <c r="E1509" s="743"/>
      <c r="F1509" s="743"/>
      <c r="G1509" s="743"/>
      <c r="H1509" s="743"/>
      <c r="I1509" s="743"/>
      <c r="J1509" s="743"/>
      <c r="K1509" s="743"/>
      <c r="L1509" s="743"/>
      <c r="M1509" s="743"/>
      <c r="N1509" s="743"/>
      <c r="O1509" s="743"/>
      <c r="P1509" s="743"/>
      <c r="Q1509" s="743"/>
      <c r="R1509" s="743"/>
      <c r="S1509" s="743"/>
      <c r="T1509" s="743"/>
      <c r="U1509" s="743"/>
      <c r="V1509" s="743"/>
      <c r="W1509" s="743"/>
      <c r="X1509" s="744"/>
      <c r="Y1509" s="745"/>
      <c r="Z1509" s="746"/>
      <c r="AA1509" s="747"/>
      <c r="AC1509" s="473"/>
      <c r="AD1509" s="473"/>
      <c r="AE1509" s="473"/>
      <c r="AF1509" s="473"/>
      <c r="AG1509" s="473"/>
      <c r="AH1509" s="473"/>
      <c r="AI1509" s="473"/>
      <c r="AJ1509" s="473"/>
      <c r="AK1509" s="473"/>
      <c r="AL1509" s="473"/>
      <c r="AM1509" s="473"/>
      <c r="AN1509" s="473"/>
      <c r="AO1509" s="473"/>
      <c r="AP1509" s="473"/>
      <c r="AQ1509" s="473"/>
      <c r="AR1509" s="473"/>
      <c r="AS1509" s="473"/>
      <c r="AT1509" s="473"/>
      <c r="AU1509" s="473"/>
      <c r="AV1509" s="473"/>
      <c r="AW1509" s="473"/>
      <c r="AX1509" s="473"/>
      <c r="AY1509" s="473"/>
      <c r="AZ1509" s="473"/>
      <c r="BA1509" s="473"/>
      <c r="BB1509" s="473"/>
      <c r="BC1509" s="473"/>
      <c r="BD1509" s="473"/>
      <c r="BE1509" s="473"/>
      <c r="BF1509" s="473"/>
      <c r="BG1509" s="473"/>
      <c r="BH1509" s="473"/>
      <c r="BI1509" s="473"/>
      <c r="BJ1509" s="473"/>
      <c r="BK1509" s="473"/>
    </row>
    <row r="1510" spans="1:63" s="471" customFormat="1" ht="20.100000000000001" customHeight="1">
      <c r="A1510" s="422"/>
      <c r="B1510" s="536" t="s">
        <v>387</v>
      </c>
      <c r="C1510" s="635" t="s">
        <v>863</v>
      </c>
      <c r="D1510" s="614"/>
      <c r="E1510" s="614"/>
      <c r="F1510" s="614"/>
      <c r="G1510" s="614"/>
      <c r="H1510" s="614"/>
      <c r="I1510" s="614"/>
      <c r="J1510" s="614"/>
      <c r="K1510" s="614"/>
      <c r="L1510" s="614"/>
      <c r="M1510" s="614"/>
      <c r="N1510" s="614"/>
      <c r="O1510" s="614"/>
      <c r="P1510" s="614"/>
      <c r="Q1510" s="614"/>
      <c r="R1510" s="614"/>
      <c r="S1510" s="614"/>
      <c r="T1510" s="614"/>
      <c r="U1510" s="614"/>
      <c r="V1510" s="614"/>
      <c r="W1510" s="614"/>
      <c r="X1510" s="615"/>
      <c r="Y1510" s="833"/>
      <c r="Z1510" s="834"/>
      <c r="AA1510" s="835"/>
      <c r="AC1510" s="473"/>
      <c r="AD1510" s="473"/>
      <c r="AE1510" s="473"/>
      <c r="AF1510" s="473"/>
      <c r="AG1510" s="473"/>
      <c r="AH1510" s="473"/>
      <c r="AI1510" s="473"/>
      <c r="AJ1510" s="473"/>
      <c r="AK1510" s="473"/>
      <c r="AL1510" s="473"/>
      <c r="AM1510" s="473"/>
      <c r="AN1510" s="473"/>
      <c r="AO1510" s="473"/>
      <c r="AP1510" s="473"/>
      <c r="AQ1510" s="473"/>
      <c r="AR1510" s="473"/>
      <c r="AS1510" s="473"/>
      <c r="AT1510" s="473"/>
      <c r="AU1510" s="473"/>
      <c r="AV1510" s="473"/>
      <c r="AW1510" s="473"/>
      <c r="AX1510" s="473"/>
      <c r="AY1510" s="473"/>
      <c r="AZ1510" s="473"/>
      <c r="BA1510" s="473"/>
      <c r="BB1510" s="473"/>
      <c r="BC1510" s="473"/>
      <c r="BD1510" s="473"/>
      <c r="BE1510" s="473"/>
      <c r="BF1510" s="473"/>
      <c r="BG1510" s="473"/>
      <c r="BH1510" s="473"/>
      <c r="BI1510" s="473"/>
      <c r="BJ1510" s="473"/>
      <c r="BK1510" s="473"/>
    </row>
    <row r="1511" spans="1:63" s="471" customFormat="1" ht="20.100000000000001" customHeight="1">
      <c r="A1511" s="422"/>
      <c r="B1511" s="546"/>
      <c r="C1511" s="547" t="s">
        <v>852</v>
      </c>
      <c r="D1511" s="805" t="s">
        <v>853</v>
      </c>
      <c r="E1511" s="805"/>
      <c r="F1511" s="805"/>
      <c r="G1511" s="805"/>
      <c r="H1511" s="805"/>
      <c r="I1511" s="805"/>
      <c r="J1511" s="805"/>
      <c r="K1511" s="805"/>
      <c r="L1511" s="805"/>
      <c r="M1511" s="805"/>
      <c r="N1511" s="805"/>
      <c r="O1511" s="805"/>
      <c r="P1511" s="805"/>
      <c r="Q1511" s="805"/>
      <c r="R1511" s="805"/>
      <c r="S1511" s="805"/>
      <c r="T1511" s="805"/>
      <c r="U1511" s="805"/>
      <c r="V1511" s="805"/>
      <c r="W1511" s="805"/>
      <c r="X1511" s="806"/>
      <c r="Y1511" s="796"/>
      <c r="Z1511" s="797"/>
      <c r="AA1511" s="798"/>
      <c r="AC1511" s="473"/>
      <c r="AD1511" s="473"/>
      <c r="AE1511" s="473"/>
      <c r="AF1511" s="473"/>
      <c r="AG1511" s="473"/>
      <c r="AH1511" s="473"/>
      <c r="AI1511" s="473"/>
      <c r="AJ1511" s="473"/>
      <c r="AK1511" s="473"/>
      <c r="AL1511" s="473"/>
      <c r="AM1511" s="473"/>
      <c r="AN1511" s="473"/>
      <c r="AO1511" s="473"/>
      <c r="AP1511" s="473"/>
      <c r="AQ1511" s="473"/>
      <c r="AR1511" s="473"/>
      <c r="AS1511" s="473"/>
      <c r="AT1511" s="473"/>
      <c r="AU1511" s="473"/>
      <c r="AV1511" s="473"/>
      <c r="AW1511" s="473"/>
      <c r="AX1511" s="473"/>
      <c r="AY1511" s="473"/>
      <c r="AZ1511" s="473"/>
      <c r="BA1511" s="473"/>
      <c r="BB1511" s="473"/>
      <c r="BC1511" s="473"/>
      <c r="BD1511" s="473"/>
      <c r="BE1511" s="473"/>
      <c r="BF1511" s="473"/>
      <c r="BG1511" s="473"/>
      <c r="BH1511" s="473"/>
      <c r="BI1511" s="473"/>
      <c r="BJ1511" s="473"/>
      <c r="BK1511" s="473"/>
    </row>
    <row r="1512" spans="1:63" s="471" customFormat="1" ht="38.1" customHeight="1">
      <c r="A1512" s="422"/>
      <c r="B1512" s="529"/>
      <c r="C1512" s="548"/>
      <c r="D1512" s="549" t="s">
        <v>854</v>
      </c>
      <c r="E1512" s="807" t="s">
        <v>817</v>
      </c>
      <c r="F1512" s="808"/>
      <c r="G1512" s="808"/>
      <c r="H1512" s="808"/>
      <c r="I1512" s="808"/>
      <c r="J1512" s="808"/>
      <c r="K1512" s="808"/>
      <c r="L1512" s="808"/>
      <c r="M1512" s="808"/>
      <c r="N1512" s="808"/>
      <c r="O1512" s="808"/>
      <c r="P1512" s="808"/>
      <c r="Q1512" s="808"/>
      <c r="R1512" s="808"/>
      <c r="S1512" s="808"/>
      <c r="T1512" s="808"/>
      <c r="U1512" s="808"/>
      <c r="V1512" s="808"/>
      <c r="W1512" s="808"/>
      <c r="X1512" s="809"/>
      <c r="Y1512" s="799"/>
      <c r="Z1512" s="800"/>
      <c r="AA1512" s="801"/>
      <c r="AC1512" s="473"/>
      <c r="AD1512" s="473"/>
      <c r="AE1512" s="473"/>
      <c r="AF1512" s="473"/>
      <c r="AG1512" s="473"/>
      <c r="AH1512" s="473"/>
      <c r="AI1512" s="473"/>
      <c r="AJ1512" s="473"/>
      <c r="AK1512" s="473"/>
      <c r="AL1512" s="473"/>
      <c r="AM1512" s="473"/>
      <c r="AN1512" s="473"/>
      <c r="AO1512" s="473"/>
      <c r="AP1512" s="473"/>
      <c r="AQ1512" s="473"/>
      <c r="AR1512" s="473"/>
      <c r="AS1512" s="473"/>
      <c r="AT1512" s="473"/>
      <c r="AU1512" s="473"/>
      <c r="AV1512" s="473"/>
      <c r="AW1512" s="473"/>
      <c r="AX1512" s="473"/>
      <c r="AY1512" s="473"/>
      <c r="AZ1512" s="473"/>
      <c r="BA1512" s="473"/>
      <c r="BB1512" s="473"/>
      <c r="BC1512" s="473"/>
      <c r="BD1512" s="473"/>
      <c r="BE1512" s="473"/>
      <c r="BF1512" s="473"/>
      <c r="BG1512" s="473"/>
      <c r="BH1512" s="473"/>
      <c r="BI1512" s="473"/>
      <c r="BJ1512" s="473"/>
      <c r="BK1512" s="473"/>
    </row>
    <row r="1513" spans="1:63" s="459" customFormat="1" ht="20.100000000000001" customHeight="1">
      <c r="A1513" s="422"/>
      <c r="B1513" s="529"/>
      <c r="C1513" s="550"/>
      <c r="D1513" s="551" t="s">
        <v>855</v>
      </c>
      <c r="E1513" s="839" t="s">
        <v>864</v>
      </c>
      <c r="F1513" s="840"/>
      <c r="G1513" s="840"/>
      <c r="H1513" s="840"/>
      <c r="I1513" s="840"/>
      <c r="J1513" s="840"/>
      <c r="K1513" s="840"/>
      <c r="L1513" s="840"/>
      <c r="M1513" s="840"/>
      <c r="N1513" s="840"/>
      <c r="O1513" s="840"/>
      <c r="P1513" s="840"/>
      <c r="Q1513" s="840"/>
      <c r="R1513" s="840"/>
      <c r="S1513" s="840"/>
      <c r="T1513" s="840"/>
      <c r="U1513" s="840"/>
      <c r="V1513" s="840"/>
      <c r="W1513" s="840"/>
      <c r="X1513" s="841"/>
      <c r="Y1513" s="836"/>
      <c r="Z1513" s="837"/>
      <c r="AA1513" s="838"/>
      <c r="AC1513" s="452"/>
      <c r="AD1513" s="452"/>
      <c r="AE1513" s="452"/>
      <c r="AF1513" s="452"/>
      <c r="AG1513" s="452"/>
      <c r="AH1513" s="452"/>
      <c r="AI1513" s="452"/>
      <c r="AJ1513" s="452"/>
      <c r="AK1513" s="452"/>
      <c r="AL1513" s="452"/>
      <c r="AM1513" s="452"/>
      <c r="AN1513" s="452"/>
      <c r="AO1513" s="452"/>
      <c r="AP1513" s="452"/>
      <c r="AQ1513" s="452"/>
      <c r="AR1513" s="452"/>
      <c r="AS1513" s="452"/>
      <c r="AT1513" s="452"/>
      <c r="AU1513" s="452"/>
      <c r="AV1513" s="452"/>
      <c r="AW1513" s="452"/>
      <c r="AX1513" s="452"/>
      <c r="AY1513" s="452"/>
      <c r="AZ1513" s="452"/>
      <c r="BA1513" s="452"/>
      <c r="BB1513" s="452"/>
      <c r="BC1513" s="452"/>
      <c r="BD1513" s="452"/>
      <c r="BE1513" s="452"/>
      <c r="BF1513" s="452"/>
      <c r="BG1513" s="452"/>
      <c r="BH1513" s="452"/>
      <c r="BI1513" s="452"/>
      <c r="BJ1513" s="452"/>
      <c r="BK1513" s="452"/>
    </row>
    <row r="1514" spans="1:63" s="471" customFormat="1" ht="14.25">
      <c r="A1514" s="422"/>
      <c r="B1514" s="529"/>
      <c r="C1514" s="547" t="s">
        <v>795</v>
      </c>
      <c r="D1514" s="805" t="s">
        <v>853</v>
      </c>
      <c r="E1514" s="805"/>
      <c r="F1514" s="805"/>
      <c r="G1514" s="805"/>
      <c r="H1514" s="805"/>
      <c r="I1514" s="805"/>
      <c r="J1514" s="805"/>
      <c r="K1514" s="805"/>
      <c r="L1514" s="805"/>
      <c r="M1514" s="805"/>
      <c r="N1514" s="805"/>
      <c r="O1514" s="805"/>
      <c r="P1514" s="805"/>
      <c r="Q1514" s="805"/>
      <c r="R1514" s="805"/>
      <c r="S1514" s="805"/>
      <c r="T1514" s="805"/>
      <c r="U1514" s="805"/>
      <c r="V1514" s="805"/>
      <c r="W1514" s="805"/>
      <c r="X1514" s="806"/>
      <c r="Y1514" s="796"/>
      <c r="Z1514" s="797"/>
      <c r="AA1514" s="798"/>
      <c r="AC1514" s="473"/>
      <c r="AD1514" s="473"/>
      <c r="AE1514" s="473"/>
      <c r="AF1514" s="473"/>
      <c r="AG1514" s="473"/>
      <c r="AH1514" s="473"/>
      <c r="AI1514" s="473"/>
      <c r="AJ1514" s="473"/>
      <c r="AK1514" s="473"/>
      <c r="AL1514" s="473"/>
      <c r="AM1514" s="473"/>
      <c r="AN1514" s="473"/>
      <c r="AO1514" s="473"/>
      <c r="AP1514" s="473"/>
      <c r="AQ1514" s="473"/>
      <c r="AR1514" s="473"/>
      <c r="AS1514" s="473"/>
      <c r="AT1514" s="473"/>
      <c r="AU1514" s="473"/>
      <c r="AV1514" s="473"/>
      <c r="AW1514" s="473"/>
      <c r="AX1514" s="473"/>
      <c r="AY1514" s="473"/>
      <c r="AZ1514" s="473"/>
      <c r="BA1514" s="473"/>
      <c r="BB1514" s="473"/>
      <c r="BC1514" s="473"/>
      <c r="BD1514" s="473"/>
      <c r="BE1514" s="473"/>
      <c r="BF1514" s="473"/>
      <c r="BG1514" s="473"/>
      <c r="BH1514" s="473"/>
      <c r="BI1514" s="473"/>
      <c r="BJ1514" s="473"/>
      <c r="BK1514" s="473"/>
    </row>
    <row r="1515" spans="1:63" s="471" customFormat="1" ht="38.1" customHeight="1">
      <c r="A1515" s="422"/>
      <c r="B1515" s="529"/>
      <c r="C1515" s="548"/>
      <c r="D1515" s="549" t="s">
        <v>854</v>
      </c>
      <c r="E1515" s="807" t="s">
        <v>819</v>
      </c>
      <c r="F1515" s="808"/>
      <c r="G1515" s="808"/>
      <c r="H1515" s="808"/>
      <c r="I1515" s="808"/>
      <c r="J1515" s="808"/>
      <c r="K1515" s="808"/>
      <c r="L1515" s="808"/>
      <c r="M1515" s="808"/>
      <c r="N1515" s="808"/>
      <c r="O1515" s="808"/>
      <c r="P1515" s="808"/>
      <c r="Q1515" s="808"/>
      <c r="R1515" s="808"/>
      <c r="S1515" s="808"/>
      <c r="T1515" s="808"/>
      <c r="U1515" s="808"/>
      <c r="V1515" s="808"/>
      <c r="W1515" s="808"/>
      <c r="X1515" s="809"/>
      <c r="Y1515" s="799"/>
      <c r="Z1515" s="800"/>
      <c r="AA1515" s="801"/>
      <c r="AC1515" s="473"/>
      <c r="AD1515" s="473"/>
      <c r="AE1515" s="473"/>
      <c r="AF1515" s="473"/>
      <c r="AG1515" s="473"/>
      <c r="AH1515" s="473"/>
      <c r="AI1515" s="473"/>
      <c r="AJ1515" s="473"/>
      <c r="AK1515" s="473"/>
      <c r="AL1515" s="473"/>
      <c r="AM1515" s="473"/>
      <c r="AN1515" s="473"/>
      <c r="AO1515" s="473"/>
      <c r="AP1515" s="473"/>
      <c r="AQ1515" s="473"/>
      <c r="AR1515" s="473"/>
      <c r="AS1515" s="473"/>
      <c r="AT1515" s="473"/>
      <c r="AU1515" s="473"/>
      <c r="AV1515" s="473"/>
      <c r="AW1515" s="473"/>
      <c r="AX1515" s="473"/>
      <c r="AY1515" s="473"/>
      <c r="AZ1515" s="473"/>
      <c r="BA1515" s="473"/>
      <c r="BB1515" s="473"/>
      <c r="BC1515" s="473"/>
      <c r="BD1515" s="473"/>
      <c r="BE1515" s="473"/>
      <c r="BF1515" s="473"/>
      <c r="BG1515" s="473"/>
      <c r="BH1515" s="473"/>
      <c r="BI1515" s="473"/>
      <c r="BJ1515" s="473"/>
      <c r="BK1515" s="473"/>
    </row>
    <row r="1516" spans="1:63" s="459" customFormat="1" ht="20.100000000000001" customHeight="1">
      <c r="A1516" s="422"/>
      <c r="B1516" s="530"/>
      <c r="C1516" s="552"/>
      <c r="D1516" s="553" t="s">
        <v>855</v>
      </c>
      <c r="E1516" s="810" t="s">
        <v>858</v>
      </c>
      <c r="F1516" s="811"/>
      <c r="G1516" s="811"/>
      <c r="H1516" s="811"/>
      <c r="I1516" s="811"/>
      <c r="J1516" s="811"/>
      <c r="K1516" s="811"/>
      <c r="L1516" s="811"/>
      <c r="M1516" s="811"/>
      <c r="N1516" s="811"/>
      <c r="O1516" s="811"/>
      <c r="P1516" s="811"/>
      <c r="Q1516" s="811"/>
      <c r="R1516" s="811"/>
      <c r="S1516" s="811"/>
      <c r="T1516" s="811"/>
      <c r="U1516" s="811"/>
      <c r="V1516" s="811"/>
      <c r="W1516" s="811"/>
      <c r="X1516" s="812"/>
      <c r="Y1516" s="802"/>
      <c r="Z1516" s="803"/>
      <c r="AA1516" s="804"/>
      <c r="AC1516" s="452"/>
      <c r="AD1516" s="452"/>
      <c r="AE1516" s="452"/>
      <c r="AF1516" s="452"/>
      <c r="AG1516" s="452"/>
      <c r="AH1516" s="452"/>
      <c r="AI1516" s="452"/>
      <c r="AJ1516" s="452"/>
      <c r="AK1516" s="452"/>
      <c r="AL1516" s="452"/>
      <c r="AM1516" s="452"/>
      <c r="AN1516" s="452"/>
      <c r="AO1516" s="452"/>
      <c r="AP1516" s="452"/>
      <c r="AQ1516" s="452"/>
      <c r="AR1516" s="452"/>
      <c r="AS1516" s="452"/>
      <c r="AT1516" s="452"/>
      <c r="AU1516" s="452"/>
      <c r="AV1516" s="452"/>
      <c r="AW1516" s="452"/>
      <c r="AX1516" s="452"/>
      <c r="AY1516" s="452"/>
      <c r="AZ1516" s="452"/>
      <c r="BA1516" s="452"/>
      <c r="BB1516" s="452"/>
      <c r="BC1516" s="452"/>
      <c r="BD1516" s="452"/>
      <c r="BE1516" s="452"/>
      <c r="BF1516" s="452"/>
      <c r="BG1516" s="452"/>
      <c r="BH1516" s="452"/>
      <c r="BI1516" s="452"/>
      <c r="BJ1516" s="452"/>
      <c r="BK1516" s="452"/>
    </row>
    <row r="1517" spans="1:63" s="471" customFormat="1" ht="12.75" customHeight="1">
      <c r="A1517" s="225"/>
      <c r="B1517" s="225"/>
      <c r="C1517" s="225"/>
      <c r="D1517" s="225"/>
      <c r="E1517" s="225"/>
      <c r="F1517" s="225"/>
      <c r="G1517" s="225"/>
      <c r="H1517" s="225"/>
      <c r="I1517" s="225"/>
      <c r="J1517" s="225"/>
      <c r="K1517" s="225"/>
      <c r="L1517" s="225"/>
      <c r="M1517" s="225"/>
      <c r="N1517" s="225"/>
      <c r="O1517" s="225"/>
      <c r="P1517" s="225"/>
      <c r="Q1517" s="225"/>
      <c r="R1517" s="225"/>
      <c r="Y1517" s="226"/>
      <c r="Z1517" s="226"/>
      <c r="AA1517" s="226"/>
    </row>
    <row r="1518" spans="1:63" s="473" customFormat="1" ht="14.25">
      <c r="A1518" s="316"/>
      <c r="B1518" s="526" t="s">
        <v>865</v>
      </c>
      <c r="C1518" s="439"/>
      <c r="D1518" s="439"/>
      <c r="E1518" s="439"/>
      <c r="F1518" s="439"/>
      <c r="G1518" s="439"/>
      <c r="H1518" s="439"/>
      <c r="I1518" s="439"/>
      <c r="J1518" s="439"/>
      <c r="K1518" s="439"/>
      <c r="L1518" s="439"/>
      <c r="M1518" s="439"/>
      <c r="N1518" s="439"/>
      <c r="O1518" s="439"/>
      <c r="P1518" s="439"/>
      <c r="Q1518" s="439"/>
      <c r="R1518" s="439"/>
      <c r="S1518" s="439"/>
      <c r="T1518" s="439"/>
      <c r="U1518" s="439"/>
      <c r="V1518" s="439"/>
      <c r="W1518" s="439"/>
      <c r="X1518" s="439"/>
      <c r="Y1518" s="541"/>
      <c r="Z1518" s="541"/>
      <c r="AA1518" s="541"/>
    </row>
    <row r="1519" spans="1:63" s="471" customFormat="1" ht="38.1" customHeight="1">
      <c r="A1519" s="422"/>
      <c r="B1519" s="528" t="s">
        <v>354</v>
      </c>
      <c r="C1519" s="742" t="s">
        <v>947</v>
      </c>
      <c r="D1519" s="743"/>
      <c r="E1519" s="743"/>
      <c r="F1519" s="743"/>
      <c r="G1519" s="743"/>
      <c r="H1519" s="743"/>
      <c r="I1519" s="743"/>
      <c r="J1519" s="743"/>
      <c r="K1519" s="743"/>
      <c r="L1519" s="743"/>
      <c r="M1519" s="743"/>
      <c r="N1519" s="743"/>
      <c r="O1519" s="743"/>
      <c r="P1519" s="743"/>
      <c r="Q1519" s="743"/>
      <c r="R1519" s="743"/>
      <c r="S1519" s="743"/>
      <c r="T1519" s="743"/>
      <c r="U1519" s="743"/>
      <c r="V1519" s="743"/>
      <c r="W1519" s="743"/>
      <c r="X1519" s="744"/>
      <c r="Y1519" s="745"/>
      <c r="Z1519" s="746"/>
      <c r="AA1519" s="747"/>
      <c r="AC1519" s="473"/>
      <c r="AD1519" s="473"/>
      <c r="AE1519" s="473"/>
      <c r="AF1519" s="473"/>
      <c r="AG1519" s="473"/>
      <c r="AH1519" s="473"/>
      <c r="AI1519" s="473"/>
      <c r="AJ1519" s="473"/>
      <c r="AK1519" s="473"/>
      <c r="AL1519" s="473"/>
      <c r="AM1519" s="473"/>
      <c r="AN1519" s="473"/>
      <c r="AO1519" s="473"/>
      <c r="AP1519" s="473"/>
      <c r="AQ1519" s="473"/>
      <c r="AR1519" s="473"/>
      <c r="AS1519" s="473"/>
      <c r="AT1519" s="473"/>
      <c r="AU1519" s="473"/>
      <c r="AV1519" s="473"/>
      <c r="AW1519" s="473"/>
      <c r="AX1519" s="473"/>
      <c r="AY1519" s="473"/>
      <c r="AZ1519" s="473"/>
      <c r="BA1519" s="473"/>
      <c r="BB1519" s="473"/>
      <c r="BC1519" s="473"/>
      <c r="BD1519" s="473"/>
      <c r="BE1519" s="473"/>
      <c r="BF1519" s="473"/>
      <c r="BG1519" s="473"/>
      <c r="BH1519" s="473"/>
      <c r="BI1519" s="473"/>
      <c r="BJ1519" s="473"/>
      <c r="BK1519" s="473"/>
    </row>
    <row r="1520" spans="1:63" s="471" customFormat="1" ht="33.75" customHeight="1">
      <c r="A1520" s="422"/>
      <c r="B1520" s="528" t="s">
        <v>356</v>
      </c>
      <c r="C1520" s="742" t="s">
        <v>866</v>
      </c>
      <c r="D1520" s="743"/>
      <c r="E1520" s="743"/>
      <c r="F1520" s="743"/>
      <c r="G1520" s="743"/>
      <c r="H1520" s="743"/>
      <c r="I1520" s="743"/>
      <c r="J1520" s="743"/>
      <c r="K1520" s="743"/>
      <c r="L1520" s="743"/>
      <c r="M1520" s="743"/>
      <c r="N1520" s="743"/>
      <c r="O1520" s="743"/>
      <c r="P1520" s="743"/>
      <c r="Q1520" s="743"/>
      <c r="R1520" s="743"/>
      <c r="S1520" s="743"/>
      <c r="T1520" s="743"/>
      <c r="U1520" s="743"/>
      <c r="V1520" s="743"/>
      <c r="W1520" s="743"/>
      <c r="X1520" s="744"/>
      <c r="Y1520" s="745"/>
      <c r="Z1520" s="746"/>
      <c r="AA1520" s="747"/>
      <c r="AC1520" s="473"/>
      <c r="AD1520" s="473"/>
      <c r="AE1520" s="473"/>
      <c r="AF1520" s="473"/>
      <c r="AG1520" s="473"/>
      <c r="AH1520" s="473"/>
      <c r="AI1520" s="473"/>
      <c r="AJ1520" s="473"/>
      <c r="AK1520" s="473"/>
      <c r="AL1520" s="473"/>
      <c r="AM1520" s="473"/>
      <c r="AN1520" s="473"/>
      <c r="AO1520" s="473"/>
      <c r="AP1520" s="473"/>
      <c r="AQ1520" s="473"/>
      <c r="AR1520" s="473"/>
      <c r="AS1520" s="473"/>
      <c r="AT1520" s="473"/>
      <c r="AU1520" s="473"/>
      <c r="AV1520" s="473"/>
      <c r="AW1520" s="473"/>
      <c r="AX1520" s="473"/>
      <c r="AY1520" s="473"/>
      <c r="AZ1520" s="473"/>
      <c r="BA1520" s="473"/>
      <c r="BB1520" s="473"/>
      <c r="BC1520" s="473"/>
      <c r="BD1520" s="473"/>
      <c r="BE1520" s="473"/>
      <c r="BF1520" s="473"/>
      <c r="BG1520" s="473"/>
      <c r="BH1520" s="473"/>
      <c r="BI1520" s="473"/>
      <c r="BJ1520" s="473"/>
      <c r="BK1520" s="473"/>
    </row>
    <row r="1521" spans="1:63" s="471" customFormat="1" ht="20.100000000000001" customHeight="1">
      <c r="A1521" s="422"/>
      <c r="B1521" s="536" t="s">
        <v>387</v>
      </c>
      <c r="C1521" s="635" t="s">
        <v>863</v>
      </c>
      <c r="D1521" s="614"/>
      <c r="E1521" s="614"/>
      <c r="F1521" s="614"/>
      <c r="G1521" s="614"/>
      <c r="H1521" s="614"/>
      <c r="I1521" s="614"/>
      <c r="J1521" s="614"/>
      <c r="K1521" s="614"/>
      <c r="L1521" s="614"/>
      <c r="M1521" s="614"/>
      <c r="N1521" s="614"/>
      <c r="O1521" s="614"/>
      <c r="P1521" s="614"/>
      <c r="Q1521" s="614"/>
      <c r="R1521" s="614"/>
      <c r="S1521" s="614"/>
      <c r="T1521" s="614"/>
      <c r="U1521" s="614"/>
      <c r="V1521" s="614"/>
      <c r="W1521" s="614"/>
      <c r="X1521" s="615"/>
      <c r="Y1521" s="833"/>
      <c r="Z1521" s="834"/>
      <c r="AA1521" s="835"/>
      <c r="AC1521" s="473"/>
      <c r="AD1521" s="473"/>
      <c r="AE1521" s="473"/>
      <c r="AF1521" s="473"/>
      <c r="AG1521" s="473"/>
      <c r="AH1521" s="473"/>
      <c r="AI1521" s="473"/>
      <c r="AJ1521" s="473"/>
      <c r="AK1521" s="473"/>
      <c r="AL1521" s="473"/>
      <c r="AM1521" s="473"/>
      <c r="AN1521" s="473"/>
      <c r="AO1521" s="473"/>
      <c r="AP1521" s="473"/>
      <c r="AQ1521" s="473"/>
      <c r="AR1521" s="473"/>
      <c r="AS1521" s="473"/>
      <c r="AT1521" s="473"/>
      <c r="AU1521" s="473"/>
      <c r="AV1521" s="473"/>
      <c r="AW1521" s="473"/>
      <c r="AX1521" s="473"/>
      <c r="AY1521" s="473"/>
      <c r="AZ1521" s="473"/>
      <c r="BA1521" s="473"/>
      <c r="BB1521" s="473"/>
      <c r="BC1521" s="473"/>
      <c r="BD1521" s="473"/>
      <c r="BE1521" s="473"/>
      <c r="BF1521" s="473"/>
      <c r="BG1521" s="473"/>
      <c r="BH1521" s="473"/>
      <c r="BI1521" s="473"/>
      <c r="BJ1521" s="473"/>
      <c r="BK1521" s="473"/>
    </row>
    <row r="1522" spans="1:63" s="471" customFormat="1" ht="20.100000000000001" customHeight="1">
      <c r="A1522" s="422"/>
      <c r="B1522" s="546"/>
      <c r="C1522" s="547" t="s">
        <v>852</v>
      </c>
      <c r="D1522" s="805" t="s">
        <v>853</v>
      </c>
      <c r="E1522" s="805"/>
      <c r="F1522" s="805"/>
      <c r="G1522" s="805"/>
      <c r="H1522" s="805"/>
      <c r="I1522" s="805"/>
      <c r="J1522" s="805"/>
      <c r="K1522" s="805"/>
      <c r="L1522" s="805"/>
      <c r="M1522" s="805"/>
      <c r="N1522" s="805"/>
      <c r="O1522" s="805"/>
      <c r="P1522" s="805"/>
      <c r="Q1522" s="805"/>
      <c r="R1522" s="805"/>
      <c r="S1522" s="805"/>
      <c r="T1522" s="805"/>
      <c r="U1522" s="805"/>
      <c r="V1522" s="805"/>
      <c r="W1522" s="805"/>
      <c r="X1522" s="806"/>
      <c r="Y1522" s="796"/>
      <c r="Z1522" s="797"/>
      <c r="AA1522" s="798"/>
      <c r="AC1522" s="473"/>
      <c r="AD1522" s="473"/>
      <c r="AE1522" s="473"/>
      <c r="AF1522" s="473"/>
      <c r="AG1522" s="473"/>
      <c r="AH1522" s="473"/>
      <c r="AI1522" s="473"/>
      <c r="AJ1522" s="473"/>
      <c r="AK1522" s="473"/>
      <c r="AL1522" s="473"/>
      <c r="AM1522" s="473"/>
      <c r="AN1522" s="473"/>
      <c r="AO1522" s="473"/>
      <c r="AP1522" s="473"/>
      <c r="AQ1522" s="473"/>
      <c r="AR1522" s="473"/>
      <c r="AS1522" s="473"/>
      <c r="AT1522" s="473"/>
      <c r="AU1522" s="473"/>
      <c r="AV1522" s="473"/>
      <c r="AW1522" s="473"/>
      <c r="AX1522" s="473"/>
      <c r="AY1522" s="473"/>
      <c r="AZ1522" s="473"/>
      <c r="BA1522" s="473"/>
      <c r="BB1522" s="473"/>
      <c r="BC1522" s="473"/>
      <c r="BD1522" s="473"/>
      <c r="BE1522" s="473"/>
      <c r="BF1522" s="473"/>
      <c r="BG1522" s="473"/>
      <c r="BH1522" s="473"/>
      <c r="BI1522" s="473"/>
      <c r="BJ1522" s="473"/>
      <c r="BK1522" s="473"/>
    </row>
    <row r="1523" spans="1:63" s="471" customFormat="1" ht="38.1" customHeight="1">
      <c r="A1523" s="422"/>
      <c r="B1523" s="529"/>
      <c r="C1523" s="548"/>
      <c r="D1523" s="549" t="s">
        <v>854</v>
      </c>
      <c r="E1523" s="807" t="s">
        <v>817</v>
      </c>
      <c r="F1523" s="808"/>
      <c r="G1523" s="808"/>
      <c r="H1523" s="808"/>
      <c r="I1523" s="808"/>
      <c r="J1523" s="808"/>
      <c r="K1523" s="808"/>
      <c r="L1523" s="808"/>
      <c r="M1523" s="808"/>
      <c r="N1523" s="808"/>
      <c r="O1523" s="808"/>
      <c r="P1523" s="808"/>
      <c r="Q1523" s="808"/>
      <c r="R1523" s="808"/>
      <c r="S1523" s="808"/>
      <c r="T1523" s="808"/>
      <c r="U1523" s="808"/>
      <c r="V1523" s="808"/>
      <c r="W1523" s="808"/>
      <c r="X1523" s="809"/>
      <c r="Y1523" s="799"/>
      <c r="Z1523" s="800"/>
      <c r="AA1523" s="801"/>
      <c r="AC1523" s="473"/>
      <c r="AD1523" s="473"/>
      <c r="AE1523" s="473"/>
      <c r="AF1523" s="473"/>
      <c r="AG1523" s="473"/>
      <c r="AH1523" s="473"/>
      <c r="AI1523" s="473"/>
      <c r="AJ1523" s="473"/>
      <c r="AK1523" s="473"/>
      <c r="AL1523" s="473"/>
      <c r="AM1523" s="473"/>
      <c r="AN1523" s="473"/>
      <c r="AO1523" s="473"/>
      <c r="AP1523" s="473"/>
      <c r="AQ1523" s="473"/>
      <c r="AR1523" s="473"/>
      <c r="AS1523" s="473"/>
      <c r="AT1523" s="473"/>
      <c r="AU1523" s="473"/>
      <c r="AV1523" s="473"/>
      <c r="AW1523" s="473"/>
      <c r="AX1523" s="473"/>
      <c r="AY1523" s="473"/>
      <c r="AZ1523" s="473"/>
      <c r="BA1523" s="473"/>
      <c r="BB1523" s="473"/>
      <c r="BC1523" s="473"/>
      <c r="BD1523" s="473"/>
      <c r="BE1523" s="473"/>
      <c r="BF1523" s="473"/>
      <c r="BG1523" s="473"/>
      <c r="BH1523" s="473"/>
      <c r="BI1523" s="473"/>
      <c r="BJ1523" s="473"/>
      <c r="BK1523" s="473"/>
    </row>
    <row r="1524" spans="1:63" s="459" customFormat="1" ht="20.100000000000001" customHeight="1">
      <c r="A1524" s="422"/>
      <c r="B1524" s="529"/>
      <c r="C1524" s="550"/>
      <c r="D1524" s="551" t="s">
        <v>855</v>
      </c>
      <c r="E1524" s="839" t="s">
        <v>864</v>
      </c>
      <c r="F1524" s="840"/>
      <c r="G1524" s="840"/>
      <c r="H1524" s="840"/>
      <c r="I1524" s="840"/>
      <c r="J1524" s="840"/>
      <c r="K1524" s="840"/>
      <c r="L1524" s="840"/>
      <c r="M1524" s="840"/>
      <c r="N1524" s="840"/>
      <c r="O1524" s="840"/>
      <c r="P1524" s="840"/>
      <c r="Q1524" s="840"/>
      <c r="R1524" s="840"/>
      <c r="S1524" s="840"/>
      <c r="T1524" s="840"/>
      <c r="U1524" s="840"/>
      <c r="V1524" s="840"/>
      <c r="W1524" s="840"/>
      <c r="X1524" s="841"/>
      <c r="Y1524" s="836"/>
      <c r="Z1524" s="837"/>
      <c r="AA1524" s="838"/>
      <c r="AC1524" s="452"/>
      <c r="AD1524" s="452"/>
      <c r="AE1524" s="452"/>
      <c r="AF1524" s="452"/>
      <c r="AG1524" s="452"/>
      <c r="AH1524" s="452"/>
      <c r="AI1524" s="452"/>
      <c r="AJ1524" s="452"/>
      <c r="AK1524" s="452"/>
      <c r="AL1524" s="452"/>
      <c r="AM1524" s="452"/>
      <c r="AN1524" s="452"/>
      <c r="AO1524" s="452"/>
      <c r="AP1524" s="452"/>
      <c r="AQ1524" s="452"/>
      <c r="AR1524" s="452"/>
      <c r="AS1524" s="452"/>
      <c r="AT1524" s="452"/>
      <c r="AU1524" s="452"/>
      <c r="AV1524" s="452"/>
      <c r="AW1524" s="452"/>
      <c r="AX1524" s="452"/>
      <c r="AY1524" s="452"/>
      <c r="AZ1524" s="452"/>
      <c r="BA1524" s="452"/>
      <c r="BB1524" s="452"/>
      <c r="BC1524" s="452"/>
      <c r="BD1524" s="452"/>
      <c r="BE1524" s="452"/>
      <c r="BF1524" s="452"/>
      <c r="BG1524" s="452"/>
      <c r="BH1524" s="452"/>
      <c r="BI1524" s="452"/>
      <c r="BJ1524" s="452"/>
      <c r="BK1524" s="452"/>
    </row>
    <row r="1525" spans="1:63" s="471" customFormat="1" ht="16.5">
      <c r="A1525" s="422"/>
      <c r="B1525" s="536" t="s">
        <v>387</v>
      </c>
      <c r="C1525" s="547" t="s">
        <v>795</v>
      </c>
      <c r="D1525" s="805" t="s">
        <v>853</v>
      </c>
      <c r="E1525" s="805"/>
      <c r="F1525" s="805"/>
      <c r="G1525" s="805"/>
      <c r="H1525" s="805"/>
      <c r="I1525" s="805"/>
      <c r="J1525" s="805"/>
      <c r="K1525" s="805"/>
      <c r="L1525" s="805"/>
      <c r="M1525" s="805"/>
      <c r="N1525" s="805"/>
      <c r="O1525" s="805"/>
      <c r="P1525" s="805"/>
      <c r="Q1525" s="805"/>
      <c r="R1525" s="805"/>
      <c r="S1525" s="805"/>
      <c r="T1525" s="805"/>
      <c r="U1525" s="805"/>
      <c r="V1525" s="805"/>
      <c r="W1525" s="805"/>
      <c r="X1525" s="806"/>
      <c r="Y1525" s="796"/>
      <c r="Z1525" s="797"/>
      <c r="AA1525" s="798"/>
      <c r="AC1525" s="473"/>
      <c r="AD1525" s="473"/>
      <c r="AE1525" s="473"/>
      <c r="AF1525" s="473"/>
      <c r="AG1525" s="473"/>
      <c r="AH1525" s="473"/>
      <c r="AI1525" s="473"/>
      <c r="AJ1525" s="473"/>
      <c r="AK1525" s="473"/>
      <c r="AL1525" s="473"/>
      <c r="AM1525" s="473"/>
      <c r="AN1525" s="473"/>
      <c r="AO1525" s="473"/>
      <c r="AP1525" s="473"/>
      <c r="AQ1525" s="473"/>
      <c r="AR1525" s="473"/>
      <c r="AS1525" s="473"/>
      <c r="AT1525" s="473"/>
      <c r="AU1525" s="473"/>
      <c r="AV1525" s="473"/>
      <c r="AW1525" s="473"/>
      <c r="AX1525" s="473"/>
      <c r="AY1525" s="473"/>
      <c r="AZ1525" s="473"/>
      <c r="BA1525" s="473"/>
      <c r="BB1525" s="473"/>
      <c r="BC1525" s="473"/>
      <c r="BD1525" s="473"/>
      <c r="BE1525" s="473"/>
      <c r="BF1525" s="473"/>
      <c r="BG1525" s="473"/>
      <c r="BH1525" s="473"/>
      <c r="BI1525" s="473"/>
      <c r="BJ1525" s="473"/>
      <c r="BK1525" s="473"/>
    </row>
    <row r="1526" spans="1:63" s="471" customFormat="1" ht="38.1" customHeight="1">
      <c r="A1526" s="422"/>
      <c r="B1526" s="529"/>
      <c r="C1526" s="548"/>
      <c r="D1526" s="549" t="s">
        <v>854</v>
      </c>
      <c r="E1526" s="807" t="s">
        <v>819</v>
      </c>
      <c r="F1526" s="808"/>
      <c r="G1526" s="808"/>
      <c r="H1526" s="808"/>
      <c r="I1526" s="808"/>
      <c r="J1526" s="808"/>
      <c r="K1526" s="808"/>
      <c r="L1526" s="808"/>
      <c r="M1526" s="808"/>
      <c r="N1526" s="808"/>
      <c r="O1526" s="808"/>
      <c r="P1526" s="808"/>
      <c r="Q1526" s="808"/>
      <c r="R1526" s="808"/>
      <c r="S1526" s="808"/>
      <c r="T1526" s="808"/>
      <c r="U1526" s="808"/>
      <c r="V1526" s="808"/>
      <c r="W1526" s="808"/>
      <c r="X1526" s="809"/>
      <c r="Y1526" s="799"/>
      <c r="Z1526" s="800"/>
      <c r="AA1526" s="801"/>
      <c r="AC1526" s="473"/>
      <c r="AD1526" s="473"/>
      <c r="AE1526" s="473"/>
      <c r="AF1526" s="473"/>
      <c r="AG1526" s="473"/>
      <c r="AH1526" s="473"/>
      <c r="AI1526" s="473"/>
      <c r="AJ1526" s="473"/>
      <c r="AK1526" s="473"/>
      <c r="AL1526" s="473"/>
      <c r="AM1526" s="473"/>
      <c r="AN1526" s="473"/>
      <c r="AO1526" s="473"/>
      <c r="AP1526" s="473"/>
      <c r="AQ1526" s="473"/>
      <c r="AR1526" s="473"/>
      <c r="AS1526" s="473"/>
      <c r="AT1526" s="473"/>
      <c r="AU1526" s="473"/>
      <c r="AV1526" s="473"/>
      <c r="AW1526" s="473"/>
      <c r="AX1526" s="473"/>
      <c r="AY1526" s="473"/>
      <c r="AZ1526" s="473"/>
      <c r="BA1526" s="473"/>
      <c r="BB1526" s="473"/>
      <c r="BC1526" s="473"/>
      <c r="BD1526" s="473"/>
      <c r="BE1526" s="473"/>
      <c r="BF1526" s="473"/>
      <c r="BG1526" s="473"/>
      <c r="BH1526" s="473"/>
      <c r="BI1526" s="473"/>
      <c r="BJ1526" s="473"/>
      <c r="BK1526" s="473"/>
    </row>
    <row r="1527" spans="1:63" s="459" customFormat="1" ht="20.100000000000001" customHeight="1">
      <c r="A1527" s="422"/>
      <c r="B1527" s="530"/>
      <c r="C1527" s="552"/>
      <c r="D1527" s="553" t="s">
        <v>855</v>
      </c>
      <c r="E1527" s="810" t="s">
        <v>858</v>
      </c>
      <c r="F1527" s="811"/>
      <c r="G1527" s="811"/>
      <c r="H1527" s="811"/>
      <c r="I1527" s="811"/>
      <c r="J1527" s="811"/>
      <c r="K1527" s="811"/>
      <c r="L1527" s="811"/>
      <c r="M1527" s="811"/>
      <c r="N1527" s="811"/>
      <c r="O1527" s="811"/>
      <c r="P1527" s="811"/>
      <c r="Q1527" s="811"/>
      <c r="R1527" s="811"/>
      <c r="S1527" s="811"/>
      <c r="T1527" s="811"/>
      <c r="U1527" s="811"/>
      <c r="V1527" s="811"/>
      <c r="W1527" s="811"/>
      <c r="X1527" s="812"/>
      <c r="Y1527" s="802"/>
      <c r="Z1527" s="803"/>
      <c r="AA1527" s="804"/>
      <c r="AC1527" s="452"/>
      <c r="AD1527" s="452"/>
      <c r="AE1527" s="452"/>
      <c r="AF1527" s="452"/>
      <c r="AG1527" s="452"/>
      <c r="AH1527" s="452"/>
      <c r="AI1527" s="452"/>
      <c r="AJ1527" s="452"/>
      <c r="AK1527" s="452"/>
      <c r="AL1527" s="452"/>
      <c r="AM1527" s="452"/>
      <c r="AN1527" s="452"/>
      <c r="AO1527" s="452"/>
      <c r="AP1527" s="452"/>
      <c r="AQ1527" s="452"/>
      <c r="AR1527" s="452"/>
      <c r="AS1527" s="452"/>
      <c r="AT1527" s="452"/>
      <c r="AU1527" s="452"/>
      <c r="AV1527" s="452"/>
      <c r="AW1527" s="452"/>
      <c r="AX1527" s="452"/>
      <c r="AY1527" s="452"/>
      <c r="AZ1527" s="452"/>
      <c r="BA1527" s="452"/>
      <c r="BB1527" s="452"/>
      <c r="BC1527" s="452"/>
      <c r="BD1527" s="452"/>
      <c r="BE1527" s="452"/>
      <c r="BF1527" s="452"/>
      <c r="BG1527" s="452"/>
      <c r="BH1527" s="452"/>
      <c r="BI1527" s="452"/>
      <c r="BJ1527" s="452"/>
      <c r="BK1527" s="452"/>
    </row>
    <row r="1528" spans="1:63" s="471" customFormat="1" ht="21" customHeight="1">
      <c r="A1528" s="422"/>
      <c r="B1528" s="539"/>
      <c r="C1528" s="438"/>
      <c r="D1528" s="438"/>
      <c r="E1528" s="438"/>
      <c r="F1528" s="438"/>
      <c r="G1528" s="438"/>
      <c r="H1528" s="438"/>
      <c r="I1528" s="438"/>
      <c r="J1528" s="438"/>
      <c r="K1528" s="438"/>
      <c r="L1528" s="438"/>
      <c r="M1528" s="438"/>
      <c r="N1528" s="438"/>
      <c r="O1528" s="438"/>
      <c r="P1528" s="438"/>
      <c r="Q1528" s="438"/>
      <c r="R1528" s="438"/>
      <c r="S1528" s="438"/>
      <c r="T1528" s="438"/>
      <c r="U1528" s="438"/>
      <c r="V1528" s="438"/>
      <c r="W1528" s="438"/>
      <c r="X1528" s="438"/>
      <c r="Y1528" s="540"/>
      <c r="Z1528" s="540"/>
      <c r="AA1528" s="540"/>
      <c r="AC1528" s="473"/>
      <c r="AD1528" s="473"/>
      <c r="AE1528" s="473"/>
      <c r="AF1528" s="473"/>
      <c r="AG1528" s="473"/>
      <c r="AH1528" s="473"/>
      <c r="AI1528" s="473"/>
      <c r="AJ1528" s="473"/>
      <c r="AK1528" s="473"/>
      <c r="AL1528" s="473"/>
      <c r="AM1528" s="473"/>
      <c r="AN1528" s="473"/>
      <c r="AO1528" s="473"/>
      <c r="AP1528" s="473"/>
      <c r="AQ1528" s="473"/>
      <c r="AR1528" s="473"/>
      <c r="AS1528" s="473"/>
      <c r="AT1528" s="473"/>
      <c r="AU1528" s="473"/>
      <c r="AV1528" s="473"/>
      <c r="AW1528" s="473"/>
      <c r="AX1528" s="473"/>
      <c r="AY1528" s="473"/>
      <c r="AZ1528" s="473"/>
      <c r="BA1528" s="473"/>
      <c r="BB1528" s="473"/>
      <c r="BC1528" s="473"/>
      <c r="BD1528" s="473"/>
      <c r="BE1528" s="473"/>
      <c r="BF1528" s="473"/>
      <c r="BG1528" s="473"/>
      <c r="BH1528" s="473"/>
      <c r="BI1528" s="473"/>
      <c r="BJ1528" s="473"/>
      <c r="BK1528" s="473"/>
    </row>
    <row r="1529" spans="1:63" s="473" customFormat="1" ht="14.25">
      <c r="A1529" s="316"/>
      <c r="B1529" s="526" t="s">
        <v>867</v>
      </c>
      <c r="C1529" s="439"/>
      <c r="D1529" s="439"/>
      <c r="E1529" s="439"/>
      <c r="F1529" s="439"/>
      <c r="G1529" s="439"/>
      <c r="H1529" s="439"/>
      <c r="I1529" s="439"/>
      <c r="J1529" s="439"/>
      <c r="K1529" s="439"/>
      <c r="L1529" s="439"/>
      <c r="M1529" s="439"/>
      <c r="N1529" s="439"/>
      <c r="O1529" s="439"/>
      <c r="P1529" s="439"/>
      <c r="Q1529" s="439"/>
      <c r="R1529" s="439"/>
      <c r="S1529" s="439"/>
      <c r="T1529" s="439"/>
      <c r="U1529" s="439"/>
      <c r="V1529" s="439"/>
      <c r="W1529" s="439"/>
      <c r="X1529" s="439"/>
      <c r="Y1529" s="541"/>
      <c r="Z1529" s="541"/>
      <c r="AA1529" s="541"/>
    </row>
    <row r="1530" spans="1:63" s="471" customFormat="1" ht="47.45" customHeight="1">
      <c r="A1530" s="422"/>
      <c r="B1530" s="531" t="s">
        <v>354</v>
      </c>
      <c r="C1530" s="813" t="s">
        <v>934</v>
      </c>
      <c r="D1530" s="813"/>
      <c r="E1530" s="813"/>
      <c r="F1530" s="813"/>
      <c r="G1530" s="813"/>
      <c r="H1530" s="813"/>
      <c r="I1530" s="813"/>
      <c r="J1530" s="813"/>
      <c r="K1530" s="813"/>
      <c r="L1530" s="813"/>
      <c r="M1530" s="813"/>
      <c r="N1530" s="813"/>
      <c r="O1530" s="813"/>
      <c r="P1530" s="813"/>
      <c r="Q1530" s="813"/>
      <c r="R1530" s="813"/>
      <c r="S1530" s="813"/>
      <c r="T1530" s="813"/>
      <c r="U1530" s="813"/>
      <c r="V1530" s="813"/>
      <c r="W1530" s="813"/>
      <c r="X1530" s="813"/>
      <c r="Y1530" s="795"/>
      <c r="Z1530" s="795"/>
      <c r="AA1530" s="795"/>
      <c r="AC1530" s="473"/>
      <c r="AD1530" s="473"/>
      <c r="AE1530" s="473"/>
      <c r="AF1530" s="473"/>
      <c r="AG1530" s="473"/>
      <c r="AH1530" s="473"/>
      <c r="AI1530" s="473"/>
      <c r="AJ1530" s="473"/>
      <c r="AK1530" s="473"/>
      <c r="AL1530" s="473"/>
      <c r="AM1530" s="473"/>
      <c r="AN1530" s="473"/>
      <c r="AO1530" s="473"/>
      <c r="AP1530" s="473"/>
      <c r="AQ1530" s="473"/>
      <c r="AR1530" s="473"/>
      <c r="AS1530" s="473"/>
      <c r="AT1530" s="473"/>
      <c r="AU1530" s="473"/>
      <c r="AV1530" s="473"/>
      <c r="AW1530" s="473"/>
      <c r="AX1530" s="473"/>
      <c r="AY1530" s="473"/>
      <c r="AZ1530" s="473"/>
      <c r="BA1530" s="473"/>
      <c r="BB1530" s="473"/>
      <c r="BC1530" s="473"/>
      <c r="BD1530" s="473"/>
      <c r="BE1530" s="473"/>
      <c r="BF1530" s="473"/>
      <c r="BG1530" s="473"/>
      <c r="BH1530" s="473"/>
      <c r="BI1530" s="473"/>
      <c r="BJ1530" s="473"/>
      <c r="BK1530" s="473"/>
    </row>
    <row r="1531" spans="1:63" s="459" customFormat="1" ht="36.6" customHeight="1">
      <c r="A1531" s="422"/>
      <c r="B1531" s="531" t="s">
        <v>356</v>
      </c>
      <c r="C1531" s="813" t="s">
        <v>868</v>
      </c>
      <c r="D1531" s="813"/>
      <c r="E1531" s="813"/>
      <c r="F1531" s="813"/>
      <c r="G1531" s="813"/>
      <c r="H1531" s="813"/>
      <c r="I1531" s="813"/>
      <c r="J1531" s="813"/>
      <c r="K1531" s="813"/>
      <c r="L1531" s="813"/>
      <c r="M1531" s="813"/>
      <c r="N1531" s="813"/>
      <c r="O1531" s="813"/>
      <c r="P1531" s="813"/>
      <c r="Q1531" s="813"/>
      <c r="R1531" s="813"/>
      <c r="S1531" s="813"/>
      <c r="T1531" s="813"/>
      <c r="U1531" s="813"/>
      <c r="V1531" s="813"/>
      <c r="W1531" s="813"/>
      <c r="X1531" s="813"/>
      <c r="Y1531" s="795"/>
      <c r="Z1531" s="795"/>
      <c r="AA1531" s="795"/>
      <c r="AC1531" s="452"/>
      <c r="AD1531" s="452"/>
      <c r="AE1531" s="452"/>
      <c r="AF1531" s="452"/>
      <c r="AG1531" s="452"/>
      <c r="AH1531" s="452"/>
      <c r="AI1531" s="452"/>
      <c r="AJ1531" s="452"/>
      <c r="AK1531" s="452"/>
      <c r="AL1531" s="452"/>
      <c r="AM1531" s="452"/>
      <c r="AN1531" s="452"/>
      <c r="AO1531" s="452"/>
      <c r="AP1531" s="452"/>
      <c r="AQ1531" s="452"/>
      <c r="AR1531" s="452"/>
      <c r="AS1531" s="452"/>
      <c r="AT1531" s="452"/>
      <c r="AU1531" s="452"/>
      <c r="AV1531" s="452"/>
      <c r="AW1531" s="452"/>
      <c r="AX1531" s="452"/>
      <c r="AY1531" s="452"/>
      <c r="AZ1531" s="452"/>
      <c r="BA1531" s="452"/>
      <c r="BB1531" s="452"/>
      <c r="BC1531" s="452"/>
      <c r="BD1531" s="452"/>
      <c r="BE1531" s="452"/>
      <c r="BF1531" s="452"/>
      <c r="BG1531" s="452"/>
      <c r="BH1531" s="452"/>
      <c r="BI1531" s="452"/>
      <c r="BJ1531" s="452"/>
      <c r="BK1531" s="452"/>
    </row>
    <row r="1532" spans="1:63" s="471" customFormat="1" ht="12.75" customHeight="1">
      <c r="A1532" s="225"/>
      <c r="B1532" s="225"/>
      <c r="C1532" s="225"/>
      <c r="D1532" s="225"/>
      <c r="E1532" s="225"/>
      <c r="F1532" s="225"/>
      <c r="G1532" s="225"/>
      <c r="H1532" s="225"/>
      <c r="I1532" s="225"/>
      <c r="J1532" s="225"/>
      <c r="K1532" s="225"/>
      <c r="L1532" s="225"/>
      <c r="M1532" s="225"/>
      <c r="N1532" s="225"/>
      <c r="O1532" s="225"/>
      <c r="P1532" s="225"/>
      <c r="Q1532" s="225"/>
      <c r="R1532" s="225"/>
      <c r="Y1532" s="226"/>
      <c r="Z1532" s="226"/>
      <c r="AA1532" s="226"/>
    </row>
    <row r="1533" spans="1:63" s="473" customFormat="1" ht="14.25">
      <c r="A1533" s="316"/>
      <c r="B1533" s="526" t="s">
        <v>869</v>
      </c>
      <c r="C1533" s="439"/>
      <c r="D1533" s="439"/>
      <c r="E1533" s="439"/>
      <c r="F1533" s="439"/>
      <c r="G1533" s="439"/>
      <c r="H1533" s="439"/>
      <c r="I1533" s="439"/>
      <c r="J1533" s="439"/>
      <c r="K1533" s="439"/>
      <c r="L1533" s="439"/>
      <c r="M1533" s="439"/>
      <c r="N1533" s="439"/>
      <c r="O1533" s="439"/>
      <c r="P1533" s="439"/>
      <c r="Q1533" s="439"/>
      <c r="R1533" s="439"/>
      <c r="S1533" s="439"/>
      <c r="T1533" s="439"/>
      <c r="U1533" s="439"/>
      <c r="V1533" s="439"/>
      <c r="W1533" s="439"/>
      <c r="X1533" s="439"/>
      <c r="Y1533" s="541"/>
      <c r="Z1533" s="541"/>
      <c r="AA1533" s="541"/>
    </row>
    <row r="1534" spans="1:63" s="471" customFormat="1" ht="38.1" customHeight="1">
      <c r="A1534" s="422"/>
      <c r="B1534" s="528" t="s">
        <v>354</v>
      </c>
      <c r="C1534" s="742" t="s">
        <v>935</v>
      </c>
      <c r="D1534" s="743"/>
      <c r="E1534" s="743"/>
      <c r="F1534" s="743"/>
      <c r="G1534" s="743"/>
      <c r="H1534" s="743"/>
      <c r="I1534" s="743"/>
      <c r="J1534" s="743"/>
      <c r="K1534" s="743"/>
      <c r="L1534" s="743"/>
      <c r="M1534" s="743"/>
      <c r="N1534" s="743"/>
      <c r="O1534" s="743"/>
      <c r="P1534" s="743"/>
      <c r="Q1534" s="743"/>
      <c r="R1534" s="743"/>
      <c r="S1534" s="743"/>
      <c r="T1534" s="743"/>
      <c r="U1534" s="743"/>
      <c r="V1534" s="743"/>
      <c r="W1534" s="743"/>
      <c r="X1534" s="744"/>
      <c r="Y1534" s="745"/>
      <c r="Z1534" s="746"/>
      <c r="AA1534" s="747"/>
      <c r="AC1534" s="473"/>
      <c r="AD1534" s="473"/>
      <c r="AE1534" s="473"/>
      <c r="AF1534" s="473"/>
      <c r="AG1534" s="473"/>
      <c r="AH1534" s="473"/>
      <c r="AI1534" s="473"/>
      <c r="AJ1534" s="473"/>
      <c r="AK1534" s="473"/>
      <c r="AL1534" s="473"/>
      <c r="AM1534" s="473"/>
      <c r="AN1534" s="473"/>
      <c r="AO1534" s="473"/>
      <c r="AP1534" s="473"/>
      <c r="AQ1534" s="473"/>
      <c r="AR1534" s="473"/>
      <c r="AS1534" s="473"/>
      <c r="AT1534" s="473"/>
      <c r="AU1534" s="473"/>
      <c r="AV1534" s="473"/>
      <c r="AW1534" s="473"/>
      <c r="AX1534" s="473"/>
      <c r="AY1534" s="473"/>
      <c r="AZ1534" s="473"/>
      <c r="BA1534" s="473"/>
      <c r="BB1534" s="473"/>
      <c r="BC1534" s="473"/>
      <c r="BD1534" s="473"/>
      <c r="BE1534" s="473"/>
      <c r="BF1534" s="473"/>
      <c r="BG1534" s="473"/>
      <c r="BH1534" s="473"/>
      <c r="BI1534" s="473"/>
      <c r="BJ1534" s="473"/>
      <c r="BK1534" s="473"/>
    </row>
    <row r="1535" spans="1:63" s="471" customFormat="1" ht="20.100000000000001" customHeight="1">
      <c r="A1535" s="422"/>
      <c r="B1535" s="528" t="s">
        <v>356</v>
      </c>
      <c r="C1535" s="742" t="s">
        <v>862</v>
      </c>
      <c r="D1535" s="743"/>
      <c r="E1535" s="743"/>
      <c r="F1535" s="743"/>
      <c r="G1535" s="743"/>
      <c r="H1535" s="743"/>
      <c r="I1535" s="743"/>
      <c r="J1535" s="743"/>
      <c r="K1535" s="743"/>
      <c r="L1535" s="743"/>
      <c r="M1535" s="743"/>
      <c r="N1535" s="743"/>
      <c r="O1535" s="743"/>
      <c r="P1535" s="743"/>
      <c r="Q1535" s="743"/>
      <c r="R1535" s="743"/>
      <c r="S1535" s="743"/>
      <c r="T1535" s="743"/>
      <c r="U1535" s="743"/>
      <c r="V1535" s="743"/>
      <c r="W1535" s="743"/>
      <c r="X1535" s="744"/>
      <c r="Y1535" s="745"/>
      <c r="Z1535" s="746"/>
      <c r="AA1535" s="747"/>
      <c r="AC1535" s="473"/>
      <c r="AD1535" s="473"/>
      <c r="AE1535" s="473"/>
      <c r="AF1535" s="473"/>
      <c r="AG1535" s="473"/>
      <c r="AH1535" s="473"/>
      <c r="AI1535" s="473"/>
      <c r="AJ1535" s="473"/>
      <c r="AK1535" s="473"/>
      <c r="AL1535" s="473"/>
      <c r="AM1535" s="473"/>
      <c r="AN1535" s="473"/>
      <c r="AO1535" s="473"/>
      <c r="AP1535" s="473"/>
      <c r="AQ1535" s="473"/>
      <c r="AR1535" s="473"/>
      <c r="AS1535" s="473"/>
      <c r="AT1535" s="473"/>
      <c r="AU1535" s="473"/>
      <c r="AV1535" s="473"/>
      <c r="AW1535" s="473"/>
      <c r="AX1535" s="473"/>
      <c r="AY1535" s="473"/>
      <c r="AZ1535" s="473"/>
      <c r="BA1535" s="473"/>
      <c r="BB1535" s="473"/>
      <c r="BC1535" s="473"/>
      <c r="BD1535" s="473"/>
      <c r="BE1535" s="473"/>
      <c r="BF1535" s="473"/>
      <c r="BG1535" s="473"/>
      <c r="BH1535" s="473"/>
      <c r="BI1535" s="473"/>
      <c r="BJ1535" s="473"/>
      <c r="BK1535" s="473"/>
    </row>
    <row r="1536" spans="1:63" s="471" customFormat="1" ht="20.100000000000001" customHeight="1">
      <c r="A1536" s="422"/>
      <c r="B1536" s="536" t="s">
        <v>387</v>
      </c>
      <c r="C1536" s="635" t="s">
        <v>863</v>
      </c>
      <c r="D1536" s="614"/>
      <c r="E1536" s="614"/>
      <c r="F1536" s="614"/>
      <c r="G1536" s="614"/>
      <c r="H1536" s="614"/>
      <c r="I1536" s="614"/>
      <c r="J1536" s="614"/>
      <c r="K1536" s="614"/>
      <c r="L1536" s="614"/>
      <c r="M1536" s="614"/>
      <c r="N1536" s="614"/>
      <c r="O1536" s="614"/>
      <c r="P1536" s="614"/>
      <c r="Q1536" s="614"/>
      <c r="R1536" s="614"/>
      <c r="S1536" s="614"/>
      <c r="T1536" s="614"/>
      <c r="U1536" s="614"/>
      <c r="V1536" s="614"/>
      <c r="W1536" s="614"/>
      <c r="X1536" s="615"/>
      <c r="Y1536" s="833"/>
      <c r="Z1536" s="834"/>
      <c r="AA1536" s="835"/>
      <c r="AC1536" s="473"/>
      <c r="AD1536" s="473"/>
      <c r="AE1536" s="473"/>
      <c r="AF1536" s="473"/>
      <c r="AG1536" s="473"/>
      <c r="AH1536" s="473"/>
      <c r="AI1536" s="473"/>
      <c r="AJ1536" s="473"/>
      <c r="AK1536" s="473"/>
      <c r="AL1536" s="473"/>
      <c r="AM1536" s="473"/>
      <c r="AN1536" s="473"/>
      <c r="AO1536" s="473"/>
      <c r="AP1536" s="473"/>
      <c r="AQ1536" s="473"/>
      <c r="AR1536" s="473"/>
      <c r="AS1536" s="473"/>
      <c r="AT1536" s="473"/>
      <c r="AU1536" s="473"/>
      <c r="AV1536" s="473"/>
      <c r="AW1536" s="473"/>
      <c r="AX1536" s="473"/>
      <c r="AY1536" s="473"/>
      <c r="AZ1536" s="473"/>
      <c r="BA1536" s="473"/>
      <c r="BB1536" s="473"/>
      <c r="BC1536" s="473"/>
      <c r="BD1536" s="473"/>
      <c r="BE1536" s="473"/>
      <c r="BF1536" s="473"/>
      <c r="BG1536" s="473"/>
      <c r="BH1536" s="473"/>
      <c r="BI1536" s="473"/>
      <c r="BJ1536" s="473"/>
      <c r="BK1536" s="473"/>
    </row>
    <row r="1537" spans="1:63" s="471" customFormat="1" ht="20.100000000000001" customHeight="1">
      <c r="A1537" s="422"/>
      <c r="B1537" s="546"/>
      <c r="C1537" s="547" t="s">
        <v>852</v>
      </c>
      <c r="D1537" s="805" t="s">
        <v>853</v>
      </c>
      <c r="E1537" s="805"/>
      <c r="F1537" s="805"/>
      <c r="G1537" s="805"/>
      <c r="H1537" s="805"/>
      <c r="I1537" s="805"/>
      <c r="J1537" s="805"/>
      <c r="K1537" s="805"/>
      <c r="L1537" s="805"/>
      <c r="M1537" s="805"/>
      <c r="N1537" s="805"/>
      <c r="O1537" s="805"/>
      <c r="P1537" s="805"/>
      <c r="Q1537" s="805"/>
      <c r="R1537" s="805"/>
      <c r="S1537" s="805"/>
      <c r="T1537" s="805"/>
      <c r="U1537" s="805"/>
      <c r="V1537" s="805"/>
      <c r="W1537" s="805"/>
      <c r="X1537" s="806"/>
      <c r="Y1537" s="796"/>
      <c r="Z1537" s="797"/>
      <c r="AA1537" s="798"/>
      <c r="AC1537" s="473"/>
      <c r="AD1537" s="473"/>
      <c r="AE1537" s="473"/>
      <c r="AF1537" s="473"/>
      <c r="AG1537" s="473"/>
      <c r="AH1537" s="473"/>
      <c r="AI1537" s="473"/>
      <c r="AJ1537" s="473"/>
      <c r="AK1537" s="473"/>
      <c r="AL1537" s="473"/>
      <c r="AM1537" s="473"/>
      <c r="AN1537" s="473"/>
      <c r="AO1537" s="473"/>
      <c r="AP1537" s="473"/>
      <c r="AQ1537" s="473"/>
      <c r="AR1537" s="473"/>
      <c r="AS1537" s="473"/>
      <c r="AT1537" s="473"/>
      <c r="AU1537" s="473"/>
      <c r="AV1537" s="473"/>
      <c r="AW1537" s="473"/>
      <c r="AX1537" s="473"/>
      <c r="AY1537" s="473"/>
      <c r="AZ1537" s="473"/>
      <c r="BA1537" s="473"/>
      <c r="BB1537" s="473"/>
      <c r="BC1537" s="473"/>
      <c r="BD1537" s="473"/>
      <c r="BE1537" s="473"/>
      <c r="BF1537" s="473"/>
      <c r="BG1537" s="473"/>
      <c r="BH1537" s="473"/>
      <c r="BI1537" s="473"/>
      <c r="BJ1537" s="473"/>
      <c r="BK1537" s="473"/>
    </row>
    <row r="1538" spans="1:63" s="471" customFormat="1" ht="38.1" customHeight="1">
      <c r="A1538" s="422"/>
      <c r="B1538" s="529"/>
      <c r="C1538" s="548"/>
      <c r="D1538" s="549" t="s">
        <v>854</v>
      </c>
      <c r="E1538" s="807" t="s">
        <v>817</v>
      </c>
      <c r="F1538" s="808"/>
      <c r="G1538" s="808"/>
      <c r="H1538" s="808"/>
      <c r="I1538" s="808"/>
      <c r="J1538" s="808"/>
      <c r="K1538" s="808"/>
      <c r="L1538" s="808"/>
      <c r="M1538" s="808"/>
      <c r="N1538" s="808"/>
      <c r="O1538" s="808"/>
      <c r="P1538" s="808"/>
      <c r="Q1538" s="808"/>
      <c r="R1538" s="808"/>
      <c r="S1538" s="808"/>
      <c r="T1538" s="808"/>
      <c r="U1538" s="808"/>
      <c r="V1538" s="808"/>
      <c r="W1538" s="808"/>
      <c r="X1538" s="809"/>
      <c r="Y1538" s="799"/>
      <c r="Z1538" s="800"/>
      <c r="AA1538" s="801"/>
      <c r="AC1538" s="473"/>
      <c r="AD1538" s="473"/>
      <c r="AE1538" s="473"/>
      <c r="AF1538" s="473"/>
      <c r="AG1538" s="473"/>
      <c r="AH1538" s="473"/>
      <c r="AI1538" s="473"/>
      <c r="AJ1538" s="473"/>
      <c r="AK1538" s="473"/>
      <c r="AL1538" s="473"/>
      <c r="AM1538" s="473"/>
      <c r="AN1538" s="473"/>
      <c r="AO1538" s="473"/>
      <c r="AP1538" s="473"/>
      <c r="AQ1538" s="473"/>
      <c r="AR1538" s="473"/>
      <c r="AS1538" s="473"/>
      <c r="AT1538" s="473"/>
      <c r="AU1538" s="473"/>
      <c r="AV1538" s="473"/>
      <c r="AW1538" s="473"/>
      <c r="AX1538" s="473"/>
      <c r="AY1538" s="473"/>
      <c r="AZ1538" s="473"/>
      <c r="BA1538" s="473"/>
      <c r="BB1538" s="473"/>
      <c r="BC1538" s="473"/>
      <c r="BD1538" s="473"/>
      <c r="BE1538" s="473"/>
      <c r="BF1538" s="473"/>
      <c r="BG1538" s="473"/>
      <c r="BH1538" s="473"/>
      <c r="BI1538" s="473"/>
      <c r="BJ1538" s="473"/>
      <c r="BK1538" s="473"/>
    </row>
    <row r="1539" spans="1:63" s="459" customFormat="1" ht="20.100000000000001" customHeight="1">
      <c r="A1539" s="422"/>
      <c r="B1539" s="529"/>
      <c r="C1539" s="550"/>
      <c r="D1539" s="551" t="s">
        <v>855</v>
      </c>
      <c r="E1539" s="839" t="s">
        <v>864</v>
      </c>
      <c r="F1539" s="840"/>
      <c r="G1539" s="840"/>
      <c r="H1539" s="840"/>
      <c r="I1539" s="840"/>
      <c r="J1539" s="840"/>
      <c r="K1539" s="840"/>
      <c r="L1539" s="840"/>
      <c r="M1539" s="840"/>
      <c r="N1539" s="840"/>
      <c r="O1539" s="840"/>
      <c r="P1539" s="840"/>
      <c r="Q1539" s="840"/>
      <c r="R1539" s="840"/>
      <c r="S1539" s="840"/>
      <c r="T1539" s="840"/>
      <c r="U1539" s="840"/>
      <c r="V1539" s="840"/>
      <c r="W1539" s="840"/>
      <c r="X1539" s="841"/>
      <c r="Y1539" s="836"/>
      <c r="Z1539" s="837"/>
      <c r="AA1539" s="838"/>
      <c r="AC1539" s="452"/>
      <c r="AD1539" s="452"/>
      <c r="AE1539" s="452"/>
      <c r="AF1539" s="452"/>
      <c r="AG1539" s="452"/>
      <c r="AH1539" s="452"/>
      <c r="AI1539" s="452"/>
      <c r="AJ1539" s="452"/>
      <c r="AK1539" s="452"/>
      <c r="AL1539" s="452"/>
      <c r="AM1539" s="452"/>
      <c r="AN1539" s="452"/>
      <c r="AO1539" s="452"/>
      <c r="AP1539" s="452"/>
      <c r="AQ1539" s="452"/>
      <c r="AR1539" s="452"/>
      <c r="AS1539" s="452"/>
      <c r="AT1539" s="452"/>
      <c r="AU1539" s="452"/>
      <c r="AV1539" s="452"/>
      <c r="AW1539" s="452"/>
      <c r="AX1539" s="452"/>
      <c r="AY1539" s="452"/>
      <c r="AZ1539" s="452"/>
      <c r="BA1539" s="452"/>
      <c r="BB1539" s="452"/>
      <c r="BC1539" s="452"/>
      <c r="BD1539" s="452"/>
      <c r="BE1539" s="452"/>
      <c r="BF1539" s="452"/>
      <c r="BG1539" s="452"/>
      <c r="BH1539" s="452"/>
      <c r="BI1539" s="452"/>
      <c r="BJ1539" s="452"/>
      <c r="BK1539" s="452"/>
    </row>
    <row r="1540" spans="1:63" s="471" customFormat="1" ht="14.25">
      <c r="A1540" s="422"/>
      <c r="B1540" s="529"/>
      <c r="C1540" s="547" t="s">
        <v>795</v>
      </c>
      <c r="D1540" s="805" t="s">
        <v>853</v>
      </c>
      <c r="E1540" s="805"/>
      <c r="F1540" s="805"/>
      <c r="G1540" s="805"/>
      <c r="H1540" s="805"/>
      <c r="I1540" s="805"/>
      <c r="J1540" s="805"/>
      <c r="K1540" s="805"/>
      <c r="L1540" s="805"/>
      <c r="M1540" s="805"/>
      <c r="N1540" s="805"/>
      <c r="O1540" s="805"/>
      <c r="P1540" s="805"/>
      <c r="Q1540" s="805"/>
      <c r="R1540" s="805"/>
      <c r="S1540" s="805"/>
      <c r="T1540" s="805"/>
      <c r="U1540" s="805"/>
      <c r="V1540" s="805"/>
      <c r="W1540" s="805"/>
      <c r="X1540" s="806"/>
      <c r="Y1540" s="796"/>
      <c r="Z1540" s="797"/>
      <c r="AA1540" s="798"/>
      <c r="AC1540" s="473"/>
      <c r="AD1540" s="473"/>
      <c r="AE1540" s="473"/>
      <c r="AF1540" s="473"/>
      <c r="AG1540" s="473"/>
      <c r="AH1540" s="473"/>
      <c r="AI1540" s="473"/>
      <c r="AJ1540" s="473"/>
      <c r="AK1540" s="473"/>
      <c r="AL1540" s="473"/>
      <c r="AM1540" s="473"/>
      <c r="AN1540" s="473"/>
      <c r="AO1540" s="473"/>
      <c r="AP1540" s="473"/>
      <c r="AQ1540" s="473"/>
      <c r="AR1540" s="473"/>
      <c r="AS1540" s="473"/>
      <c r="AT1540" s="473"/>
      <c r="AU1540" s="473"/>
      <c r="AV1540" s="473"/>
      <c r="AW1540" s="473"/>
      <c r="AX1540" s="473"/>
      <c r="AY1540" s="473"/>
      <c r="AZ1540" s="473"/>
      <c r="BA1540" s="473"/>
      <c r="BB1540" s="473"/>
      <c r="BC1540" s="473"/>
      <c r="BD1540" s="473"/>
      <c r="BE1540" s="473"/>
      <c r="BF1540" s="473"/>
      <c r="BG1540" s="473"/>
      <c r="BH1540" s="473"/>
      <c r="BI1540" s="473"/>
      <c r="BJ1540" s="473"/>
      <c r="BK1540" s="473"/>
    </row>
    <row r="1541" spans="1:63" s="471" customFormat="1" ht="38.1" customHeight="1">
      <c r="A1541" s="422"/>
      <c r="B1541" s="529"/>
      <c r="C1541" s="548"/>
      <c r="D1541" s="549" t="s">
        <v>854</v>
      </c>
      <c r="E1541" s="807" t="s">
        <v>819</v>
      </c>
      <c r="F1541" s="808"/>
      <c r="G1541" s="808"/>
      <c r="H1541" s="808"/>
      <c r="I1541" s="808"/>
      <c r="J1541" s="808"/>
      <c r="K1541" s="808"/>
      <c r="L1541" s="808"/>
      <c r="M1541" s="808"/>
      <c r="N1541" s="808"/>
      <c r="O1541" s="808"/>
      <c r="P1541" s="808"/>
      <c r="Q1541" s="808"/>
      <c r="R1541" s="808"/>
      <c r="S1541" s="808"/>
      <c r="T1541" s="808"/>
      <c r="U1541" s="808"/>
      <c r="V1541" s="808"/>
      <c r="W1541" s="808"/>
      <c r="X1541" s="809"/>
      <c r="Y1541" s="799"/>
      <c r="Z1541" s="800"/>
      <c r="AA1541" s="801"/>
      <c r="AC1541" s="473"/>
      <c r="AD1541" s="473"/>
      <c r="AE1541" s="473"/>
      <c r="AF1541" s="473"/>
      <c r="AG1541" s="473"/>
      <c r="AH1541" s="473"/>
      <c r="AI1541" s="473"/>
      <c r="AJ1541" s="473"/>
      <c r="AK1541" s="473"/>
      <c r="AL1541" s="473"/>
      <c r="AM1541" s="473"/>
      <c r="AN1541" s="473"/>
      <c r="AO1541" s="473"/>
      <c r="AP1541" s="473"/>
      <c r="AQ1541" s="473"/>
      <c r="AR1541" s="473"/>
      <c r="AS1541" s="473"/>
      <c r="AT1541" s="473"/>
      <c r="AU1541" s="473"/>
      <c r="AV1541" s="473"/>
      <c r="AW1541" s="473"/>
      <c r="AX1541" s="473"/>
      <c r="AY1541" s="473"/>
      <c r="AZ1541" s="473"/>
      <c r="BA1541" s="473"/>
      <c r="BB1541" s="473"/>
      <c r="BC1541" s="473"/>
      <c r="BD1541" s="473"/>
      <c r="BE1541" s="473"/>
      <c r="BF1541" s="473"/>
      <c r="BG1541" s="473"/>
      <c r="BH1541" s="473"/>
      <c r="BI1541" s="473"/>
      <c r="BJ1541" s="473"/>
      <c r="BK1541" s="473"/>
    </row>
    <row r="1542" spans="1:63" s="459" customFormat="1" ht="20.100000000000001" customHeight="1">
      <c r="A1542" s="422"/>
      <c r="B1542" s="530"/>
      <c r="C1542" s="552"/>
      <c r="D1542" s="553" t="s">
        <v>855</v>
      </c>
      <c r="E1542" s="810" t="s">
        <v>858</v>
      </c>
      <c r="F1542" s="811"/>
      <c r="G1542" s="811"/>
      <c r="H1542" s="811"/>
      <c r="I1542" s="811"/>
      <c r="J1542" s="811"/>
      <c r="K1542" s="811"/>
      <c r="L1542" s="811"/>
      <c r="M1542" s="811"/>
      <c r="N1542" s="811"/>
      <c r="O1542" s="811"/>
      <c r="P1542" s="811"/>
      <c r="Q1542" s="811"/>
      <c r="R1542" s="811"/>
      <c r="S1542" s="811"/>
      <c r="T1542" s="811"/>
      <c r="U1542" s="811"/>
      <c r="V1542" s="811"/>
      <c r="W1542" s="811"/>
      <c r="X1542" s="812"/>
      <c r="Y1542" s="802"/>
      <c r="Z1542" s="803"/>
      <c r="AA1542" s="804"/>
      <c r="AC1542" s="452"/>
      <c r="AD1542" s="452"/>
      <c r="AE1542" s="452"/>
      <c r="AF1542" s="452"/>
      <c r="AG1542" s="452"/>
      <c r="AH1542" s="452"/>
      <c r="AI1542" s="452"/>
      <c r="AJ1542" s="452"/>
      <c r="AK1542" s="452"/>
      <c r="AL1542" s="452"/>
      <c r="AM1542" s="452"/>
      <c r="AN1542" s="452"/>
      <c r="AO1542" s="452"/>
      <c r="AP1542" s="452"/>
      <c r="AQ1542" s="452"/>
      <c r="AR1542" s="452"/>
      <c r="AS1542" s="452"/>
      <c r="AT1542" s="452"/>
      <c r="AU1542" s="452"/>
      <c r="AV1542" s="452"/>
      <c r="AW1542" s="452"/>
      <c r="AX1542" s="452"/>
      <c r="AY1542" s="452"/>
      <c r="AZ1542" s="452"/>
      <c r="BA1542" s="452"/>
      <c r="BB1542" s="452"/>
      <c r="BC1542" s="452"/>
      <c r="BD1542" s="452"/>
      <c r="BE1542" s="452"/>
      <c r="BF1542" s="452"/>
      <c r="BG1542" s="452"/>
      <c r="BH1542" s="452"/>
      <c r="BI1542" s="452"/>
      <c r="BJ1542" s="452"/>
      <c r="BK1542" s="452"/>
    </row>
    <row r="1543" spans="1:63" s="471" customFormat="1" ht="12.75" customHeight="1">
      <c r="A1543" s="225"/>
      <c r="B1543" s="225"/>
      <c r="C1543" s="225"/>
      <c r="D1543" s="225"/>
      <c r="E1543" s="225"/>
      <c r="F1543" s="225"/>
      <c r="G1543" s="225"/>
      <c r="H1543" s="225"/>
      <c r="I1543" s="225"/>
      <c r="J1543" s="225"/>
      <c r="K1543" s="225"/>
      <c r="L1543" s="225"/>
      <c r="M1543" s="225"/>
      <c r="N1543" s="225"/>
      <c r="O1543" s="225"/>
      <c r="P1543" s="225"/>
      <c r="Q1543" s="225"/>
      <c r="R1543" s="225"/>
      <c r="Y1543" s="226"/>
      <c r="Z1543" s="226"/>
      <c r="AA1543" s="226"/>
    </row>
    <row r="1544" spans="1:63" s="473" customFormat="1" ht="14.25">
      <c r="A1544" s="316"/>
      <c r="B1544" s="526" t="s">
        <v>870</v>
      </c>
      <c r="C1544" s="439"/>
      <c r="D1544" s="439"/>
      <c r="E1544" s="439"/>
      <c r="F1544" s="439"/>
      <c r="G1544" s="439"/>
      <c r="H1544" s="439"/>
      <c r="I1544" s="439"/>
      <c r="J1544" s="439"/>
      <c r="K1544" s="439"/>
      <c r="L1544" s="439"/>
      <c r="M1544" s="439"/>
      <c r="N1544" s="439"/>
      <c r="O1544" s="439"/>
      <c r="P1544" s="439"/>
      <c r="Q1544" s="439"/>
      <c r="R1544" s="439"/>
      <c r="S1544" s="439"/>
      <c r="T1544" s="439"/>
      <c r="U1544" s="439"/>
      <c r="V1544" s="439"/>
      <c r="W1544" s="439"/>
      <c r="X1544" s="439"/>
      <c r="Y1544" s="541"/>
      <c r="Z1544" s="541"/>
      <c r="AA1544" s="541"/>
    </row>
    <row r="1545" spans="1:63" s="471" customFormat="1" ht="38.1" customHeight="1">
      <c r="A1545" s="422"/>
      <c r="B1545" s="528" t="s">
        <v>354</v>
      </c>
      <c r="C1545" s="742" t="s">
        <v>936</v>
      </c>
      <c r="D1545" s="743"/>
      <c r="E1545" s="743"/>
      <c r="F1545" s="743"/>
      <c r="G1545" s="743"/>
      <c r="H1545" s="743"/>
      <c r="I1545" s="743"/>
      <c r="J1545" s="743"/>
      <c r="K1545" s="743"/>
      <c r="L1545" s="743"/>
      <c r="M1545" s="743"/>
      <c r="N1545" s="743"/>
      <c r="O1545" s="743"/>
      <c r="P1545" s="743"/>
      <c r="Q1545" s="743"/>
      <c r="R1545" s="743"/>
      <c r="S1545" s="743"/>
      <c r="T1545" s="743"/>
      <c r="U1545" s="743"/>
      <c r="V1545" s="743"/>
      <c r="W1545" s="743"/>
      <c r="X1545" s="744"/>
      <c r="Y1545" s="745"/>
      <c r="Z1545" s="746"/>
      <c r="AA1545" s="747"/>
      <c r="AC1545" s="473"/>
      <c r="AD1545" s="473"/>
      <c r="AE1545" s="473"/>
      <c r="AF1545" s="473"/>
      <c r="AG1545" s="473"/>
      <c r="AH1545" s="473"/>
      <c r="AI1545" s="473"/>
      <c r="AJ1545" s="473"/>
      <c r="AK1545" s="473"/>
      <c r="AL1545" s="473"/>
      <c r="AM1545" s="473"/>
      <c r="AN1545" s="473"/>
      <c r="AO1545" s="473"/>
      <c r="AP1545" s="473"/>
      <c r="AQ1545" s="473"/>
      <c r="AR1545" s="473"/>
      <c r="AS1545" s="473"/>
      <c r="AT1545" s="473"/>
      <c r="AU1545" s="473"/>
      <c r="AV1545" s="473"/>
      <c r="AW1545" s="473"/>
      <c r="AX1545" s="473"/>
      <c r="AY1545" s="473"/>
      <c r="AZ1545" s="473"/>
      <c r="BA1545" s="473"/>
      <c r="BB1545" s="473"/>
      <c r="BC1545" s="473"/>
      <c r="BD1545" s="473"/>
      <c r="BE1545" s="473"/>
      <c r="BF1545" s="473"/>
      <c r="BG1545" s="473"/>
      <c r="BH1545" s="473"/>
      <c r="BI1545" s="473"/>
      <c r="BJ1545" s="473"/>
      <c r="BK1545" s="473"/>
    </row>
    <row r="1546" spans="1:63" s="471" customFormat="1" ht="38.1" customHeight="1">
      <c r="A1546" s="422"/>
      <c r="B1546" s="528" t="s">
        <v>356</v>
      </c>
      <c r="C1546" s="742" t="s">
        <v>871</v>
      </c>
      <c r="D1546" s="743"/>
      <c r="E1546" s="743"/>
      <c r="F1546" s="743"/>
      <c r="G1546" s="743"/>
      <c r="H1546" s="743"/>
      <c r="I1546" s="743"/>
      <c r="J1546" s="743"/>
      <c r="K1546" s="743"/>
      <c r="L1546" s="743"/>
      <c r="M1546" s="743"/>
      <c r="N1546" s="743"/>
      <c r="O1546" s="743"/>
      <c r="P1546" s="743"/>
      <c r="Q1546" s="743"/>
      <c r="R1546" s="743"/>
      <c r="S1546" s="743"/>
      <c r="T1546" s="743"/>
      <c r="U1546" s="743"/>
      <c r="V1546" s="743"/>
      <c r="W1546" s="743"/>
      <c r="X1546" s="744"/>
      <c r="Y1546" s="745"/>
      <c r="Z1546" s="746"/>
      <c r="AA1546" s="747"/>
      <c r="AC1546" s="473"/>
      <c r="AD1546" s="473"/>
      <c r="AE1546" s="473"/>
      <c r="AF1546" s="473"/>
      <c r="AG1546" s="473"/>
      <c r="AH1546" s="473"/>
      <c r="AI1546" s="473"/>
      <c r="AJ1546" s="473"/>
      <c r="AK1546" s="473"/>
      <c r="AL1546" s="473"/>
      <c r="AM1546" s="473"/>
      <c r="AN1546" s="473"/>
      <c r="AO1546" s="473"/>
      <c r="AP1546" s="473"/>
      <c r="AQ1546" s="473"/>
      <c r="AR1546" s="473"/>
      <c r="AS1546" s="473"/>
      <c r="AT1546" s="473"/>
      <c r="AU1546" s="473"/>
      <c r="AV1546" s="473"/>
      <c r="AW1546" s="473"/>
      <c r="AX1546" s="473"/>
      <c r="AY1546" s="473"/>
      <c r="AZ1546" s="473"/>
      <c r="BA1546" s="473"/>
      <c r="BB1546" s="473"/>
      <c r="BC1546" s="473"/>
      <c r="BD1546" s="473"/>
      <c r="BE1546" s="473"/>
      <c r="BF1546" s="473"/>
      <c r="BG1546" s="473"/>
      <c r="BH1546" s="473"/>
      <c r="BI1546" s="473"/>
      <c r="BJ1546" s="473"/>
      <c r="BK1546" s="473"/>
    </row>
    <row r="1547" spans="1:63" s="471" customFormat="1" ht="20.100000000000001" customHeight="1">
      <c r="A1547" s="422"/>
      <c r="B1547" s="536" t="s">
        <v>387</v>
      </c>
      <c r="C1547" s="635" t="s">
        <v>863</v>
      </c>
      <c r="D1547" s="614"/>
      <c r="E1547" s="614"/>
      <c r="F1547" s="614"/>
      <c r="G1547" s="614"/>
      <c r="H1547" s="614"/>
      <c r="I1547" s="614"/>
      <c r="J1547" s="614"/>
      <c r="K1547" s="614"/>
      <c r="L1547" s="614"/>
      <c r="M1547" s="614"/>
      <c r="N1547" s="614"/>
      <c r="O1547" s="614"/>
      <c r="P1547" s="614"/>
      <c r="Q1547" s="614"/>
      <c r="R1547" s="614"/>
      <c r="S1547" s="614"/>
      <c r="T1547" s="614"/>
      <c r="U1547" s="614"/>
      <c r="V1547" s="614"/>
      <c r="W1547" s="614"/>
      <c r="X1547" s="615"/>
      <c r="Y1547" s="833"/>
      <c r="Z1547" s="834"/>
      <c r="AA1547" s="835"/>
      <c r="AC1547" s="473"/>
      <c r="AD1547" s="473"/>
      <c r="AE1547" s="473"/>
      <c r="AF1547" s="473"/>
      <c r="AG1547" s="473"/>
      <c r="AH1547" s="473"/>
      <c r="AI1547" s="473"/>
      <c r="AJ1547" s="473"/>
      <c r="AK1547" s="473"/>
      <c r="AL1547" s="473"/>
      <c r="AM1547" s="473"/>
      <c r="AN1547" s="473"/>
      <c r="AO1547" s="473"/>
      <c r="AP1547" s="473"/>
      <c r="AQ1547" s="473"/>
      <c r="AR1547" s="473"/>
      <c r="AS1547" s="473"/>
      <c r="AT1547" s="473"/>
      <c r="AU1547" s="473"/>
      <c r="AV1547" s="473"/>
      <c r="AW1547" s="473"/>
      <c r="AX1547" s="473"/>
      <c r="AY1547" s="473"/>
      <c r="AZ1547" s="473"/>
      <c r="BA1547" s="473"/>
      <c r="BB1547" s="473"/>
      <c r="BC1547" s="473"/>
      <c r="BD1547" s="473"/>
      <c r="BE1547" s="473"/>
      <c r="BF1547" s="473"/>
      <c r="BG1547" s="473"/>
      <c r="BH1547" s="473"/>
      <c r="BI1547" s="473"/>
      <c r="BJ1547" s="473"/>
      <c r="BK1547" s="473"/>
    </row>
    <row r="1548" spans="1:63" s="471" customFormat="1" ht="20.100000000000001" customHeight="1">
      <c r="A1548" s="422"/>
      <c r="B1548" s="546"/>
      <c r="C1548" s="547" t="s">
        <v>852</v>
      </c>
      <c r="D1548" s="805" t="s">
        <v>853</v>
      </c>
      <c r="E1548" s="805"/>
      <c r="F1548" s="805"/>
      <c r="G1548" s="805"/>
      <c r="H1548" s="805"/>
      <c r="I1548" s="805"/>
      <c r="J1548" s="805"/>
      <c r="K1548" s="805"/>
      <c r="L1548" s="805"/>
      <c r="M1548" s="805"/>
      <c r="N1548" s="805"/>
      <c r="O1548" s="805"/>
      <c r="P1548" s="805"/>
      <c r="Q1548" s="805"/>
      <c r="R1548" s="805"/>
      <c r="S1548" s="805"/>
      <c r="T1548" s="805"/>
      <c r="U1548" s="805"/>
      <c r="V1548" s="805"/>
      <c r="W1548" s="805"/>
      <c r="X1548" s="806"/>
      <c r="Y1548" s="796"/>
      <c r="Z1548" s="797"/>
      <c r="AA1548" s="798"/>
      <c r="AC1548" s="473"/>
      <c r="AD1548" s="473"/>
      <c r="AE1548" s="473"/>
      <c r="AF1548" s="473"/>
      <c r="AG1548" s="473"/>
      <c r="AH1548" s="473"/>
      <c r="AI1548" s="473"/>
      <c r="AJ1548" s="473"/>
      <c r="AK1548" s="473"/>
      <c r="AL1548" s="473"/>
      <c r="AM1548" s="473"/>
      <c r="AN1548" s="473"/>
      <c r="AO1548" s="473"/>
      <c r="AP1548" s="473"/>
      <c r="AQ1548" s="473"/>
      <c r="AR1548" s="473"/>
      <c r="AS1548" s="473"/>
      <c r="AT1548" s="473"/>
      <c r="AU1548" s="473"/>
      <c r="AV1548" s="473"/>
      <c r="AW1548" s="473"/>
      <c r="AX1548" s="473"/>
      <c r="AY1548" s="473"/>
      <c r="AZ1548" s="473"/>
      <c r="BA1548" s="473"/>
      <c r="BB1548" s="473"/>
      <c r="BC1548" s="473"/>
      <c r="BD1548" s="473"/>
      <c r="BE1548" s="473"/>
      <c r="BF1548" s="473"/>
      <c r="BG1548" s="473"/>
      <c r="BH1548" s="473"/>
      <c r="BI1548" s="473"/>
      <c r="BJ1548" s="473"/>
      <c r="BK1548" s="473"/>
    </row>
    <row r="1549" spans="1:63" s="471" customFormat="1" ht="24.75" customHeight="1">
      <c r="A1549" s="422"/>
      <c r="B1549" s="529"/>
      <c r="C1549" s="548"/>
      <c r="D1549" s="549" t="s">
        <v>854</v>
      </c>
      <c r="E1549" s="807" t="s">
        <v>817</v>
      </c>
      <c r="F1549" s="808"/>
      <c r="G1549" s="808"/>
      <c r="H1549" s="808"/>
      <c r="I1549" s="808"/>
      <c r="J1549" s="808"/>
      <c r="K1549" s="808"/>
      <c r="L1549" s="808"/>
      <c r="M1549" s="808"/>
      <c r="N1549" s="808"/>
      <c r="O1549" s="808"/>
      <c r="P1549" s="808"/>
      <c r="Q1549" s="808"/>
      <c r="R1549" s="808"/>
      <c r="S1549" s="808"/>
      <c r="T1549" s="808"/>
      <c r="U1549" s="808"/>
      <c r="V1549" s="808"/>
      <c r="W1549" s="808"/>
      <c r="X1549" s="809"/>
      <c r="Y1549" s="799"/>
      <c r="Z1549" s="800"/>
      <c r="AA1549" s="801"/>
      <c r="AC1549" s="473"/>
      <c r="AD1549" s="473"/>
      <c r="AE1549" s="473"/>
      <c r="AF1549" s="473"/>
      <c r="AG1549" s="473"/>
      <c r="AH1549" s="473"/>
      <c r="AI1549" s="473"/>
      <c r="AJ1549" s="473"/>
      <c r="AK1549" s="473"/>
      <c r="AL1549" s="473"/>
      <c r="AM1549" s="473"/>
      <c r="AN1549" s="473"/>
      <c r="AO1549" s="473"/>
      <c r="AP1549" s="473"/>
      <c r="AQ1549" s="473"/>
      <c r="AR1549" s="473"/>
      <c r="AS1549" s="473"/>
      <c r="AT1549" s="473"/>
      <c r="AU1549" s="473"/>
      <c r="AV1549" s="473"/>
      <c r="AW1549" s="473"/>
      <c r="AX1549" s="473"/>
      <c r="AY1549" s="473"/>
      <c r="AZ1549" s="473"/>
      <c r="BA1549" s="473"/>
      <c r="BB1549" s="473"/>
      <c r="BC1549" s="473"/>
      <c r="BD1549" s="473"/>
      <c r="BE1549" s="473"/>
      <c r="BF1549" s="473"/>
      <c r="BG1549" s="473"/>
      <c r="BH1549" s="473"/>
      <c r="BI1549" s="473"/>
      <c r="BJ1549" s="473"/>
      <c r="BK1549" s="473"/>
    </row>
    <row r="1550" spans="1:63" s="459" customFormat="1" ht="20.100000000000001" customHeight="1">
      <c r="A1550" s="422"/>
      <c r="B1550" s="529"/>
      <c r="C1550" s="550"/>
      <c r="D1550" s="551" t="s">
        <v>855</v>
      </c>
      <c r="E1550" s="839" t="s">
        <v>864</v>
      </c>
      <c r="F1550" s="840"/>
      <c r="G1550" s="840"/>
      <c r="H1550" s="840"/>
      <c r="I1550" s="840"/>
      <c r="J1550" s="840"/>
      <c r="K1550" s="840"/>
      <c r="L1550" s="840"/>
      <c r="M1550" s="840"/>
      <c r="N1550" s="840"/>
      <c r="O1550" s="840"/>
      <c r="P1550" s="840"/>
      <c r="Q1550" s="840"/>
      <c r="R1550" s="840"/>
      <c r="S1550" s="840"/>
      <c r="T1550" s="840"/>
      <c r="U1550" s="840"/>
      <c r="V1550" s="840"/>
      <c r="W1550" s="840"/>
      <c r="X1550" s="841"/>
      <c r="Y1550" s="836"/>
      <c r="Z1550" s="837"/>
      <c r="AA1550" s="838"/>
      <c r="AC1550" s="452"/>
      <c r="AD1550" s="452"/>
      <c r="AE1550" s="452"/>
      <c r="AF1550" s="452"/>
      <c r="AG1550" s="452"/>
      <c r="AH1550" s="452"/>
      <c r="AI1550" s="452"/>
      <c r="AJ1550" s="452"/>
      <c r="AK1550" s="452"/>
      <c r="AL1550" s="452"/>
      <c r="AM1550" s="452"/>
      <c r="AN1550" s="452"/>
      <c r="AO1550" s="452"/>
      <c r="AP1550" s="452"/>
      <c r="AQ1550" s="452"/>
      <c r="AR1550" s="452"/>
      <c r="AS1550" s="452"/>
      <c r="AT1550" s="452"/>
      <c r="AU1550" s="452"/>
      <c r="AV1550" s="452"/>
      <c r="AW1550" s="452"/>
      <c r="AX1550" s="452"/>
      <c r="AY1550" s="452"/>
      <c r="AZ1550" s="452"/>
      <c r="BA1550" s="452"/>
      <c r="BB1550" s="452"/>
      <c r="BC1550" s="452"/>
      <c r="BD1550" s="452"/>
      <c r="BE1550" s="452"/>
      <c r="BF1550" s="452"/>
      <c r="BG1550" s="452"/>
      <c r="BH1550" s="452"/>
      <c r="BI1550" s="452"/>
      <c r="BJ1550" s="452"/>
      <c r="BK1550" s="452"/>
    </row>
    <row r="1551" spans="1:63" s="471" customFormat="1" ht="14.25">
      <c r="A1551" s="422"/>
      <c r="B1551" s="529"/>
      <c r="C1551" s="547" t="s">
        <v>795</v>
      </c>
      <c r="D1551" s="805" t="s">
        <v>853</v>
      </c>
      <c r="E1551" s="805"/>
      <c r="F1551" s="805"/>
      <c r="G1551" s="805"/>
      <c r="H1551" s="805"/>
      <c r="I1551" s="805"/>
      <c r="J1551" s="805"/>
      <c r="K1551" s="805"/>
      <c r="L1551" s="805"/>
      <c r="M1551" s="805"/>
      <c r="N1551" s="805"/>
      <c r="O1551" s="805"/>
      <c r="P1551" s="805"/>
      <c r="Q1551" s="805"/>
      <c r="R1551" s="805"/>
      <c r="S1551" s="805"/>
      <c r="T1551" s="805"/>
      <c r="U1551" s="805"/>
      <c r="V1551" s="805"/>
      <c r="W1551" s="805"/>
      <c r="X1551" s="806"/>
      <c r="Y1551" s="796"/>
      <c r="Z1551" s="797"/>
      <c r="AA1551" s="798"/>
      <c r="AC1551" s="473"/>
      <c r="AD1551" s="473"/>
      <c r="AE1551" s="473"/>
      <c r="AF1551" s="473"/>
      <c r="AG1551" s="473"/>
      <c r="AH1551" s="473"/>
      <c r="AI1551" s="473"/>
      <c r="AJ1551" s="473"/>
      <c r="AK1551" s="473"/>
      <c r="AL1551" s="473"/>
      <c r="AM1551" s="473"/>
      <c r="AN1551" s="473"/>
      <c r="AO1551" s="473"/>
      <c r="AP1551" s="473"/>
      <c r="AQ1551" s="473"/>
      <c r="AR1551" s="473"/>
      <c r="AS1551" s="473"/>
      <c r="AT1551" s="473"/>
      <c r="AU1551" s="473"/>
      <c r="AV1551" s="473"/>
      <c r="AW1551" s="473"/>
      <c r="AX1551" s="473"/>
      <c r="AY1551" s="473"/>
      <c r="AZ1551" s="473"/>
      <c r="BA1551" s="473"/>
      <c r="BB1551" s="473"/>
      <c r="BC1551" s="473"/>
      <c r="BD1551" s="473"/>
      <c r="BE1551" s="473"/>
      <c r="BF1551" s="473"/>
      <c r="BG1551" s="473"/>
      <c r="BH1551" s="473"/>
      <c r="BI1551" s="473"/>
      <c r="BJ1551" s="473"/>
      <c r="BK1551" s="473"/>
    </row>
    <row r="1552" spans="1:63" s="471" customFormat="1" ht="22.5" customHeight="1">
      <c r="A1552" s="422"/>
      <c r="B1552" s="529"/>
      <c r="C1552" s="548"/>
      <c r="D1552" s="549" t="s">
        <v>854</v>
      </c>
      <c r="E1552" s="807" t="s">
        <v>819</v>
      </c>
      <c r="F1552" s="808"/>
      <c r="G1552" s="808"/>
      <c r="H1552" s="808"/>
      <c r="I1552" s="808"/>
      <c r="J1552" s="808"/>
      <c r="K1552" s="808"/>
      <c r="L1552" s="808"/>
      <c r="M1552" s="808"/>
      <c r="N1552" s="808"/>
      <c r="O1552" s="808"/>
      <c r="P1552" s="808"/>
      <c r="Q1552" s="808"/>
      <c r="R1552" s="808"/>
      <c r="S1552" s="808"/>
      <c r="T1552" s="808"/>
      <c r="U1552" s="808"/>
      <c r="V1552" s="808"/>
      <c r="W1552" s="808"/>
      <c r="X1552" s="809"/>
      <c r="Y1552" s="799"/>
      <c r="Z1552" s="800"/>
      <c r="AA1552" s="801"/>
      <c r="AC1552" s="473"/>
      <c r="AD1552" s="473"/>
      <c r="AE1552" s="473"/>
      <c r="AF1552" s="473"/>
      <c r="AG1552" s="473"/>
      <c r="AH1552" s="473"/>
      <c r="AI1552" s="473"/>
      <c r="AJ1552" s="473"/>
      <c r="AK1552" s="473"/>
      <c r="AL1552" s="473"/>
      <c r="AM1552" s="473"/>
      <c r="AN1552" s="473"/>
      <c r="AO1552" s="473"/>
      <c r="AP1552" s="473"/>
      <c r="AQ1552" s="473"/>
      <c r="AR1552" s="473"/>
      <c r="AS1552" s="473"/>
      <c r="AT1552" s="473"/>
      <c r="AU1552" s="473"/>
      <c r="AV1552" s="473"/>
      <c r="AW1552" s="473"/>
      <c r="AX1552" s="473"/>
      <c r="AY1552" s="473"/>
      <c r="AZ1552" s="473"/>
      <c r="BA1552" s="473"/>
      <c r="BB1552" s="473"/>
      <c r="BC1552" s="473"/>
      <c r="BD1552" s="473"/>
      <c r="BE1552" s="473"/>
      <c r="BF1552" s="473"/>
      <c r="BG1552" s="473"/>
      <c r="BH1552" s="473"/>
      <c r="BI1552" s="473"/>
      <c r="BJ1552" s="473"/>
      <c r="BK1552" s="473"/>
    </row>
    <row r="1553" spans="1:63" s="459" customFormat="1" ht="20.100000000000001" customHeight="1">
      <c r="A1553" s="422"/>
      <c r="B1553" s="530"/>
      <c r="C1553" s="552"/>
      <c r="D1553" s="553" t="s">
        <v>855</v>
      </c>
      <c r="E1553" s="810" t="s">
        <v>858</v>
      </c>
      <c r="F1553" s="811"/>
      <c r="G1553" s="811"/>
      <c r="H1553" s="811"/>
      <c r="I1553" s="811"/>
      <c r="J1553" s="811"/>
      <c r="K1553" s="811"/>
      <c r="L1553" s="811"/>
      <c r="M1553" s="811"/>
      <c r="N1553" s="811"/>
      <c r="O1553" s="811"/>
      <c r="P1553" s="811"/>
      <c r="Q1553" s="811"/>
      <c r="R1553" s="811"/>
      <c r="S1553" s="811"/>
      <c r="T1553" s="811"/>
      <c r="U1553" s="811"/>
      <c r="V1553" s="811"/>
      <c r="W1553" s="811"/>
      <c r="X1553" s="812"/>
      <c r="Y1553" s="802"/>
      <c r="Z1553" s="803"/>
      <c r="AA1553" s="804"/>
      <c r="AC1553" s="452"/>
      <c r="AD1553" s="452"/>
      <c r="AE1553" s="452"/>
      <c r="AF1553" s="452"/>
      <c r="AG1553" s="452"/>
      <c r="AH1553" s="452"/>
      <c r="AI1553" s="452"/>
      <c r="AJ1553" s="452"/>
      <c r="AK1553" s="452"/>
      <c r="AL1553" s="452"/>
      <c r="AM1553" s="452"/>
      <c r="AN1553" s="452"/>
      <c r="AO1553" s="452"/>
      <c r="AP1553" s="452"/>
      <c r="AQ1553" s="452"/>
      <c r="AR1553" s="452"/>
      <c r="AS1553" s="452"/>
      <c r="AT1553" s="452"/>
      <c r="AU1553" s="452"/>
      <c r="AV1553" s="452"/>
      <c r="AW1553" s="452"/>
      <c r="AX1553" s="452"/>
      <c r="AY1553" s="452"/>
      <c r="AZ1553" s="452"/>
      <c r="BA1553" s="452"/>
      <c r="BB1553" s="452"/>
      <c r="BC1553" s="452"/>
      <c r="BD1553" s="452"/>
      <c r="BE1553" s="452"/>
      <c r="BF1553" s="452"/>
      <c r="BG1553" s="452"/>
      <c r="BH1553" s="452"/>
      <c r="BI1553" s="452"/>
      <c r="BJ1553" s="452"/>
      <c r="BK1553" s="452"/>
    </row>
    <row r="1554" spans="1:63" s="471" customFormat="1" ht="12.75" customHeight="1">
      <c r="A1554" s="225"/>
      <c r="B1554" s="225"/>
      <c r="C1554" s="225"/>
      <c r="D1554" s="225"/>
      <c r="E1554" s="225"/>
      <c r="F1554" s="225"/>
      <c r="G1554" s="225"/>
      <c r="H1554" s="225"/>
      <c r="I1554" s="225"/>
      <c r="J1554" s="225"/>
      <c r="K1554" s="225"/>
      <c r="L1554" s="225"/>
      <c r="M1554" s="225"/>
      <c r="N1554" s="225"/>
      <c r="O1554" s="225"/>
      <c r="P1554" s="225"/>
      <c r="Q1554" s="225"/>
      <c r="R1554" s="225"/>
      <c r="Y1554" s="226"/>
      <c r="Z1554" s="226"/>
      <c r="AA1554" s="226"/>
    </row>
    <row r="1555" spans="1:63" s="473" customFormat="1" ht="14.25">
      <c r="A1555" s="316"/>
      <c r="B1555" s="526" t="s">
        <v>872</v>
      </c>
      <c r="C1555" s="439"/>
      <c r="D1555" s="439"/>
      <c r="E1555" s="439"/>
      <c r="F1555" s="439"/>
      <c r="G1555" s="439"/>
      <c r="H1555" s="439"/>
      <c r="I1555" s="439"/>
      <c r="J1555" s="439"/>
      <c r="K1555" s="439"/>
      <c r="L1555" s="439"/>
      <c r="M1555" s="439"/>
      <c r="N1555" s="439"/>
      <c r="O1555" s="439"/>
      <c r="P1555" s="439"/>
      <c r="Q1555" s="439"/>
      <c r="R1555" s="439"/>
      <c r="S1555" s="439"/>
      <c r="T1555" s="439"/>
      <c r="U1555" s="439"/>
      <c r="V1555" s="439"/>
      <c r="W1555" s="439"/>
      <c r="X1555" s="439"/>
      <c r="Y1555" s="541"/>
      <c r="Z1555" s="541"/>
      <c r="AA1555" s="541"/>
    </row>
    <row r="1556" spans="1:63" s="471" customFormat="1" ht="38.1" customHeight="1">
      <c r="A1556" s="422"/>
      <c r="B1556" s="528" t="s">
        <v>354</v>
      </c>
      <c r="C1556" s="742" t="s">
        <v>937</v>
      </c>
      <c r="D1556" s="743"/>
      <c r="E1556" s="743"/>
      <c r="F1556" s="743"/>
      <c r="G1556" s="743"/>
      <c r="H1556" s="743"/>
      <c r="I1556" s="743"/>
      <c r="J1556" s="743"/>
      <c r="K1556" s="743"/>
      <c r="L1556" s="743"/>
      <c r="M1556" s="743"/>
      <c r="N1556" s="743"/>
      <c r="O1556" s="743"/>
      <c r="P1556" s="743"/>
      <c r="Q1556" s="743"/>
      <c r="R1556" s="743"/>
      <c r="S1556" s="743"/>
      <c r="T1556" s="743"/>
      <c r="U1556" s="743"/>
      <c r="V1556" s="743"/>
      <c r="W1556" s="743"/>
      <c r="X1556" s="744"/>
      <c r="Y1556" s="745"/>
      <c r="Z1556" s="746"/>
      <c r="AA1556" s="747"/>
      <c r="AC1556" s="473"/>
      <c r="AD1556" s="473"/>
      <c r="AE1556" s="473"/>
      <c r="AF1556" s="473"/>
      <c r="AG1556" s="473"/>
      <c r="AH1556" s="473"/>
      <c r="AI1556" s="473"/>
      <c r="AJ1556" s="473"/>
      <c r="AK1556" s="473"/>
      <c r="AL1556" s="473"/>
      <c r="AM1556" s="473"/>
      <c r="AN1556" s="473"/>
      <c r="AO1556" s="473"/>
      <c r="AP1556" s="473"/>
      <c r="AQ1556" s="473"/>
      <c r="AR1556" s="473"/>
      <c r="AS1556" s="473"/>
      <c r="AT1556" s="473"/>
      <c r="AU1556" s="473"/>
      <c r="AV1556" s="473"/>
      <c r="AW1556" s="473"/>
      <c r="AX1556" s="473"/>
      <c r="AY1556" s="473"/>
      <c r="AZ1556" s="473"/>
      <c r="BA1556" s="473"/>
      <c r="BB1556" s="473"/>
      <c r="BC1556" s="473"/>
      <c r="BD1556" s="473"/>
      <c r="BE1556" s="473"/>
      <c r="BF1556" s="473"/>
      <c r="BG1556" s="473"/>
      <c r="BH1556" s="473"/>
      <c r="BI1556" s="473"/>
      <c r="BJ1556" s="473"/>
      <c r="BK1556" s="473"/>
    </row>
    <row r="1557" spans="1:63" s="471" customFormat="1" ht="31.5" customHeight="1">
      <c r="A1557" s="422"/>
      <c r="B1557" s="528" t="s">
        <v>356</v>
      </c>
      <c r="C1557" s="742" t="s">
        <v>871</v>
      </c>
      <c r="D1557" s="743"/>
      <c r="E1557" s="743"/>
      <c r="F1557" s="743"/>
      <c r="G1557" s="743"/>
      <c r="H1557" s="743"/>
      <c r="I1557" s="743"/>
      <c r="J1557" s="743"/>
      <c r="K1557" s="743"/>
      <c r="L1557" s="743"/>
      <c r="M1557" s="743"/>
      <c r="N1557" s="743"/>
      <c r="O1557" s="743"/>
      <c r="P1557" s="743"/>
      <c r="Q1557" s="743"/>
      <c r="R1557" s="743"/>
      <c r="S1557" s="743"/>
      <c r="T1557" s="743"/>
      <c r="U1557" s="743"/>
      <c r="V1557" s="743"/>
      <c r="W1557" s="743"/>
      <c r="X1557" s="744"/>
      <c r="Y1557" s="745"/>
      <c r="Z1557" s="746"/>
      <c r="AA1557" s="747"/>
      <c r="AC1557" s="473"/>
      <c r="AD1557" s="473"/>
      <c r="AE1557" s="473"/>
      <c r="AF1557" s="473"/>
      <c r="AG1557" s="473"/>
      <c r="AH1557" s="473"/>
      <c r="AI1557" s="473"/>
      <c r="AJ1557" s="473"/>
      <c r="AK1557" s="473"/>
      <c r="AL1557" s="473"/>
      <c r="AM1557" s="473"/>
      <c r="AN1557" s="473"/>
      <c r="AO1557" s="473"/>
      <c r="AP1557" s="473"/>
      <c r="AQ1557" s="473"/>
      <c r="AR1557" s="473"/>
      <c r="AS1557" s="473"/>
      <c r="AT1557" s="473"/>
      <c r="AU1557" s="473"/>
      <c r="AV1557" s="473"/>
      <c r="AW1557" s="473"/>
      <c r="AX1557" s="473"/>
      <c r="AY1557" s="473"/>
      <c r="AZ1557" s="473"/>
      <c r="BA1557" s="473"/>
      <c r="BB1557" s="473"/>
      <c r="BC1557" s="473"/>
      <c r="BD1557" s="473"/>
      <c r="BE1557" s="473"/>
      <c r="BF1557" s="473"/>
      <c r="BG1557" s="473"/>
      <c r="BH1557" s="473"/>
      <c r="BI1557" s="473"/>
      <c r="BJ1557" s="473"/>
      <c r="BK1557" s="473"/>
    </row>
    <row r="1558" spans="1:63" s="471" customFormat="1" ht="20.100000000000001" customHeight="1">
      <c r="A1558" s="422"/>
      <c r="B1558" s="536" t="s">
        <v>387</v>
      </c>
      <c r="C1558" s="635" t="s">
        <v>873</v>
      </c>
      <c r="D1558" s="614"/>
      <c r="E1558" s="614"/>
      <c r="F1558" s="614"/>
      <c r="G1558" s="614"/>
      <c r="H1558" s="614"/>
      <c r="I1558" s="614"/>
      <c r="J1558" s="614"/>
      <c r="K1558" s="614"/>
      <c r="L1558" s="614"/>
      <c r="M1558" s="614"/>
      <c r="N1558" s="614"/>
      <c r="O1558" s="614"/>
      <c r="P1558" s="614"/>
      <c r="Q1558" s="614"/>
      <c r="R1558" s="614"/>
      <c r="S1558" s="614"/>
      <c r="T1558" s="614"/>
      <c r="U1558" s="614"/>
      <c r="V1558" s="614"/>
      <c r="W1558" s="614"/>
      <c r="X1558" s="615"/>
      <c r="Y1558" s="833"/>
      <c r="Z1558" s="834"/>
      <c r="AA1558" s="835"/>
      <c r="AC1558" s="473"/>
      <c r="AD1558" s="473"/>
      <c r="AE1558" s="473"/>
      <c r="AF1558" s="473"/>
      <c r="AG1558" s="473"/>
      <c r="AH1558" s="473"/>
      <c r="AI1558" s="473"/>
      <c r="AJ1558" s="473"/>
      <c r="AK1558" s="473"/>
      <c r="AL1558" s="473"/>
      <c r="AM1558" s="473"/>
      <c r="AN1558" s="473"/>
      <c r="AO1558" s="473"/>
      <c r="AP1558" s="473"/>
      <c r="AQ1558" s="473"/>
      <c r="AR1558" s="473"/>
      <c r="AS1558" s="473"/>
      <c r="AT1558" s="473"/>
      <c r="AU1558" s="473"/>
      <c r="AV1558" s="473"/>
      <c r="AW1558" s="473"/>
      <c r="AX1558" s="473"/>
      <c r="AY1558" s="473"/>
      <c r="AZ1558" s="473"/>
      <c r="BA1558" s="473"/>
      <c r="BB1558" s="473"/>
      <c r="BC1558" s="473"/>
      <c r="BD1558" s="473"/>
      <c r="BE1558" s="473"/>
      <c r="BF1558" s="473"/>
      <c r="BG1558" s="473"/>
      <c r="BH1558" s="473"/>
      <c r="BI1558" s="473"/>
      <c r="BJ1558" s="473"/>
      <c r="BK1558" s="473"/>
    </row>
    <row r="1559" spans="1:63" s="471" customFormat="1" ht="20.100000000000001" customHeight="1">
      <c r="A1559" s="422"/>
      <c r="B1559" s="546"/>
      <c r="C1559" s="547" t="s">
        <v>852</v>
      </c>
      <c r="D1559" s="805" t="s">
        <v>853</v>
      </c>
      <c r="E1559" s="805"/>
      <c r="F1559" s="805"/>
      <c r="G1559" s="805"/>
      <c r="H1559" s="805"/>
      <c r="I1559" s="805"/>
      <c r="J1559" s="805"/>
      <c r="K1559" s="805"/>
      <c r="L1559" s="805"/>
      <c r="M1559" s="805"/>
      <c r="N1559" s="805"/>
      <c r="O1559" s="805"/>
      <c r="P1559" s="805"/>
      <c r="Q1559" s="805"/>
      <c r="R1559" s="805"/>
      <c r="S1559" s="805"/>
      <c r="T1559" s="805"/>
      <c r="U1559" s="805"/>
      <c r="V1559" s="805"/>
      <c r="W1559" s="805"/>
      <c r="X1559" s="806"/>
      <c r="Y1559" s="796"/>
      <c r="Z1559" s="797"/>
      <c r="AA1559" s="798"/>
      <c r="AC1559" s="473"/>
      <c r="AD1559" s="473"/>
      <c r="AE1559" s="473"/>
      <c r="AF1559" s="473"/>
      <c r="AG1559" s="473"/>
      <c r="AH1559" s="473"/>
      <c r="AI1559" s="473"/>
      <c r="AJ1559" s="473"/>
      <c r="AK1559" s="473"/>
      <c r="AL1559" s="473"/>
      <c r="AM1559" s="473"/>
      <c r="AN1559" s="473"/>
      <c r="AO1559" s="473"/>
      <c r="AP1559" s="473"/>
      <c r="AQ1559" s="473"/>
      <c r="AR1559" s="473"/>
      <c r="AS1559" s="473"/>
      <c r="AT1559" s="473"/>
      <c r="AU1559" s="473"/>
      <c r="AV1559" s="473"/>
      <c r="AW1559" s="473"/>
      <c r="AX1559" s="473"/>
      <c r="AY1559" s="473"/>
      <c r="AZ1559" s="473"/>
      <c r="BA1559" s="473"/>
      <c r="BB1559" s="473"/>
      <c r="BC1559" s="473"/>
      <c r="BD1559" s="473"/>
      <c r="BE1559" s="473"/>
      <c r="BF1559" s="473"/>
      <c r="BG1559" s="473"/>
      <c r="BH1559" s="473"/>
      <c r="BI1559" s="473"/>
      <c r="BJ1559" s="473"/>
      <c r="BK1559" s="473"/>
    </row>
    <row r="1560" spans="1:63" s="471" customFormat="1" ht="30" customHeight="1">
      <c r="A1560" s="422"/>
      <c r="B1560" s="529"/>
      <c r="C1560" s="548"/>
      <c r="D1560" s="549" t="s">
        <v>854</v>
      </c>
      <c r="E1560" s="807" t="s">
        <v>817</v>
      </c>
      <c r="F1560" s="808"/>
      <c r="G1560" s="808"/>
      <c r="H1560" s="808"/>
      <c r="I1560" s="808"/>
      <c r="J1560" s="808"/>
      <c r="K1560" s="808"/>
      <c r="L1560" s="808"/>
      <c r="M1560" s="808"/>
      <c r="N1560" s="808"/>
      <c r="O1560" s="808"/>
      <c r="P1560" s="808"/>
      <c r="Q1560" s="808"/>
      <c r="R1560" s="808"/>
      <c r="S1560" s="808"/>
      <c r="T1560" s="808"/>
      <c r="U1560" s="808"/>
      <c r="V1560" s="808"/>
      <c r="W1560" s="808"/>
      <c r="X1560" s="809"/>
      <c r="Y1560" s="799"/>
      <c r="Z1560" s="800"/>
      <c r="AA1560" s="801"/>
      <c r="AC1560" s="473"/>
      <c r="AD1560" s="473"/>
      <c r="AE1560" s="473"/>
      <c r="AF1560" s="473"/>
      <c r="AG1560" s="473"/>
      <c r="AH1560" s="473"/>
      <c r="AI1560" s="473"/>
      <c r="AJ1560" s="473"/>
      <c r="AK1560" s="473"/>
      <c r="AL1560" s="473"/>
      <c r="AM1560" s="473"/>
      <c r="AN1560" s="473"/>
      <c r="AO1560" s="473"/>
      <c r="AP1560" s="473"/>
      <c r="AQ1560" s="473"/>
      <c r="AR1560" s="473"/>
      <c r="AS1560" s="473"/>
      <c r="AT1560" s="473"/>
      <c r="AU1560" s="473"/>
      <c r="AV1560" s="473"/>
      <c r="AW1560" s="473"/>
      <c r="AX1560" s="473"/>
      <c r="AY1560" s="473"/>
      <c r="AZ1560" s="473"/>
      <c r="BA1560" s="473"/>
      <c r="BB1560" s="473"/>
      <c r="BC1560" s="473"/>
      <c r="BD1560" s="473"/>
      <c r="BE1560" s="473"/>
      <c r="BF1560" s="473"/>
      <c r="BG1560" s="473"/>
      <c r="BH1560" s="473"/>
      <c r="BI1560" s="473"/>
      <c r="BJ1560" s="473"/>
      <c r="BK1560" s="473"/>
    </row>
    <row r="1561" spans="1:63" s="459" customFormat="1" ht="20.100000000000001" customHeight="1">
      <c r="A1561" s="422"/>
      <c r="B1561" s="529"/>
      <c r="C1561" s="550"/>
      <c r="D1561" s="551" t="s">
        <v>855</v>
      </c>
      <c r="E1561" s="839" t="s">
        <v>864</v>
      </c>
      <c r="F1561" s="840"/>
      <c r="G1561" s="840"/>
      <c r="H1561" s="840"/>
      <c r="I1561" s="840"/>
      <c r="J1561" s="840"/>
      <c r="K1561" s="840"/>
      <c r="L1561" s="840"/>
      <c r="M1561" s="840"/>
      <c r="N1561" s="840"/>
      <c r="O1561" s="840"/>
      <c r="P1561" s="840"/>
      <c r="Q1561" s="840"/>
      <c r="R1561" s="840"/>
      <c r="S1561" s="840"/>
      <c r="T1561" s="840"/>
      <c r="U1561" s="840"/>
      <c r="V1561" s="840"/>
      <c r="W1561" s="840"/>
      <c r="X1561" s="841"/>
      <c r="Y1561" s="836"/>
      <c r="Z1561" s="837"/>
      <c r="AA1561" s="838"/>
      <c r="AC1561" s="452"/>
      <c r="AD1561" s="452"/>
      <c r="AE1561" s="452"/>
      <c r="AF1561" s="452"/>
      <c r="AG1561" s="452"/>
      <c r="AH1561" s="452"/>
      <c r="AI1561" s="452"/>
      <c r="AJ1561" s="452"/>
      <c r="AK1561" s="452"/>
      <c r="AL1561" s="452"/>
      <c r="AM1561" s="452"/>
      <c r="AN1561" s="452"/>
      <c r="AO1561" s="452"/>
      <c r="AP1561" s="452"/>
      <c r="AQ1561" s="452"/>
      <c r="AR1561" s="452"/>
      <c r="AS1561" s="452"/>
      <c r="AT1561" s="452"/>
      <c r="AU1561" s="452"/>
      <c r="AV1561" s="452"/>
      <c r="AW1561" s="452"/>
      <c r="AX1561" s="452"/>
      <c r="AY1561" s="452"/>
      <c r="AZ1561" s="452"/>
      <c r="BA1561" s="452"/>
      <c r="BB1561" s="452"/>
      <c r="BC1561" s="452"/>
      <c r="BD1561" s="452"/>
      <c r="BE1561" s="452"/>
      <c r="BF1561" s="452"/>
      <c r="BG1561" s="452"/>
      <c r="BH1561" s="452"/>
      <c r="BI1561" s="452"/>
      <c r="BJ1561" s="452"/>
      <c r="BK1561" s="452"/>
    </row>
    <row r="1562" spans="1:63" s="471" customFormat="1" ht="14.25">
      <c r="A1562" s="422"/>
      <c r="B1562" s="529"/>
      <c r="C1562" s="547" t="s">
        <v>795</v>
      </c>
      <c r="D1562" s="805" t="s">
        <v>853</v>
      </c>
      <c r="E1562" s="805"/>
      <c r="F1562" s="805"/>
      <c r="G1562" s="805"/>
      <c r="H1562" s="805"/>
      <c r="I1562" s="805"/>
      <c r="J1562" s="805"/>
      <c r="K1562" s="805"/>
      <c r="L1562" s="805"/>
      <c r="M1562" s="805"/>
      <c r="N1562" s="805"/>
      <c r="O1562" s="805"/>
      <c r="P1562" s="805"/>
      <c r="Q1562" s="805"/>
      <c r="R1562" s="805"/>
      <c r="S1562" s="805"/>
      <c r="T1562" s="805"/>
      <c r="U1562" s="805"/>
      <c r="V1562" s="805"/>
      <c r="W1562" s="805"/>
      <c r="X1562" s="806"/>
      <c r="Y1562" s="796"/>
      <c r="Z1562" s="797"/>
      <c r="AA1562" s="798"/>
      <c r="AC1562" s="473"/>
      <c r="AD1562" s="473"/>
      <c r="AE1562" s="473"/>
      <c r="AF1562" s="473"/>
      <c r="AG1562" s="473"/>
      <c r="AH1562" s="473"/>
      <c r="AI1562" s="473"/>
      <c r="AJ1562" s="473"/>
      <c r="AK1562" s="473"/>
      <c r="AL1562" s="473"/>
      <c r="AM1562" s="473"/>
      <c r="AN1562" s="473"/>
      <c r="AO1562" s="473"/>
      <c r="AP1562" s="473"/>
      <c r="AQ1562" s="473"/>
      <c r="AR1562" s="473"/>
      <c r="AS1562" s="473"/>
      <c r="AT1562" s="473"/>
      <c r="AU1562" s="473"/>
      <c r="AV1562" s="473"/>
      <c r="AW1562" s="473"/>
      <c r="AX1562" s="473"/>
      <c r="AY1562" s="473"/>
      <c r="AZ1562" s="473"/>
      <c r="BA1562" s="473"/>
      <c r="BB1562" s="473"/>
      <c r="BC1562" s="473"/>
      <c r="BD1562" s="473"/>
      <c r="BE1562" s="473"/>
      <c r="BF1562" s="473"/>
      <c r="BG1562" s="473"/>
      <c r="BH1562" s="473"/>
      <c r="BI1562" s="473"/>
      <c r="BJ1562" s="473"/>
      <c r="BK1562" s="473"/>
    </row>
    <row r="1563" spans="1:63" s="471" customFormat="1" ht="25.5" customHeight="1">
      <c r="A1563" s="422"/>
      <c r="B1563" s="529"/>
      <c r="C1563" s="548"/>
      <c r="D1563" s="549" t="s">
        <v>854</v>
      </c>
      <c r="E1563" s="807" t="s">
        <v>819</v>
      </c>
      <c r="F1563" s="808"/>
      <c r="G1563" s="808"/>
      <c r="H1563" s="808"/>
      <c r="I1563" s="808"/>
      <c r="J1563" s="808"/>
      <c r="K1563" s="808"/>
      <c r="L1563" s="808"/>
      <c r="M1563" s="808"/>
      <c r="N1563" s="808"/>
      <c r="O1563" s="808"/>
      <c r="P1563" s="808"/>
      <c r="Q1563" s="808"/>
      <c r="R1563" s="808"/>
      <c r="S1563" s="808"/>
      <c r="T1563" s="808"/>
      <c r="U1563" s="808"/>
      <c r="V1563" s="808"/>
      <c r="W1563" s="808"/>
      <c r="X1563" s="809"/>
      <c r="Y1563" s="799"/>
      <c r="Z1563" s="800"/>
      <c r="AA1563" s="801"/>
      <c r="AC1563" s="473"/>
      <c r="AD1563" s="473"/>
      <c r="AE1563" s="473"/>
      <c r="AF1563" s="473"/>
      <c r="AG1563" s="473"/>
      <c r="AH1563" s="473"/>
      <c r="AI1563" s="473"/>
      <c r="AJ1563" s="473"/>
      <c r="AK1563" s="473"/>
      <c r="AL1563" s="473"/>
      <c r="AM1563" s="473"/>
      <c r="AN1563" s="473"/>
      <c r="AO1563" s="473"/>
      <c r="AP1563" s="473"/>
      <c r="AQ1563" s="473"/>
      <c r="AR1563" s="473"/>
      <c r="AS1563" s="473"/>
      <c r="AT1563" s="473"/>
      <c r="AU1563" s="473"/>
      <c r="AV1563" s="473"/>
      <c r="AW1563" s="473"/>
      <c r="AX1563" s="473"/>
      <c r="AY1563" s="473"/>
      <c r="AZ1563" s="473"/>
      <c r="BA1563" s="473"/>
      <c r="BB1563" s="473"/>
      <c r="BC1563" s="473"/>
      <c r="BD1563" s="473"/>
      <c r="BE1563" s="473"/>
      <c r="BF1563" s="473"/>
      <c r="BG1563" s="473"/>
      <c r="BH1563" s="473"/>
      <c r="BI1563" s="473"/>
      <c r="BJ1563" s="473"/>
      <c r="BK1563" s="473"/>
    </row>
    <row r="1564" spans="1:63" s="459" customFormat="1" ht="20.100000000000001" customHeight="1">
      <c r="A1564" s="422"/>
      <c r="B1564" s="530"/>
      <c r="C1564" s="552"/>
      <c r="D1564" s="553" t="s">
        <v>855</v>
      </c>
      <c r="E1564" s="810" t="s">
        <v>858</v>
      </c>
      <c r="F1564" s="811"/>
      <c r="G1564" s="811"/>
      <c r="H1564" s="811"/>
      <c r="I1564" s="811"/>
      <c r="J1564" s="811"/>
      <c r="K1564" s="811"/>
      <c r="L1564" s="811"/>
      <c r="M1564" s="811"/>
      <c r="N1564" s="811"/>
      <c r="O1564" s="811"/>
      <c r="P1564" s="811"/>
      <c r="Q1564" s="811"/>
      <c r="R1564" s="811"/>
      <c r="S1564" s="811"/>
      <c r="T1564" s="811"/>
      <c r="U1564" s="811"/>
      <c r="V1564" s="811"/>
      <c r="W1564" s="811"/>
      <c r="X1564" s="812"/>
      <c r="Y1564" s="802"/>
      <c r="Z1564" s="803"/>
      <c r="AA1564" s="804"/>
      <c r="AC1564" s="452"/>
      <c r="AD1564" s="452"/>
      <c r="AE1564" s="452"/>
      <c r="AF1564" s="452"/>
      <c r="AG1564" s="452"/>
      <c r="AH1564" s="452"/>
      <c r="AI1564" s="452"/>
      <c r="AJ1564" s="452"/>
      <c r="AK1564" s="452"/>
      <c r="AL1564" s="452"/>
      <c r="AM1564" s="452"/>
      <c r="AN1564" s="452"/>
      <c r="AO1564" s="452"/>
      <c r="AP1564" s="452"/>
      <c r="AQ1564" s="452"/>
      <c r="AR1564" s="452"/>
      <c r="AS1564" s="452"/>
      <c r="AT1564" s="452"/>
      <c r="AU1564" s="452"/>
      <c r="AV1564" s="452"/>
      <c r="AW1564" s="452"/>
      <c r="AX1564" s="452"/>
      <c r="AY1564" s="452"/>
      <c r="AZ1564" s="452"/>
      <c r="BA1564" s="452"/>
      <c r="BB1564" s="452"/>
      <c r="BC1564" s="452"/>
      <c r="BD1564" s="452"/>
      <c r="BE1564" s="452"/>
      <c r="BF1564" s="452"/>
      <c r="BG1564" s="452"/>
      <c r="BH1564" s="452"/>
      <c r="BI1564" s="452"/>
      <c r="BJ1564" s="452"/>
      <c r="BK1564" s="452"/>
    </row>
    <row r="1565" spans="1:63" s="330" customFormat="1" ht="12.75" customHeight="1">
      <c r="A1565" s="323"/>
      <c r="B1565" s="501"/>
      <c r="C1565" s="502"/>
      <c r="D1565" s="502"/>
      <c r="E1565" s="502"/>
      <c r="F1565" s="502"/>
      <c r="G1565" s="502"/>
      <c r="H1565" s="502"/>
      <c r="I1565" s="502"/>
      <c r="J1565" s="502"/>
      <c r="K1565" s="502"/>
      <c r="L1565" s="502"/>
      <c r="M1565" s="502"/>
      <c r="N1565" s="502"/>
      <c r="O1565" s="502"/>
      <c r="P1565" s="502"/>
      <c r="Q1565" s="502"/>
      <c r="R1565" s="502"/>
      <c r="S1565" s="502"/>
      <c r="T1565" s="502"/>
      <c r="U1565" s="502"/>
      <c r="V1565" s="502"/>
      <c r="W1565" s="502"/>
      <c r="X1565" s="502"/>
      <c r="Y1565" s="481"/>
      <c r="Z1565" s="481"/>
      <c r="AA1565" s="481"/>
      <c r="AC1565" s="331"/>
      <c r="AD1565" s="331"/>
      <c r="AE1565" s="331"/>
      <c r="AF1565" s="331"/>
      <c r="AG1565" s="331"/>
      <c r="AH1565" s="331"/>
      <c r="AI1565" s="331"/>
      <c r="AJ1565" s="331"/>
      <c r="AK1565" s="331"/>
      <c r="AL1565" s="331"/>
      <c r="AM1565" s="331"/>
      <c r="AN1565" s="331"/>
      <c r="AO1565" s="331"/>
      <c r="AP1565" s="331"/>
      <c r="AQ1565" s="331"/>
      <c r="AR1565" s="331"/>
      <c r="AS1565" s="331"/>
      <c r="AT1565" s="331"/>
      <c r="AU1565" s="331"/>
      <c r="AV1565" s="331"/>
      <c r="AW1565" s="331"/>
      <c r="AX1565" s="331"/>
      <c r="AY1565" s="331"/>
      <c r="AZ1565" s="331"/>
      <c r="BA1565" s="331"/>
      <c r="BB1565" s="331"/>
      <c r="BC1565" s="331"/>
      <c r="BD1565" s="331"/>
      <c r="BE1565" s="331"/>
      <c r="BF1565" s="331"/>
      <c r="BG1565" s="331"/>
      <c r="BH1565" s="331"/>
      <c r="BI1565" s="331"/>
      <c r="BJ1565" s="331"/>
      <c r="BK1565" s="331"/>
    </row>
    <row r="1566" spans="1:63" s="471" customFormat="1" ht="19.350000000000001" customHeight="1">
      <c r="B1566" s="365"/>
      <c r="C1566" s="321"/>
      <c r="D1566" s="452"/>
      <c r="E1566" s="452"/>
      <c r="F1566" s="452"/>
      <c r="G1566" s="452"/>
      <c r="H1566" s="452"/>
      <c r="I1566" s="452"/>
      <c r="J1566" s="452"/>
      <c r="K1566" s="452"/>
      <c r="L1566" s="452"/>
      <c r="M1566" s="452"/>
      <c r="N1566" s="452"/>
      <c r="O1566" s="452"/>
      <c r="P1566" s="452"/>
      <c r="Q1566" s="452"/>
      <c r="R1566" s="452"/>
      <c r="S1566" s="452"/>
      <c r="T1566" s="452"/>
      <c r="U1566" s="452"/>
      <c r="V1566" s="452"/>
      <c r="W1566" s="452"/>
      <c r="X1566" s="452"/>
      <c r="Y1566" s="640"/>
      <c r="Z1566" s="682"/>
      <c r="AA1566" s="682"/>
      <c r="AC1566" s="473"/>
      <c r="AD1566" s="473"/>
      <c r="AE1566" s="473"/>
      <c r="AF1566" s="473"/>
      <c r="AG1566" s="473"/>
      <c r="AH1566" s="473"/>
      <c r="AI1566" s="473"/>
      <c r="AJ1566" s="473"/>
      <c r="AK1566" s="473"/>
      <c r="AL1566" s="473"/>
      <c r="AM1566" s="473"/>
      <c r="AN1566" s="473"/>
      <c r="AO1566" s="473"/>
      <c r="AP1566" s="473"/>
      <c r="AQ1566" s="473"/>
      <c r="AR1566" s="473"/>
      <c r="AS1566" s="473"/>
      <c r="AT1566" s="473"/>
      <c r="AU1566" s="473"/>
      <c r="AV1566" s="473"/>
      <c r="AW1566" s="473"/>
      <c r="AX1566" s="473"/>
      <c r="AY1566" s="473"/>
      <c r="AZ1566" s="473"/>
      <c r="BA1566" s="473"/>
      <c r="BB1566" s="473"/>
      <c r="BC1566" s="473"/>
      <c r="BD1566" s="473"/>
      <c r="BE1566" s="473"/>
      <c r="BF1566" s="473"/>
      <c r="BG1566" s="473"/>
      <c r="BH1566" s="473"/>
      <c r="BI1566" s="473"/>
      <c r="BJ1566" s="473"/>
      <c r="BK1566" s="473"/>
    </row>
    <row r="1567" spans="1:63" s="471" customFormat="1" ht="19.350000000000001" customHeight="1">
      <c r="B1567" s="365"/>
      <c r="C1567" s="321"/>
      <c r="D1567" s="452"/>
      <c r="E1567" s="452"/>
      <c r="F1567" s="452"/>
      <c r="G1567" s="452"/>
      <c r="H1567" s="452"/>
      <c r="I1567" s="452"/>
      <c r="J1567" s="452"/>
      <c r="K1567" s="452"/>
      <c r="L1567" s="452"/>
      <c r="M1567" s="452"/>
      <c r="N1567" s="452"/>
      <c r="O1567" s="452"/>
      <c r="P1567" s="452"/>
      <c r="Q1567" s="452"/>
      <c r="R1567" s="452"/>
      <c r="S1567" s="452"/>
      <c r="T1567" s="452"/>
      <c r="U1567" s="452"/>
      <c r="V1567" s="452"/>
      <c r="W1567" s="452"/>
      <c r="X1567" s="452"/>
      <c r="Y1567" s="640"/>
      <c r="Z1567" s="682"/>
      <c r="AA1567" s="682"/>
      <c r="AC1567" s="473"/>
      <c r="AD1567" s="473"/>
      <c r="AE1567" s="473"/>
      <c r="AF1567" s="473"/>
      <c r="AG1567" s="473"/>
      <c r="AH1567" s="473"/>
      <c r="AI1567" s="473"/>
      <c r="AJ1567" s="473"/>
      <c r="AK1567" s="473"/>
      <c r="AL1567" s="473"/>
      <c r="AM1567" s="473"/>
      <c r="AN1567" s="473"/>
      <c r="AO1567" s="473"/>
      <c r="AP1567" s="473"/>
      <c r="AQ1567" s="473"/>
      <c r="AR1567" s="473"/>
      <c r="AS1567" s="473"/>
      <c r="AT1567" s="473"/>
      <c r="AU1567" s="473"/>
      <c r="AV1567" s="473"/>
      <c r="AW1567" s="473"/>
      <c r="AX1567" s="473"/>
      <c r="AY1567" s="473"/>
      <c r="AZ1567" s="473"/>
      <c r="BA1567" s="473"/>
      <c r="BB1567" s="473"/>
      <c r="BC1567" s="473"/>
      <c r="BD1567" s="473"/>
      <c r="BE1567" s="473"/>
      <c r="BF1567" s="473"/>
      <c r="BG1567" s="473"/>
      <c r="BH1567" s="473"/>
      <c r="BI1567" s="473"/>
      <c r="BJ1567" s="473"/>
      <c r="BK1567" s="473"/>
    </row>
    <row r="1568" spans="1:63" s="471" customFormat="1" ht="19.350000000000001" customHeight="1">
      <c r="B1568" s="365"/>
      <c r="C1568" s="321"/>
      <c r="D1568" s="452"/>
      <c r="E1568" s="452"/>
      <c r="F1568" s="452"/>
      <c r="G1568" s="452"/>
      <c r="H1568" s="452"/>
      <c r="I1568" s="452"/>
      <c r="J1568" s="452"/>
      <c r="K1568" s="452"/>
      <c r="L1568" s="452"/>
      <c r="M1568" s="452"/>
      <c r="N1568" s="452"/>
      <c r="O1568" s="452"/>
      <c r="P1568" s="452"/>
      <c r="Q1568" s="452"/>
      <c r="R1568" s="452"/>
      <c r="S1568" s="452"/>
      <c r="T1568" s="452"/>
      <c r="U1568" s="452"/>
      <c r="V1568" s="452"/>
      <c r="W1568" s="452"/>
      <c r="X1568" s="452"/>
      <c r="Y1568" s="640"/>
      <c r="Z1568" s="682"/>
      <c r="AA1568" s="682"/>
      <c r="AC1568" s="473"/>
      <c r="AD1568" s="473"/>
      <c r="AE1568" s="473"/>
      <c r="AF1568" s="473"/>
      <c r="AG1568" s="473"/>
      <c r="AH1568" s="473"/>
      <c r="AI1568" s="473"/>
      <c r="AJ1568" s="473"/>
      <c r="AK1568" s="473"/>
      <c r="AL1568" s="473"/>
      <c r="AM1568" s="473"/>
      <c r="AN1568" s="473"/>
      <c r="AO1568" s="473"/>
      <c r="AP1568" s="473"/>
      <c r="AQ1568" s="473"/>
      <c r="AR1568" s="473"/>
      <c r="AS1568" s="473"/>
      <c r="AT1568" s="473"/>
      <c r="AU1568" s="473"/>
      <c r="AV1568" s="473"/>
      <c r="AW1568" s="473"/>
      <c r="AX1568" s="473"/>
      <c r="AY1568" s="473"/>
      <c r="AZ1568" s="473"/>
      <c r="BA1568" s="473"/>
      <c r="BB1568" s="473"/>
      <c r="BC1568" s="473"/>
      <c r="BD1568" s="473"/>
      <c r="BE1568" s="473"/>
      <c r="BF1568" s="473"/>
      <c r="BG1568" s="473"/>
      <c r="BH1568" s="473"/>
      <c r="BI1568" s="473"/>
      <c r="BJ1568" s="473"/>
      <c r="BK1568" s="473"/>
    </row>
    <row r="1569" spans="1:63" s="471" customFormat="1" ht="12.75" customHeight="1">
      <c r="A1569" s="473"/>
      <c r="B1569" s="452"/>
      <c r="C1569" s="452"/>
      <c r="D1569" s="452"/>
      <c r="E1569" s="452"/>
      <c r="F1569" s="452"/>
      <c r="G1569" s="452"/>
      <c r="H1569" s="452"/>
      <c r="I1569" s="452"/>
      <c r="J1569" s="452"/>
      <c r="K1569" s="452"/>
      <c r="L1569" s="452"/>
      <c r="M1569" s="452"/>
      <c r="N1569" s="452"/>
      <c r="O1569" s="452"/>
      <c r="P1569" s="452"/>
      <c r="Q1569" s="452"/>
      <c r="R1569" s="452"/>
      <c r="S1569" s="452"/>
      <c r="T1569" s="452"/>
      <c r="U1569" s="452"/>
      <c r="V1569" s="452"/>
      <c r="W1569" s="452"/>
      <c r="X1569" s="452"/>
      <c r="Y1569" s="682"/>
      <c r="Z1569" s="682"/>
      <c r="AA1569" s="682"/>
      <c r="AC1569" s="473"/>
      <c r="AD1569" s="473"/>
      <c r="AE1569" s="473"/>
      <c r="AF1569" s="473"/>
      <c r="AG1569" s="473"/>
      <c r="AH1569" s="473"/>
      <c r="AI1569" s="473"/>
      <c r="AJ1569" s="473"/>
      <c r="AK1569" s="473"/>
      <c r="AL1569" s="473"/>
      <c r="AM1569" s="473"/>
      <c r="AN1569" s="473"/>
      <c r="AO1569" s="473"/>
      <c r="AP1569" s="473"/>
      <c r="AQ1569" s="473"/>
      <c r="AR1569" s="473"/>
      <c r="AS1569" s="473"/>
      <c r="AT1569" s="473"/>
      <c r="AU1569" s="473"/>
      <c r="AV1569" s="473"/>
      <c r="AW1569" s="473"/>
      <c r="AX1569" s="473"/>
      <c r="AY1569" s="473"/>
      <c r="AZ1569" s="473"/>
      <c r="BA1569" s="473"/>
      <c r="BB1569" s="473"/>
      <c r="BC1569" s="473"/>
      <c r="BD1569" s="473"/>
      <c r="BE1569" s="473"/>
      <c r="BF1569" s="473"/>
      <c r="BG1569" s="473"/>
      <c r="BH1569" s="473"/>
      <c r="BI1569" s="473"/>
      <c r="BJ1569" s="473"/>
      <c r="BK1569" s="473"/>
    </row>
    <row r="1570" spans="1:63" s="471" customFormat="1" ht="26.45" customHeight="1">
      <c r="A1570" s="422"/>
      <c r="B1570" s="393" t="s">
        <v>754</v>
      </c>
      <c r="C1570" s="393"/>
      <c r="D1570" s="393"/>
      <c r="E1570" s="393"/>
      <c r="F1570" s="393"/>
      <c r="G1570" s="393"/>
      <c r="H1570" s="393"/>
      <c r="I1570" s="393"/>
      <c r="J1570" s="393"/>
      <c r="K1570" s="393"/>
      <c r="L1570" s="393"/>
      <c r="M1570" s="393"/>
      <c r="N1570" s="393"/>
      <c r="O1570" s="393"/>
      <c r="P1570" s="393"/>
      <c r="Q1570" s="393"/>
      <c r="R1570" s="285"/>
      <c r="S1570" s="285"/>
      <c r="AC1570" s="473"/>
      <c r="AD1570" s="473"/>
      <c r="AE1570" s="473"/>
      <c r="AF1570" s="473"/>
      <c r="AG1570" s="473"/>
      <c r="AH1570" s="473"/>
      <c r="AI1570" s="473"/>
      <c r="AJ1570" s="473"/>
      <c r="AK1570" s="473"/>
      <c r="AL1570" s="473"/>
      <c r="AM1570" s="473"/>
      <c r="AN1570" s="473"/>
      <c r="AO1570" s="473"/>
      <c r="AP1570" s="473"/>
      <c r="AQ1570" s="473"/>
      <c r="AR1570" s="473"/>
      <c r="AS1570" s="473"/>
      <c r="AT1570" s="473"/>
      <c r="AU1570" s="473"/>
      <c r="AV1570" s="473"/>
      <c r="AW1570" s="473"/>
      <c r="AX1570" s="473"/>
      <c r="AY1570" s="473"/>
      <c r="AZ1570" s="473"/>
      <c r="BA1570" s="473"/>
      <c r="BB1570" s="473"/>
      <c r="BC1570" s="473"/>
      <c r="BD1570" s="473"/>
      <c r="BE1570" s="473"/>
      <c r="BF1570" s="473"/>
      <c r="BG1570" s="473"/>
      <c r="BH1570" s="473"/>
      <c r="BI1570" s="473"/>
      <c r="BJ1570" s="473"/>
      <c r="BK1570" s="473"/>
    </row>
    <row r="1571" spans="1:63" s="471" customFormat="1" ht="19.350000000000001" customHeight="1">
      <c r="A1571" s="394" t="s">
        <v>921</v>
      </c>
      <c r="B1571" s="395"/>
      <c r="C1571" s="395"/>
      <c r="D1571" s="395"/>
      <c r="E1571" s="395"/>
      <c r="F1571" s="395"/>
      <c r="G1571" s="395"/>
      <c r="H1571" s="395"/>
      <c r="I1571" s="395"/>
      <c r="J1571" s="395"/>
      <c r="K1571" s="395"/>
      <c r="L1571" s="395"/>
      <c r="M1571" s="395"/>
      <c r="N1571" s="395"/>
      <c r="O1571" s="395"/>
      <c r="P1571" s="395"/>
      <c r="Q1571" s="395"/>
      <c r="R1571" s="395"/>
      <c r="S1571" s="285"/>
      <c r="T1571" s="285"/>
      <c r="U1571" s="285"/>
      <c r="V1571" s="285"/>
      <c r="W1571" s="285"/>
      <c r="X1571" s="319"/>
      <c r="Y1571" s="347"/>
      <c r="Z1571" s="488"/>
      <c r="AA1571" s="488"/>
      <c r="AC1571" s="473"/>
      <c r="AD1571" s="473"/>
      <c r="AE1571" s="473"/>
      <c r="AF1571" s="473"/>
      <c r="AG1571" s="473"/>
      <c r="AH1571" s="473"/>
      <c r="AI1571" s="473"/>
      <c r="AJ1571" s="473"/>
      <c r="AK1571" s="473"/>
      <c r="AL1571" s="473"/>
      <c r="AM1571" s="473"/>
      <c r="AN1571" s="473"/>
      <c r="AO1571" s="473"/>
      <c r="AP1571" s="473"/>
      <c r="AQ1571" s="473"/>
      <c r="AR1571" s="473"/>
      <c r="AS1571" s="473"/>
      <c r="AT1571" s="473"/>
      <c r="AU1571" s="473"/>
      <c r="AV1571" s="473"/>
      <c r="AW1571" s="473"/>
      <c r="AX1571" s="473"/>
      <c r="AY1571" s="473"/>
      <c r="AZ1571" s="473"/>
      <c r="BA1571" s="473"/>
      <c r="BB1571" s="473"/>
      <c r="BC1571" s="473"/>
      <c r="BD1571" s="473"/>
      <c r="BE1571" s="473"/>
      <c r="BF1571" s="473"/>
      <c r="BG1571" s="473"/>
      <c r="BH1571" s="473"/>
      <c r="BI1571" s="473"/>
      <c r="BJ1571" s="473"/>
      <c r="BK1571" s="473"/>
    </row>
    <row r="1572" spans="1:63" s="471" customFormat="1" ht="10.7" customHeight="1">
      <c r="B1572" s="598" t="s">
        <v>354</v>
      </c>
      <c r="C1572" s="1167" t="s">
        <v>755</v>
      </c>
      <c r="D1572" s="1168"/>
      <c r="E1572" s="1168"/>
      <c r="F1572" s="1168"/>
      <c r="G1572" s="1168"/>
      <c r="H1572" s="1168"/>
      <c r="I1572" s="1168"/>
      <c r="J1572" s="1168"/>
      <c r="K1572" s="1168"/>
      <c r="L1572" s="1168"/>
      <c r="M1572" s="1168"/>
      <c r="N1572" s="1168"/>
      <c r="O1572" s="1168"/>
      <c r="P1572" s="1168"/>
      <c r="Q1572" s="1168"/>
      <c r="R1572" s="1168"/>
      <c r="S1572" s="1168"/>
      <c r="T1572" s="1168"/>
      <c r="U1572" s="1168"/>
      <c r="V1572" s="1168"/>
      <c r="W1572" s="1168"/>
      <c r="X1572" s="1168"/>
      <c r="Y1572" s="1171"/>
      <c r="Z1572" s="1171"/>
      <c r="AA1572" s="1171"/>
      <c r="AC1572" s="473"/>
      <c r="AD1572" s="473"/>
      <c r="AE1572" s="473"/>
      <c r="AF1572" s="473"/>
      <c r="AG1572" s="473"/>
      <c r="AH1572" s="473"/>
      <c r="AI1572" s="473"/>
      <c r="AJ1572" s="473"/>
      <c r="AK1572" s="473"/>
      <c r="AL1572" s="473"/>
      <c r="AM1572" s="473"/>
      <c r="AN1572" s="473"/>
      <c r="AO1572" s="473"/>
      <c r="AP1572" s="473"/>
      <c r="AQ1572" s="473"/>
      <c r="AR1572" s="473"/>
      <c r="AS1572" s="473"/>
      <c r="AT1572" s="473"/>
      <c r="AU1572" s="473"/>
      <c r="AV1572" s="473"/>
      <c r="AW1572" s="473"/>
      <c r="AX1572" s="473"/>
      <c r="AY1572" s="473"/>
      <c r="AZ1572" s="473"/>
      <c r="BA1572" s="473"/>
      <c r="BB1572" s="473"/>
      <c r="BC1572" s="473"/>
      <c r="BD1572" s="473"/>
      <c r="BE1572" s="473"/>
      <c r="BF1572" s="473"/>
      <c r="BG1572" s="473"/>
      <c r="BH1572" s="473"/>
      <c r="BI1572" s="473"/>
      <c r="BJ1572" s="473"/>
      <c r="BK1572" s="473"/>
    </row>
    <row r="1573" spans="1:63" s="471" customFormat="1" ht="10.7" customHeight="1">
      <c r="B1573" s="599"/>
      <c r="C1573" s="1169"/>
      <c r="D1573" s="1169"/>
      <c r="E1573" s="1169"/>
      <c r="F1573" s="1169"/>
      <c r="G1573" s="1169"/>
      <c r="H1573" s="1169"/>
      <c r="I1573" s="1169"/>
      <c r="J1573" s="1169"/>
      <c r="K1573" s="1169"/>
      <c r="L1573" s="1169"/>
      <c r="M1573" s="1169"/>
      <c r="N1573" s="1169"/>
      <c r="O1573" s="1169"/>
      <c r="P1573" s="1169"/>
      <c r="Q1573" s="1169"/>
      <c r="R1573" s="1169"/>
      <c r="S1573" s="1169"/>
      <c r="T1573" s="1169"/>
      <c r="U1573" s="1169"/>
      <c r="V1573" s="1169"/>
      <c r="W1573" s="1169"/>
      <c r="X1573" s="1169"/>
      <c r="Y1573" s="1172"/>
      <c r="Z1573" s="1172"/>
      <c r="AA1573" s="1172"/>
      <c r="AC1573" s="473"/>
      <c r="AD1573" s="473"/>
      <c r="AE1573" s="473"/>
      <c r="AF1573" s="473"/>
      <c r="AG1573" s="473"/>
      <c r="AH1573" s="473"/>
      <c r="AI1573" s="473"/>
      <c r="AJ1573" s="473"/>
      <c r="AK1573" s="473"/>
      <c r="AL1573" s="473"/>
      <c r="AM1573" s="473"/>
      <c r="AN1573" s="473"/>
      <c r="AO1573" s="473"/>
      <c r="AP1573" s="473"/>
      <c r="AQ1573" s="473"/>
      <c r="AR1573" s="473"/>
      <c r="AS1573" s="473"/>
      <c r="AT1573" s="473"/>
      <c r="AU1573" s="473"/>
      <c r="AV1573" s="473"/>
      <c r="AW1573" s="473"/>
      <c r="AX1573" s="473"/>
      <c r="AY1573" s="473"/>
      <c r="AZ1573" s="473"/>
      <c r="BA1573" s="473"/>
      <c r="BB1573" s="473"/>
      <c r="BC1573" s="473"/>
      <c r="BD1573" s="473"/>
      <c r="BE1573" s="473"/>
      <c r="BF1573" s="473"/>
      <c r="BG1573" s="473"/>
      <c r="BH1573" s="473"/>
      <c r="BI1573" s="473"/>
      <c r="BJ1573" s="473"/>
      <c r="BK1573" s="473"/>
    </row>
    <row r="1574" spans="1:63" s="471" customFormat="1" ht="10.7" customHeight="1">
      <c r="B1574" s="599"/>
      <c r="C1574" s="1169"/>
      <c r="D1574" s="1169"/>
      <c r="E1574" s="1169"/>
      <c r="F1574" s="1169"/>
      <c r="G1574" s="1169"/>
      <c r="H1574" s="1169"/>
      <c r="I1574" s="1169"/>
      <c r="J1574" s="1169"/>
      <c r="K1574" s="1169"/>
      <c r="L1574" s="1169"/>
      <c r="M1574" s="1169"/>
      <c r="N1574" s="1169"/>
      <c r="O1574" s="1169"/>
      <c r="P1574" s="1169"/>
      <c r="Q1574" s="1169"/>
      <c r="R1574" s="1169"/>
      <c r="S1574" s="1169"/>
      <c r="T1574" s="1169"/>
      <c r="U1574" s="1169"/>
      <c r="V1574" s="1169"/>
      <c r="W1574" s="1169"/>
      <c r="X1574" s="1169"/>
      <c r="Y1574" s="1172"/>
      <c r="Z1574" s="1172"/>
      <c r="AA1574" s="1172"/>
      <c r="AC1574" s="473"/>
      <c r="AD1574" s="473"/>
      <c r="AE1574" s="473"/>
      <c r="AF1574" s="473"/>
      <c r="AG1574" s="473"/>
      <c r="AH1574" s="473"/>
      <c r="AI1574" s="473"/>
      <c r="AJ1574" s="473"/>
      <c r="AK1574" s="473"/>
      <c r="AL1574" s="473"/>
      <c r="AM1574" s="473"/>
      <c r="AN1574" s="473"/>
      <c r="AO1574" s="473"/>
      <c r="AP1574" s="473"/>
      <c r="AQ1574" s="473"/>
      <c r="AR1574" s="473"/>
      <c r="AS1574" s="473"/>
      <c r="AT1574" s="473"/>
      <c r="AU1574" s="473"/>
      <c r="AV1574" s="473"/>
      <c r="AW1574" s="473"/>
      <c r="AX1574" s="473"/>
      <c r="AY1574" s="473"/>
      <c r="AZ1574" s="473"/>
      <c r="BA1574" s="473"/>
      <c r="BB1574" s="473"/>
      <c r="BC1574" s="473"/>
      <c r="BD1574" s="473"/>
      <c r="BE1574" s="473"/>
      <c r="BF1574" s="473"/>
      <c r="BG1574" s="473"/>
      <c r="BH1574" s="473"/>
      <c r="BI1574" s="473"/>
      <c r="BJ1574" s="473"/>
      <c r="BK1574" s="473"/>
    </row>
    <row r="1575" spans="1:63" s="471" customFormat="1" ht="10.7" customHeight="1">
      <c r="A1575" s="346"/>
      <c r="B1575" s="599"/>
      <c r="C1575" s="1169"/>
      <c r="D1575" s="1169"/>
      <c r="E1575" s="1169"/>
      <c r="F1575" s="1169"/>
      <c r="G1575" s="1169"/>
      <c r="H1575" s="1169"/>
      <c r="I1575" s="1169"/>
      <c r="J1575" s="1169"/>
      <c r="K1575" s="1169"/>
      <c r="L1575" s="1169"/>
      <c r="M1575" s="1169"/>
      <c r="N1575" s="1169"/>
      <c r="O1575" s="1169"/>
      <c r="P1575" s="1169"/>
      <c r="Q1575" s="1169"/>
      <c r="R1575" s="1169"/>
      <c r="S1575" s="1169"/>
      <c r="T1575" s="1169"/>
      <c r="U1575" s="1169"/>
      <c r="V1575" s="1169"/>
      <c r="W1575" s="1169"/>
      <c r="X1575" s="1169"/>
      <c r="Y1575" s="1172"/>
      <c r="Z1575" s="1172"/>
      <c r="AA1575" s="1172"/>
      <c r="AC1575" s="473"/>
      <c r="AD1575" s="473"/>
      <c r="AE1575" s="473"/>
      <c r="AF1575" s="473"/>
      <c r="AG1575" s="473"/>
      <c r="AH1575" s="473"/>
      <c r="AI1575" s="473"/>
      <c r="AJ1575" s="473"/>
      <c r="AK1575" s="473"/>
      <c r="AL1575" s="473"/>
      <c r="AM1575" s="473"/>
      <c r="AN1575" s="473"/>
      <c r="AO1575" s="473"/>
      <c r="AP1575" s="473"/>
      <c r="AQ1575" s="473"/>
      <c r="AR1575" s="473"/>
      <c r="AS1575" s="473"/>
      <c r="AT1575" s="473"/>
      <c r="AU1575" s="473"/>
      <c r="AV1575" s="473"/>
      <c r="AW1575" s="473"/>
      <c r="AX1575" s="473"/>
      <c r="AY1575" s="473"/>
      <c r="AZ1575" s="473"/>
      <c r="BA1575" s="473"/>
      <c r="BB1575" s="473"/>
      <c r="BC1575" s="473"/>
      <c r="BD1575" s="473"/>
      <c r="BE1575" s="473"/>
      <c r="BF1575" s="473"/>
      <c r="BG1575" s="473"/>
      <c r="BH1575" s="473"/>
      <c r="BI1575" s="473"/>
      <c r="BJ1575" s="473"/>
      <c r="BK1575" s="473"/>
    </row>
    <row r="1576" spans="1:63" s="471" customFormat="1" ht="10.7" customHeight="1">
      <c r="A1576" s="422"/>
      <c r="B1576" s="600"/>
      <c r="C1576" s="1170"/>
      <c r="D1576" s="1170"/>
      <c r="E1576" s="1170"/>
      <c r="F1576" s="1170"/>
      <c r="G1576" s="1170"/>
      <c r="H1576" s="1170"/>
      <c r="I1576" s="1170"/>
      <c r="J1576" s="1170"/>
      <c r="K1576" s="1170"/>
      <c r="L1576" s="1170"/>
      <c r="M1576" s="1170"/>
      <c r="N1576" s="1170"/>
      <c r="O1576" s="1170"/>
      <c r="P1576" s="1170"/>
      <c r="Q1576" s="1170"/>
      <c r="R1576" s="1170"/>
      <c r="S1576" s="1170"/>
      <c r="T1576" s="1170"/>
      <c r="U1576" s="1170"/>
      <c r="V1576" s="1170"/>
      <c r="W1576" s="1170"/>
      <c r="X1576" s="1170"/>
      <c r="Y1576" s="1173"/>
      <c r="Z1576" s="1173"/>
      <c r="AA1576" s="1173"/>
      <c r="AC1576" s="473"/>
      <c r="AD1576" s="473"/>
      <c r="AE1576" s="473"/>
      <c r="AF1576" s="473"/>
      <c r="AG1576" s="473"/>
      <c r="AH1576" s="473"/>
      <c r="AI1576" s="473"/>
      <c r="AJ1576" s="473"/>
      <c r="AK1576" s="473"/>
      <c r="AL1576" s="473"/>
      <c r="AM1576" s="473"/>
      <c r="AN1576" s="473"/>
      <c r="AO1576" s="473"/>
      <c r="AP1576" s="473"/>
      <c r="AQ1576" s="473"/>
      <c r="AR1576" s="473"/>
      <c r="AS1576" s="473"/>
      <c r="AT1576" s="473"/>
      <c r="AU1576" s="473"/>
      <c r="AV1576" s="473"/>
      <c r="AW1576" s="473"/>
      <c r="AX1576" s="473"/>
      <c r="AY1576" s="473"/>
      <c r="AZ1576" s="473"/>
      <c r="BA1576" s="473"/>
      <c r="BB1576" s="473"/>
      <c r="BC1576" s="473"/>
      <c r="BD1576" s="473"/>
      <c r="BE1576" s="473"/>
      <c r="BF1576" s="473"/>
      <c r="BG1576" s="473"/>
      <c r="BH1576" s="473"/>
      <c r="BI1576" s="473"/>
      <c r="BJ1576" s="473"/>
      <c r="BK1576" s="473"/>
    </row>
    <row r="1577" spans="1:63" s="471" customFormat="1" ht="12.75" customHeight="1">
      <c r="B1577" s="346"/>
      <c r="C1577" s="346"/>
      <c r="D1577" s="346"/>
      <c r="E1577" s="346"/>
      <c r="F1577" s="346"/>
      <c r="G1577" s="346"/>
      <c r="H1577" s="346"/>
      <c r="I1577" s="344"/>
      <c r="J1577" s="344"/>
      <c r="K1577" s="344"/>
      <c r="L1577" s="344"/>
      <c r="M1577" s="344"/>
      <c r="N1577" s="344"/>
      <c r="O1577" s="344"/>
      <c r="P1577" s="344"/>
      <c r="Q1577" s="344"/>
      <c r="R1577" s="344"/>
      <c r="S1577" s="344"/>
      <c r="T1577" s="344"/>
      <c r="U1577" s="344"/>
      <c r="V1577" s="344"/>
      <c r="W1577" s="344"/>
      <c r="X1577" s="344"/>
      <c r="AC1577" s="473"/>
      <c r="AD1577" s="473"/>
      <c r="AE1577" s="473"/>
      <c r="AF1577" s="473"/>
      <c r="AG1577" s="473"/>
      <c r="AH1577" s="473"/>
      <c r="AI1577" s="473"/>
      <c r="AJ1577" s="473"/>
      <c r="AK1577" s="473"/>
      <c r="AL1577" s="473"/>
      <c r="AM1577" s="473"/>
      <c r="AN1577" s="473"/>
      <c r="AO1577" s="473"/>
      <c r="AP1577" s="473"/>
      <c r="AQ1577" s="473"/>
      <c r="AR1577" s="473"/>
      <c r="AS1577" s="473"/>
      <c r="AT1577" s="473"/>
      <c r="AU1577" s="473"/>
      <c r="AV1577" s="473"/>
      <c r="AW1577" s="473"/>
      <c r="AX1577" s="473"/>
      <c r="AY1577" s="473"/>
      <c r="AZ1577" s="473"/>
      <c r="BA1577" s="473"/>
      <c r="BB1577" s="473"/>
      <c r="BC1577" s="473"/>
      <c r="BD1577" s="473"/>
      <c r="BE1577" s="473"/>
      <c r="BF1577" s="473"/>
      <c r="BG1577" s="473"/>
      <c r="BH1577" s="473"/>
      <c r="BI1577" s="473"/>
      <c r="BJ1577" s="473"/>
      <c r="BK1577" s="473"/>
    </row>
    <row r="1578" spans="1:63" s="471" customFormat="1" ht="19.350000000000001" customHeight="1">
      <c r="A1578" s="422" t="s">
        <v>922</v>
      </c>
      <c r="B1578" s="488"/>
      <c r="C1578" s="488"/>
      <c r="D1578" s="488"/>
      <c r="E1578" s="488"/>
      <c r="F1578" s="488"/>
      <c r="G1578" s="488"/>
      <c r="H1578" s="488"/>
      <c r="I1578" s="488"/>
      <c r="J1578" s="488"/>
      <c r="K1578" s="488"/>
      <c r="L1578" s="488"/>
      <c r="M1578" s="488"/>
      <c r="N1578" s="488"/>
      <c r="O1578" s="488"/>
      <c r="P1578" s="488"/>
      <c r="Q1578" s="488"/>
      <c r="R1578" s="488"/>
      <c r="S1578" s="488"/>
      <c r="T1578" s="488"/>
      <c r="U1578" s="285"/>
      <c r="V1578" s="285"/>
      <c r="W1578" s="285"/>
      <c r="X1578" s="285"/>
      <c r="AC1578" s="473"/>
      <c r="AD1578" s="473"/>
      <c r="AE1578" s="473"/>
      <c r="AF1578" s="473"/>
      <c r="AG1578" s="473"/>
      <c r="AH1578" s="473"/>
      <c r="AI1578" s="473"/>
      <c r="AJ1578" s="473"/>
      <c r="AK1578" s="473"/>
      <c r="AL1578" s="473"/>
      <c r="AM1578" s="473"/>
      <c r="AN1578" s="473"/>
      <c r="AO1578" s="473"/>
      <c r="AP1578" s="473"/>
      <c r="AQ1578" s="473"/>
      <c r="AR1578" s="473"/>
      <c r="AS1578" s="473"/>
      <c r="AT1578" s="473"/>
      <c r="AU1578" s="473"/>
      <c r="AV1578" s="473"/>
      <c r="AW1578" s="473"/>
      <c r="AX1578" s="473"/>
      <c r="AY1578" s="473"/>
      <c r="AZ1578" s="473"/>
      <c r="BA1578" s="473"/>
      <c r="BB1578" s="473"/>
      <c r="BC1578" s="473"/>
      <c r="BD1578" s="473"/>
      <c r="BE1578" s="473"/>
      <c r="BF1578" s="473"/>
      <c r="BG1578" s="473"/>
      <c r="BH1578" s="473"/>
      <c r="BI1578" s="473"/>
      <c r="BJ1578" s="473"/>
      <c r="BK1578" s="473"/>
    </row>
    <row r="1579" spans="1:63" s="471" customFormat="1" ht="9.6" customHeight="1">
      <c r="B1579" s="622" t="s">
        <v>354</v>
      </c>
      <c r="C1579" s="623" t="s">
        <v>756</v>
      </c>
      <c r="D1579" s="624"/>
      <c r="E1579" s="624"/>
      <c r="F1579" s="624"/>
      <c r="G1579" s="624"/>
      <c r="H1579" s="624"/>
      <c r="I1579" s="624"/>
      <c r="J1579" s="624"/>
      <c r="K1579" s="624"/>
      <c r="L1579" s="624"/>
      <c r="M1579" s="624"/>
      <c r="N1579" s="624"/>
      <c r="O1579" s="624"/>
      <c r="P1579" s="624"/>
      <c r="Q1579" s="624"/>
      <c r="R1579" s="624"/>
      <c r="S1579" s="624"/>
      <c r="T1579" s="624"/>
      <c r="U1579" s="624"/>
      <c r="V1579" s="624"/>
      <c r="W1579" s="624"/>
      <c r="X1579" s="624"/>
      <c r="Y1579" s="767"/>
      <c r="Z1579" s="1174"/>
      <c r="AA1579" s="1174"/>
      <c r="AC1579" s="473"/>
      <c r="AD1579" s="473"/>
      <c r="AE1579" s="473"/>
      <c r="AF1579" s="473"/>
      <c r="AG1579" s="473"/>
      <c r="AH1579" s="473"/>
      <c r="AI1579" s="473"/>
      <c r="AJ1579" s="473"/>
      <c r="AK1579" s="473"/>
      <c r="AL1579" s="473"/>
      <c r="AM1579" s="473"/>
      <c r="AN1579" s="473"/>
      <c r="AO1579" s="473"/>
      <c r="AP1579" s="473"/>
      <c r="AQ1579" s="473"/>
      <c r="AR1579" s="473"/>
      <c r="AS1579" s="473"/>
      <c r="AT1579" s="473"/>
      <c r="AU1579" s="473"/>
      <c r="AV1579" s="473"/>
      <c r="AW1579" s="473"/>
      <c r="AX1579" s="473"/>
      <c r="AY1579" s="473"/>
      <c r="AZ1579" s="473"/>
      <c r="BA1579" s="473"/>
      <c r="BB1579" s="473"/>
      <c r="BC1579" s="473"/>
      <c r="BD1579" s="473"/>
      <c r="BE1579" s="473"/>
      <c r="BF1579" s="473"/>
      <c r="BG1579" s="473"/>
      <c r="BH1579" s="473"/>
      <c r="BI1579" s="473"/>
      <c r="BJ1579" s="473"/>
      <c r="BK1579" s="473"/>
    </row>
    <row r="1580" spans="1:63" s="471" customFormat="1" ht="9.6" customHeight="1">
      <c r="B1580" s="960"/>
      <c r="C1580" s="624"/>
      <c r="D1580" s="624"/>
      <c r="E1580" s="624"/>
      <c r="F1580" s="624"/>
      <c r="G1580" s="624"/>
      <c r="H1580" s="624"/>
      <c r="I1580" s="624"/>
      <c r="J1580" s="624"/>
      <c r="K1580" s="624"/>
      <c r="L1580" s="624"/>
      <c r="M1580" s="624"/>
      <c r="N1580" s="624"/>
      <c r="O1580" s="624"/>
      <c r="P1580" s="624"/>
      <c r="Q1580" s="624"/>
      <c r="R1580" s="624"/>
      <c r="S1580" s="624"/>
      <c r="T1580" s="624"/>
      <c r="U1580" s="624"/>
      <c r="V1580" s="624"/>
      <c r="W1580" s="624"/>
      <c r="X1580" s="624"/>
      <c r="Y1580" s="1174"/>
      <c r="Z1580" s="1174"/>
      <c r="AA1580" s="1174"/>
      <c r="AC1580" s="473"/>
      <c r="AD1580" s="473"/>
      <c r="AE1580" s="473"/>
      <c r="AF1580" s="473"/>
      <c r="AG1580" s="473"/>
      <c r="AH1580" s="473"/>
      <c r="AI1580" s="473"/>
      <c r="AJ1580" s="473"/>
      <c r="AK1580" s="473"/>
      <c r="AL1580" s="473"/>
      <c r="AM1580" s="473"/>
      <c r="AN1580" s="473"/>
      <c r="AO1580" s="473"/>
      <c r="AP1580" s="473"/>
      <c r="AQ1580" s="473"/>
      <c r="AR1580" s="473"/>
      <c r="AS1580" s="473"/>
      <c r="AT1580" s="473"/>
      <c r="AU1580" s="473"/>
      <c r="AV1580" s="473"/>
      <c r="AW1580" s="473"/>
      <c r="AX1580" s="473"/>
      <c r="AY1580" s="473"/>
      <c r="AZ1580" s="473"/>
      <c r="BA1580" s="473"/>
      <c r="BB1580" s="473"/>
      <c r="BC1580" s="473"/>
      <c r="BD1580" s="473"/>
      <c r="BE1580" s="473"/>
      <c r="BF1580" s="473"/>
      <c r="BG1580" s="473"/>
      <c r="BH1580" s="473"/>
      <c r="BI1580" s="473"/>
      <c r="BJ1580" s="473"/>
      <c r="BK1580" s="473"/>
    </row>
    <row r="1581" spans="1:63" s="471" customFormat="1" ht="9.6" customHeight="1">
      <c r="B1581" s="960"/>
      <c r="C1581" s="624"/>
      <c r="D1581" s="624"/>
      <c r="E1581" s="624"/>
      <c r="F1581" s="624"/>
      <c r="G1581" s="624"/>
      <c r="H1581" s="624"/>
      <c r="I1581" s="624"/>
      <c r="J1581" s="624"/>
      <c r="K1581" s="624"/>
      <c r="L1581" s="624"/>
      <c r="M1581" s="624"/>
      <c r="N1581" s="624"/>
      <c r="O1581" s="624"/>
      <c r="P1581" s="624"/>
      <c r="Q1581" s="624"/>
      <c r="R1581" s="624"/>
      <c r="S1581" s="624"/>
      <c r="T1581" s="624"/>
      <c r="U1581" s="624"/>
      <c r="V1581" s="624"/>
      <c r="W1581" s="624"/>
      <c r="X1581" s="624"/>
      <c r="Y1581" s="1174"/>
      <c r="Z1581" s="1174"/>
      <c r="AA1581" s="1174"/>
      <c r="AC1581" s="473"/>
      <c r="AD1581" s="473"/>
      <c r="AE1581" s="473"/>
      <c r="AF1581" s="473"/>
      <c r="AG1581" s="473"/>
      <c r="AH1581" s="473"/>
      <c r="AI1581" s="473"/>
      <c r="AJ1581" s="473"/>
      <c r="AK1581" s="473"/>
      <c r="AL1581" s="473"/>
      <c r="AM1581" s="473"/>
      <c r="AN1581" s="473"/>
      <c r="AO1581" s="473"/>
      <c r="AP1581" s="473"/>
      <c r="AQ1581" s="473"/>
      <c r="AR1581" s="473"/>
      <c r="AS1581" s="473"/>
      <c r="AT1581" s="473"/>
      <c r="AU1581" s="473"/>
      <c r="AV1581" s="473"/>
      <c r="AW1581" s="473"/>
      <c r="AX1581" s="473"/>
      <c r="AY1581" s="473"/>
      <c r="AZ1581" s="473"/>
      <c r="BA1581" s="473"/>
      <c r="BB1581" s="473"/>
      <c r="BC1581" s="473"/>
      <c r="BD1581" s="473"/>
      <c r="BE1581" s="473"/>
      <c r="BF1581" s="473"/>
      <c r="BG1581" s="473"/>
      <c r="BH1581" s="473"/>
      <c r="BI1581" s="473"/>
      <c r="BJ1581" s="473"/>
      <c r="BK1581" s="473"/>
    </row>
    <row r="1582" spans="1:63" s="471" customFormat="1" ht="9.6" customHeight="1">
      <c r="A1582" s="346"/>
      <c r="B1582" s="960"/>
      <c r="C1582" s="624"/>
      <c r="D1582" s="624"/>
      <c r="E1582" s="624"/>
      <c r="F1582" s="624"/>
      <c r="G1582" s="624"/>
      <c r="H1582" s="624"/>
      <c r="I1582" s="624"/>
      <c r="J1582" s="624"/>
      <c r="K1582" s="624"/>
      <c r="L1582" s="624"/>
      <c r="M1582" s="624"/>
      <c r="N1582" s="624"/>
      <c r="O1582" s="624"/>
      <c r="P1582" s="624"/>
      <c r="Q1582" s="624"/>
      <c r="R1582" s="624"/>
      <c r="S1582" s="624"/>
      <c r="T1582" s="624"/>
      <c r="U1582" s="624"/>
      <c r="V1582" s="624"/>
      <c r="W1582" s="624"/>
      <c r="X1582" s="624"/>
      <c r="Y1582" s="1174"/>
      <c r="Z1582" s="1174"/>
      <c r="AA1582" s="1174"/>
      <c r="AC1582" s="473"/>
      <c r="AD1582" s="473"/>
      <c r="AE1582" s="473"/>
      <c r="AF1582" s="473"/>
      <c r="AG1582" s="473"/>
      <c r="AH1582" s="473"/>
      <c r="AI1582" s="473"/>
      <c r="AJ1582" s="473"/>
      <c r="AK1582" s="473"/>
      <c r="AL1582" s="473"/>
      <c r="AM1582" s="473"/>
      <c r="AN1582" s="473"/>
      <c r="AO1582" s="473"/>
      <c r="AP1582" s="473"/>
      <c r="AQ1582" s="473"/>
      <c r="AR1582" s="473"/>
      <c r="AS1582" s="473"/>
      <c r="AT1582" s="473"/>
      <c r="AU1582" s="473"/>
      <c r="AV1582" s="473"/>
      <c r="AW1582" s="473"/>
      <c r="AX1582" s="473"/>
      <c r="AY1582" s="473"/>
      <c r="AZ1582" s="473"/>
      <c r="BA1582" s="473"/>
      <c r="BB1582" s="473"/>
      <c r="BC1582" s="473"/>
      <c r="BD1582" s="473"/>
      <c r="BE1582" s="473"/>
      <c r="BF1582" s="473"/>
      <c r="BG1582" s="473"/>
      <c r="BH1582" s="473"/>
      <c r="BI1582" s="473"/>
      <c r="BJ1582" s="473"/>
      <c r="BK1582" s="473"/>
    </row>
    <row r="1583" spans="1:63" s="471" customFormat="1" ht="9.6" customHeight="1">
      <c r="A1583" s="422"/>
      <c r="B1583" s="960"/>
      <c r="C1583" s="624"/>
      <c r="D1583" s="624"/>
      <c r="E1583" s="624"/>
      <c r="F1583" s="624"/>
      <c r="G1583" s="624"/>
      <c r="H1583" s="624"/>
      <c r="I1583" s="624"/>
      <c r="J1583" s="624"/>
      <c r="K1583" s="624"/>
      <c r="L1583" s="624"/>
      <c r="M1583" s="624"/>
      <c r="N1583" s="624"/>
      <c r="O1583" s="624"/>
      <c r="P1583" s="624"/>
      <c r="Q1583" s="624"/>
      <c r="R1583" s="624"/>
      <c r="S1583" s="624"/>
      <c r="T1583" s="624"/>
      <c r="U1583" s="624"/>
      <c r="V1583" s="624"/>
      <c r="W1583" s="624"/>
      <c r="X1583" s="624"/>
      <c r="Y1583" s="1174"/>
      <c r="Z1583" s="1174"/>
      <c r="AA1583" s="1174"/>
      <c r="AC1583" s="473"/>
      <c r="AD1583" s="473"/>
      <c r="AE1583" s="473"/>
      <c r="AF1583" s="473"/>
      <c r="AG1583" s="473"/>
      <c r="AH1583" s="473"/>
      <c r="AI1583" s="473"/>
      <c r="AJ1583" s="473"/>
      <c r="AK1583" s="473"/>
      <c r="AL1583" s="473"/>
      <c r="AM1583" s="473"/>
      <c r="AN1583" s="473"/>
      <c r="AO1583" s="473"/>
      <c r="AP1583" s="473"/>
      <c r="AQ1583" s="473"/>
      <c r="AR1583" s="473"/>
      <c r="AS1583" s="473"/>
      <c r="AT1583" s="473"/>
      <c r="AU1583" s="473"/>
      <c r="AV1583" s="473"/>
      <c r="AW1583" s="473"/>
      <c r="AX1583" s="473"/>
      <c r="AY1583" s="473"/>
      <c r="AZ1583" s="473"/>
      <c r="BA1583" s="473"/>
      <c r="BB1583" s="473"/>
      <c r="BC1583" s="473"/>
      <c r="BD1583" s="473"/>
      <c r="BE1583" s="473"/>
      <c r="BF1583" s="473"/>
      <c r="BG1583" s="473"/>
      <c r="BH1583" s="473"/>
      <c r="BI1583" s="473"/>
      <c r="BJ1583" s="473"/>
      <c r="BK1583" s="473"/>
    </row>
    <row r="1584" spans="1:63" s="471" customFormat="1" ht="9.6" customHeight="1">
      <c r="B1584" s="960"/>
      <c r="C1584" s="624"/>
      <c r="D1584" s="624"/>
      <c r="E1584" s="624"/>
      <c r="F1584" s="624"/>
      <c r="G1584" s="624"/>
      <c r="H1584" s="624"/>
      <c r="I1584" s="624"/>
      <c r="J1584" s="624"/>
      <c r="K1584" s="624"/>
      <c r="L1584" s="624"/>
      <c r="M1584" s="624"/>
      <c r="N1584" s="624"/>
      <c r="O1584" s="624"/>
      <c r="P1584" s="624"/>
      <c r="Q1584" s="624"/>
      <c r="R1584" s="624"/>
      <c r="S1584" s="624"/>
      <c r="T1584" s="624"/>
      <c r="U1584" s="624"/>
      <c r="V1584" s="624"/>
      <c r="W1584" s="624"/>
      <c r="X1584" s="624"/>
      <c r="Y1584" s="1174"/>
      <c r="Z1584" s="1174"/>
      <c r="AA1584" s="1174"/>
      <c r="AC1584" s="473"/>
      <c r="AD1584" s="473"/>
      <c r="AE1584" s="473"/>
      <c r="AF1584" s="473"/>
      <c r="AG1584" s="473"/>
      <c r="AH1584" s="473"/>
      <c r="AI1584" s="473"/>
      <c r="AJ1584" s="473"/>
      <c r="AK1584" s="473"/>
      <c r="AL1584" s="473"/>
      <c r="AM1584" s="473"/>
      <c r="AN1584" s="473"/>
      <c r="AO1584" s="473"/>
      <c r="AP1584" s="473"/>
      <c r="AQ1584" s="473"/>
      <c r="AR1584" s="473"/>
      <c r="AS1584" s="473"/>
      <c r="AT1584" s="473"/>
      <c r="AU1584" s="473"/>
      <c r="AV1584" s="473"/>
      <c r="AW1584" s="473"/>
      <c r="AX1584" s="473"/>
      <c r="AY1584" s="473"/>
      <c r="AZ1584" s="473"/>
      <c r="BA1584" s="473"/>
      <c r="BB1584" s="473"/>
      <c r="BC1584" s="473"/>
      <c r="BD1584" s="473"/>
      <c r="BE1584" s="473"/>
      <c r="BF1584" s="473"/>
      <c r="BG1584" s="473"/>
      <c r="BH1584" s="473"/>
      <c r="BI1584" s="473"/>
      <c r="BJ1584" s="473"/>
      <c r="BK1584" s="473"/>
    </row>
    <row r="1585" spans="1:63" s="471" customFormat="1" ht="7.7" customHeight="1">
      <c r="B1585" s="622" t="s">
        <v>356</v>
      </c>
      <c r="C1585" s="623" t="s">
        <v>757</v>
      </c>
      <c r="D1585" s="624"/>
      <c r="E1585" s="624"/>
      <c r="F1585" s="624"/>
      <c r="G1585" s="624"/>
      <c r="H1585" s="624"/>
      <c r="I1585" s="624"/>
      <c r="J1585" s="624"/>
      <c r="K1585" s="624"/>
      <c r="L1585" s="624"/>
      <c r="M1585" s="624"/>
      <c r="N1585" s="624"/>
      <c r="O1585" s="624"/>
      <c r="P1585" s="624"/>
      <c r="Q1585" s="624"/>
      <c r="R1585" s="624"/>
      <c r="S1585" s="624"/>
      <c r="T1585" s="624"/>
      <c r="U1585" s="624"/>
      <c r="V1585" s="624"/>
      <c r="W1585" s="624"/>
      <c r="X1585" s="624"/>
      <c r="Y1585" s="767"/>
      <c r="Z1585" s="625"/>
      <c r="AA1585" s="625"/>
      <c r="AC1585" s="473"/>
      <c r="AD1585" s="473"/>
      <c r="AE1585" s="473"/>
      <c r="AF1585" s="473"/>
      <c r="AG1585" s="473"/>
      <c r="AH1585" s="473"/>
      <c r="AI1585" s="473"/>
      <c r="AJ1585" s="473"/>
      <c r="AK1585" s="473"/>
      <c r="AL1585" s="473"/>
      <c r="AM1585" s="473"/>
      <c r="AN1585" s="473"/>
      <c r="AO1585" s="473"/>
      <c r="AP1585" s="473"/>
      <c r="AQ1585" s="473"/>
      <c r="AR1585" s="473"/>
      <c r="AS1585" s="473"/>
      <c r="AT1585" s="473"/>
      <c r="AU1585" s="473"/>
      <c r="AV1585" s="473"/>
      <c r="AW1585" s="473"/>
      <c r="AX1585" s="473"/>
      <c r="AY1585" s="473"/>
      <c r="AZ1585" s="473"/>
      <c r="BA1585" s="473"/>
      <c r="BB1585" s="473"/>
      <c r="BC1585" s="473"/>
      <c r="BD1585" s="473"/>
      <c r="BE1585" s="473"/>
      <c r="BF1585" s="473"/>
      <c r="BG1585" s="473"/>
      <c r="BH1585" s="473"/>
      <c r="BI1585" s="473"/>
      <c r="BJ1585" s="473"/>
      <c r="BK1585" s="473"/>
    </row>
    <row r="1586" spans="1:63" s="471" customFormat="1" ht="7.7" customHeight="1">
      <c r="B1586" s="960"/>
      <c r="C1586" s="624"/>
      <c r="D1586" s="624"/>
      <c r="E1586" s="624"/>
      <c r="F1586" s="624"/>
      <c r="G1586" s="624"/>
      <c r="H1586" s="624"/>
      <c r="I1586" s="624"/>
      <c r="J1586" s="624"/>
      <c r="K1586" s="624"/>
      <c r="L1586" s="624"/>
      <c r="M1586" s="624"/>
      <c r="N1586" s="624"/>
      <c r="O1586" s="624"/>
      <c r="P1586" s="624"/>
      <c r="Q1586" s="624"/>
      <c r="R1586" s="624"/>
      <c r="S1586" s="624"/>
      <c r="T1586" s="624"/>
      <c r="U1586" s="624"/>
      <c r="V1586" s="624"/>
      <c r="W1586" s="624"/>
      <c r="X1586" s="624"/>
      <c r="Y1586" s="625"/>
      <c r="Z1586" s="625"/>
      <c r="AA1586" s="625"/>
      <c r="AC1586" s="473"/>
      <c r="AD1586" s="473"/>
      <c r="AE1586" s="473"/>
      <c r="AF1586" s="473"/>
      <c r="AG1586" s="473"/>
      <c r="AH1586" s="473"/>
      <c r="AI1586" s="473"/>
      <c r="AJ1586" s="473"/>
      <c r="AK1586" s="473"/>
      <c r="AL1586" s="473"/>
      <c r="AM1586" s="473"/>
      <c r="AN1586" s="473"/>
      <c r="AO1586" s="473"/>
      <c r="AP1586" s="473"/>
      <c r="AQ1586" s="473"/>
      <c r="AR1586" s="473"/>
      <c r="AS1586" s="473"/>
      <c r="AT1586" s="473"/>
      <c r="AU1586" s="473"/>
      <c r="AV1586" s="473"/>
      <c r="AW1586" s="473"/>
      <c r="AX1586" s="473"/>
      <c r="AY1586" s="473"/>
      <c r="AZ1586" s="473"/>
      <c r="BA1586" s="473"/>
      <c r="BB1586" s="473"/>
      <c r="BC1586" s="473"/>
      <c r="BD1586" s="473"/>
      <c r="BE1586" s="473"/>
      <c r="BF1586" s="473"/>
      <c r="BG1586" s="473"/>
      <c r="BH1586" s="473"/>
      <c r="BI1586" s="473"/>
      <c r="BJ1586" s="473"/>
      <c r="BK1586" s="473"/>
    </row>
    <row r="1587" spans="1:63" s="471" customFormat="1" ht="7.7" customHeight="1">
      <c r="B1587" s="960"/>
      <c r="C1587" s="624"/>
      <c r="D1587" s="624"/>
      <c r="E1587" s="624"/>
      <c r="F1587" s="624"/>
      <c r="G1587" s="624"/>
      <c r="H1587" s="624"/>
      <c r="I1587" s="624"/>
      <c r="J1587" s="624"/>
      <c r="K1587" s="624"/>
      <c r="L1587" s="624"/>
      <c r="M1587" s="624"/>
      <c r="N1587" s="624"/>
      <c r="O1587" s="624"/>
      <c r="P1587" s="624"/>
      <c r="Q1587" s="624"/>
      <c r="R1587" s="624"/>
      <c r="S1587" s="624"/>
      <c r="T1587" s="624"/>
      <c r="U1587" s="624"/>
      <c r="V1587" s="624"/>
      <c r="W1587" s="624"/>
      <c r="X1587" s="624"/>
      <c r="Y1587" s="625"/>
      <c r="Z1587" s="625"/>
      <c r="AA1587" s="625"/>
      <c r="AC1587" s="473"/>
      <c r="AD1587" s="473"/>
      <c r="AE1587" s="473"/>
      <c r="AF1587" s="473"/>
      <c r="AG1587" s="473"/>
      <c r="AH1587" s="473"/>
      <c r="AI1587" s="473"/>
      <c r="AJ1587" s="473"/>
      <c r="AK1587" s="473"/>
      <c r="AL1587" s="473"/>
      <c r="AM1587" s="473"/>
      <c r="AN1587" s="473"/>
      <c r="AO1587" s="473"/>
      <c r="AP1587" s="473"/>
      <c r="AQ1587" s="473"/>
      <c r="AR1587" s="473"/>
      <c r="AS1587" s="473"/>
      <c r="AT1587" s="473"/>
      <c r="AU1587" s="473"/>
      <c r="AV1587" s="473"/>
      <c r="AW1587" s="473"/>
      <c r="AX1587" s="473"/>
      <c r="AY1587" s="473"/>
      <c r="AZ1587" s="473"/>
      <c r="BA1587" s="473"/>
      <c r="BB1587" s="473"/>
      <c r="BC1587" s="473"/>
      <c r="BD1587" s="473"/>
      <c r="BE1587" s="473"/>
      <c r="BF1587" s="473"/>
      <c r="BG1587" s="473"/>
      <c r="BH1587" s="473"/>
      <c r="BI1587" s="473"/>
      <c r="BJ1587" s="473"/>
      <c r="BK1587" s="473"/>
    </row>
    <row r="1588" spans="1:63" s="471" customFormat="1" ht="7.7" customHeight="1">
      <c r="B1588" s="960"/>
      <c r="C1588" s="624"/>
      <c r="D1588" s="624"/>
      <c r="E1588" s="624"/>
      <c r="F1588" s="624"/>
      <c r="G1588" s="624"/>
      <c r="H1588" s="624"/>
      <c r="I1588" s="624"/>
      <c r="J1588" s="624"/>
      <c r="K1588" s="624"/>
      <c r="L1588" s="624"/>
      <c r="M1588" s="624"/>
      <c r="N1588" s="624"/>
      <c r="O1588" s="624"/>
      <c r="P1588" s="624"/>
      <c r="Q1588" s="624"/>
      <c r="R1588" s="624"/>
      <c r="S1588" s="624"/>
      <c r="T1588" s="624"/>
      <c r="U1588" s="624"/>
      <c r="V1588" s="624"/>
      <c r="W1588" s="624"/>
      <c r="X1588" s="624"/>
      <c r="Y1588" s="625"/>
      <c r="Z1588" s="625"/>
      <c r="AA1588" s="625"/>
      <c r="AC1588" s="473"/>
      <c r="AD1588" s="473"/>
      <c r="AE1588" s="473"/>
      <c r="AF1588" s="473"/>
      <c r="AG1588" s="473"/>
      <c r="AH1588" s="473"/>
      <c r="AI1588" s="473"/>
      <c r="AJ1588" s="473"/>
      <c r="AK1588" s="473"/>
      <c r="AL1588" s="473"/>
      <c r="AM1588" s="473"/>
      <c r="AN1588" s="473"/>
      <c r="AO1588" s="473"/>
      <c r="AP1588" s="473"/>
      <c r="AQ1588" s="473"/>
      <c r="AR1588" s="473"/>
      <c r="AS1588" s="473"/>
      <c r="AT1588" s="473"/>
      <c r="AU1588" s="473"/>
      <c r="AV1588" s="473"/>
      <c r="AW1588" s="473"/>
      <c r="AX1588" s="473"/>
      <c r="AY1588" s="473"/>
      <c r="AZ1588" s="473"/>
      <c r="BA1588" s="473"/>
      <c r="BB1588" s="473"/>
      <c r="BC1588" s="473"/>
      <c r="BD1588" s="473"/>
      <c r="BE1588" s="473"/>
      <c r="BF1588" s="473"/>
      <c r="BG1588" s="473"/>
      <c r="BH1588" s="473"/>
      <c r="BI1588" s="473"/>
      <c r="BJ1588" s="473"/>
      <c r="BK1588" s="473"/>
    </row>
    <row r="1589" spans="1:63" s="471" customFormat="1" ht="7.7" customHeight="1">
      <c r="B1589" s="960"/>
      <c r="C1589" s="624"/>
      <c r="D1589" s="624"/>
      <c r="E1589" s="624"/>
      <c r="F1589" s="624"/>
      <c r="G1589" s="624"/>
      <c r="H1589" s="624"/>
      <c r="I1589" s="624"/>
      <c r="J1589" s="624"/>
      <c r="K1589" s="624"/>
      <c r="L1589" s="624"/>
      <c r="M1589" s="624"/>
      <c r="N1589" s="624"/>
      <c r="O1589" s="624"/>
      <c r="P1589" s="624"/>
      <c r="Q1589" s="624"/>
      <c r="R1589" s="624"/>
      <c r="S1589" s="624"/>
      <c r="T1589" s="624"/>
      <c r="U1589" s="624"/>
      <c r="V1589" s="624"/>
      <c r="W1589" s="624"/>
      <c r="X1589" s="624"/>
      <c r="Y1589" s="625"/>
      <c r="Z1589" s="625"/>
      <c r="AA1589" s="625"/>
      <c r="AC1589" s="473"/>
      <c r="AD1589" s="473"/>
      <c r="AE1589" s="473"/>
      <c r="AF1589" s="473"/>
      <c r="AG1589" s="473"/>
      <c r="AH1589" s="473"/>
      <c r="AI1589" s="473"/>
      <c r="AJ1589" s="473"/>
      <c r="AK1589" s="473"/>
      <c r="AL1589" s="473"/>
      <c r="AM1589" s="473"/>
      <c r="AN1589" s="473"/>
      <c r="AO1589" s="473"/>
      <c r="AP1589" s="473"/>
      <c r="AQ1589" s="473"/>
      <c r="AR1589" s="473"/>
      <c r="AS1589" s="473"/>
      <c r="AT1589" s="473"/>
      <c r="AU1589" s="473"/>
      <c r="AV1589" s="473"/>
      <c r="AW1589" s="473"/>
      <c r="AX1589" s="473"/>
      <c r="AY1589" s="473"/>
      <c r="AZ1589" s="473"/>
      <c r="BA1589" s="473"/>
      <c r="BB1589" s="473"/>
      <c r="BC1589" s="473"/>
      <c r="BD1589" s="473"/>
      <c r="BE1589" s="473"/>
      <c r="BF1589" s="473"/>
      <c r="BG1589" s="473"/>
      <c r="BH1589" s="473"/>
      <c r="BI1589" s="473"/>
      <c r="BJ1589" s="473"/>
      <c r="BK1589" s="473"/>
    </row>
    <row r="1590" spans="1:63" s="471" customFormat="1" ht="7.35" customHeight="1">
      <c r="B1590" s="346"/>
      <c r="C1590" s="346"/>
      <c r="D1590" s="346"/>
      <c r="E1590" s="346"/>
      <c r="F1590" s="346"/>
      <c r="G1590" s="346"/>
      <c r="H1590" s="346"/>
      <c r="I1590" s="344"/>
      <c r="J1590" s="344"/>
      <c r="K1590" s="344"/>
      <c r="L1590" s="344"/>
      <c r="M1590" s="344"/>
      <c r="N1590" s="344"/>
      <c r="O1590" s="344"/>
      <c r="P1590" s="344"/>
      <c r="Q1590" s="344"/>
      <c r="R1590" s="344"/>
      <c r="S1590" s="344"/>
      <c r="T1590" s="344"/>
      <c r="U1590" s="344"/>
      <c r="V1590" s="344"/>
      <c r="W1590" s="344"/>
      <c r="X1590" s="344"/>
      <c r="Y1590" s="347"/>
      <c r="Z1590" s="488"/>
      <c r="AA1590" s="488"/>
      <c r="AC1590" s="473"/>
      <c r="AD1590" s="473"/>
      <c r="AE1590" s="473"/>
      <c r="AF1590" s="473"/>
      <c r="AG1590" s="473"/>
      <c r="AH1590" s="473"/>
      <c r="AI1590" s="473"/>
      <c r="AJ1590" s="473"/>
      <c r="AK1590" s="473"/>
      <c r="AL1590" s="473"/>
      <c r="AM1590" s="473"/>
      <c r="AN1590" s="473"/>
      <c r="AO1590" s="473"/>
      <c r="AP1590" s="473"/>
      <c r="AQ1590" s="473"/>
      <c r="AR1590" s="473"/>
      <c r="AS1590" s="473"/>
      <c r="AT1590" s="473"/>
      <c r="AU1590" s="473"/>
      <c r="AV1590" s="473"/>
      <c r="AW1590" s="473"/>
      <c r="AX1590" s="473"/>
      <c r="AY1590" s="473"/>
      <c r="AZ1590" s="473"/>
      <c r="BA1590" s="473"/>
      <c r="BB1590" s="473"/>
      <c r="BC1590" s="473"/>
      <c r="BD1590" s="473"/>
      <c r="BE1590" s="473"/>
      <c r="BF1590" s="473"/>
      <c r="BG1590" s="473"/>
      <c r="BH1590" s="473"/>
      <c r="BI1590" s="473"/>
      <c r="BJ1590" s="473"/>
      <c r="BK1590" s="473"/>
    </row>
    <row r="1591" spans="1:63" s="471" customFormat="1" ht="15" customHeight="1">
      <c r="A1591" s="422" t="s">
        <v>923</v>
      </c>
      <c r="B1591" s="422"/>
      <c r="C1591" s="422"/>
      <c r="D1591" s="422"/>
      <c r="E1591" s="422"/>
      <c r="F1591" s="422"/>
      <c r="G1591" s="422"/>
      <c r="H1591" s="422"/>
      <c r="I1591" s="422"/>
      <c r="J1591" s="422"/>
      <c r="K1591" s="422"/>
      <c r="L1591" s="422"/>
      <c r="M1591" s="422"/>
      <c r="N1591" s="422"/>
      <c r="O1591" s="422"/>
      <c r="P1591" s="422"/>
      <c r="Q1591" s="422"/>
      <c r="R1591" s="422"/>
      <c r="S1591" s="422"/>
      <c r="T1591" s="422"/>
      <c r="U1591" s="422"/>
      <c r="V1591" s="422"/>
      <c r="W1591" s="422"/>
      <c r="X1591" s="422"/>
      <c r="AC1591" s="473"/>
      <c r="AD1591" s="473"/>
      <c r="AE1591" s="473"/>
      <c r="AF1591" s="473"/>
      <c r="AG1591" s="473"/>
      <c r="AH1591" s="473"/>
      <c r="AI1591" s="473"/>
      <c r="AJ1591" s="473"/>
      <c r="AK1591" s="473"/>
      <c r="AL1591" s="473"/>
      <c r="AM1591" s="473"/>
      <c r="AN1591" s="473"/>
      <c r="AO1591" s="473"/>
      <c r="AP1591" s="473"/>
      <c r="AQ1591" s="473"/>
      <c r="AR1591" s="473"/>
      <c r="AS1591" s="473"/>
      <c r="AT1591" s="473"/>
      <c r="AU1591" s="473"/>
      <c r="AV1591" s="473"/>
      <c r="AW1591" s="473"/>
      <c r="AX1591" s="473"/>
      <c r="AY1591" s="473"/>
      <c r="AZ1591" s="473"/>
      <c r="BA1591" s="473"/>
      <c r="BB1591" s="473"/>
      <c r="BC1591" s="473"/>
      <c r="BD1591" s="473"/>
      <c r="BE1591" s="473"/>
      <c r="BF1591" s="473"/>
      <c r="BG1591" s="473"/>
      <c r="BH1591" s="473"/>
      <c r="BI1591" s="473"/>
      <c r="BJ1591" s="473"/>
      <c r="BK1591" s="473"/>
    </row>
    <row r="1592" spans="1:63" s="471" customFormat="1" ht="10.35" customHeight="1">
      <c r="A1592" s="422"/>
      <c r="B1592" s="598" t="s">
        <v>354</v>
      </c>
      <c r="C1592" s="601" t="s">
        <v>758</v>
      </c>
      <c r="D1592" s="602"/>
      <c r="E1592" s="602"/>
      <c r="F1592" s="602"/>
      <c r="G1592" s="602"/>
      <c r="H1592" s="602"/>
      <c r="I1592" s="602"/>
      <c r="J1592" s="602"/>
      <c r="K1592" s="602"/>
      <c r="L1592" s="602"/>
      <c r="M1592" s="602"/>
      <c r="N1592" s="602"/>
      <c r="O1592" s="602"/>
      <c r="P1592" s="602"/>
      <c r="Q1592" s="602"/>
      <c r="R1592" s="602"/>
      <c r="S1592" s="602"/>
      <c r="T1592" s="602"/>
      <c r="U1592" s="602"/>
      <c r="V1592" s="602"/>
      <c r="W1592" s="602"/>
      <c r="X1592" s="603"/>
      <c r="Y1592" s="1175"/>
      <c r="Z1592" s="663"/>
      <c r="AA1592" s="664"/>
      <c r="AC1592" s="473"/>
      <c r="AD1592" s="473"/>
      <c r="AE1592" s="473"/>
      <c r="AF1592" s="473"/>
      <c r="AG1592" s="473"/>
      <c r="AH1592" s="473"/>
      <c r="AI1592" s="473"/>
      <c r="AJ1592" s="473"/>
      <c r="AK1592" s="473"/>
      <c r="AL1592" s="473"/>
      <c r="AM1592" s="473"/>
      <c r="AN1592" s="473"/>
      <c r="AO1592" s="473"/>
      <c r="AP1592" s="473"/>
      <c r="AQ1592" s="473"/>
      <c r="AR1592" s="473"/>
      <c r="AS1592" s="473"/>
      <c r="AT1592" s="473"/>
      <c r="AU1592" s="473"/>
      <c r="AV1592" s="473"/>
      <c r="AW1592" s="473"/>
      <c r="AX1592" s="473"/>
      <c r="AY1592" s="473"/>
      <c r="AZ1592" s="473"/>
      <c r="BA1592" s="473"/>
      <c r="BB1592" s="473"/>
      <c r="BC1592" s="473"/>
      <c r="BD1592" s="473"/>
      <c r="BE1592" s="473"/>
      <c r="BF1592" s="473"/>
      <c r="BG1592" s="473"/>
      <c r="BH1592" s="473"/>
      <c r="BI1592" s="473"/>
      <c r="BJ1592" s="473"/>
      <c r="BK1592" s="473"/>
    </row>
    <row r="1593" spans="1:63" s="471" customFormat="1" ht="10.35" customHeight="1">
      <c r="A1593" s="422"/>
      <c r="B1593" s="599"/>
      <c r="C1593" s="604"/>
      <c r="D1593" s="605"/>
      <c r="E1593" s="605"/>
      <c r="F1593" s="605"/>
      <c r="G1593" s="605"/>
      <c r="H1593" s="605"/>
      <c r="I1593" s="605"/>
      <c r="J1593" s="605"/>
      <c r="K1593" s="605"/>
      <c r="L1593" s="605"/>
      <c r="M1593" s="605"/>
      <c r="N1593" s="605"/>
      <c r="O1593" s="605"/>
      <c r="P1593" s="605"/>
      <c r="Q1593" s="605"/>
      <c r="R1593" s="605"/>
      <c r="S1593" s="605"/>
      <c r="T1593" s="605"/>
      <c r="U1593" s="605"/>
      <c r="V1593" s="605"/>
      <c r="W1593" s="605"/>
      <c r="X1593" s="606"/>
      <c r="Y1593" s="681"/>
      <c r="Z1593" s="682"/>
      <c r="AA1593" s="683"/>
      <c r="AC1593" s="473"/>
      <c r="AD1593" s="473"/>
      <c r="AE1593" s="473"/>
      <c r="AF1593" s="473"/>
      <c r="AG1593" s="473"/>
      <c r="AH1593" s="473"/>
      <c r="AI1593" s="473"/>
      <c r="AJ1593" s="473"/>
      <c r="AK1593" s="473"/>
      <c r="AL1593" s="473"/>
      <c r="AM1593" s="473"/>
      <c r="AN1593" s="473"/>
      <c r="AO1593" s="473"/>
      <c r="AP1593" s="473"/>
      <c r="AQ1593" s="473"/>
      <c r="AR1593" s="473"/>
      <c r="AS1593" s="473"/>
      <c r="AT1593" s="473"/>
      <c r="AU1593" s="473"/>
      <c r="AV1593" s="473"/>
      <c r="AW1593" s="473"/>
      <c r="AX1593" s="473"/>
      <c r="AY1593" s="473"/>
      <c r="AZ1593" s="473"/>
      <c r="BA1593" s="473"/>
      <c r="BB1593" s="473"/>
      <c r="BC1593" s="473"/>
      <c r="BD1593" s="473"/>
      <c r="BE1593" s="473"/>
      <c r="BF1593" s="473"/>
      <c r="BG1593" s="473"/>
      <c r="BH1593" s="473"/>
      <c r="BI1593" s="473"/>
      <c r="BJ1593" s="473"/>
      <c r="BK1593" s="473"/>
    </row>
    <row r="1594" spans="1:63" s="471" customFormat="1" ht="10.35" customHeight="1">
      <c r="A1594" s="422"/>
      <c r="B1594" s="599"/>
      <c r="C1594" s="604"/>
      <c r="D1594" s="605"/>
      <c r="E1594" s="605"/>
      <c r="F1594" s="605"/>
      <c r="G1594" s="605"/>
      <c r="H1594" s="605"/>
      <c r="I1594" s="605"/>
      <c r="J1594" s="605"/>
      <c r="K1594" s="605"/>
      <c r="L1594" s="605"/>
      <c r="M1594" s="605"/>
      <c r="N1594" s="605"/>
      <c r="O1594" s="605"/>
      <c r="P1594" s="605"/>
      <c r="Q1594" s="605"/>
      <c r="R1594" s="605"/>
      <c r="S1594" s="605"/>
      <c r="T1594" s="605"/>
      <c r="U1594" s="605"/>
      <c r="V1594" s="605"/>
      <c r="W1594" s="605"/>
      <c r="X1594" s="606"/>
      <c r="Y1594" s="681"/>
      <c r="Z1594" s="682"/>
      <c r="AA1594" s="683"/>
      <c r="AC1594" s="473"/>
      <c r="AD1594" s="473"/>
      <c r="AE1594" s="473"/>
      <c r="AF1594" s="473"/>
      <c r="AG1594" s="473"/>
      <c r="AH1594" s="473"/>
      <c r="AI1594" s="473"/>
      <c r="AJ1594" s="473"/>
      <c r="AK1594" s="473"/>
      <c r="AL1594" s="473"/>
      <c r="AM1594" s="473"/>
      <c r="AN1594" s="473"/>
      <c r="AO1594" s="473"/>
      <c r="AP1594" s="473"/>
      <c r="AQ1594" s="473"/>
      <c r="AR1594" s="473"/>
      <c r="AS1594" s="473"/>
      <c r="AT1594" s="473"/>
      <c r="AU1594" s="473"/>
      <c r="AV1594" s="473"/>
      <c r="AW1594" s="473"/>
      <c r="AX1594" s="473"/>
      <c r="AY1594" s="473"/>
      <c r="AZ1594" s="473"/>
      <c r="BA1594" s="473"/>
      <c r="BB1594" s="473"/>
      <c r="BC1594" s="473"/>
      <c r="BD1594" s="473"/>
      <c r="BE1594" s="473"/>
      <c r="BF1594" s="473"/>
      <c r="BG1594" s="473"/>
      <c r="BH1594" s="473"/>
      <c r="BI1594" s="473"/>
      <c r="BJ1594" s="473"/>
      <c r="BK1594" s="473"/>
    </row>
    <row r="1595" spans="1:63" s="471" customFormat="1" ht="10.35" customHeight="1">
      <c r="B1595" s="600"/>
      <c r="C1595" s="607"/>
      <c r="D1595" s="608"/>
      <c r="E1595" s="608"/>
      <c r="F1595" s="608"/>
      <c r="G1595" s="608"/>
      <c r="H1595" s="608"/>
      <c r="I1595" s="608"/>
      <c r="J1595" s="608"/>
      <c r="K1595" s="608"/>
      <c r="L1595" s="608"/>
      <c r="M1595" s="608"/>
      <c r="N1595" s="608"/>
      <c r="O1595" s="608"/>
      <c r="P1595" s="608"/>
      <c r="Q1595" s="608"/>
      <c r="R1595" s="608"/>
      <c r="S1595" s="608"/>
      <c r="T1595" s="608"/>
      <c r="U1595" s="608"/>
      <c r="V1595" s="608"/>
      <c r="W1595" s="608"/>
      <c r="X1595" s="609"/>
      <c r="Y1595" s="665"/>
      <c r="Z1595" s="666"/>
      <c r="AA1595" s="667"/>
      <c r="AC1595" s="473"/>
      <c r="AD1595" s="473"/>
      <c r="AE1595" s="473"/>
      <c r="AF1595" s="473"/>
      <c r="AG1595" s="473"/>
      <c r="AH1595" s="473"/>
      <c r="AI1595" s="473"/>
      <c r="AJ1595" s="473"/>
      <c r="AK1595" s="473"/>
      <c r="AL1595" s="473"/>
      <c r="AM1595" s="473"/>
      <c r="AN1595" s="473"/>
      <c r="AO1595" s="473"/>
      <c r="AP1595" s="473"/>
      <c r="AQ1595" s="473"/>
      <c r="AR1595" s="473"/>
      <c r="AS1595" s="473"/>
      <c r="AT1595" s="473"/>
      <c r="AU1595" s="473"/>
      <c r="AV1595" s="473"/>
      <c r="AW1595" s="473"/>
      <c r="AX1595" s="473"/>
      <c r="AY1595" s="473"/>
      <c r="AZ1595" s="473"/>
      <c r="BA1595" s="473"/>
      <c r="BB1595" s="473"/>
      <c r="BC1595" s="473"/>
      <c r="BD1595" s="473"/>
      <c r="BE1595" s="473"/>
      <c r="BF1595" s="473"/>
      <c r="BG1595" s="473"/>
      <c r="BH1595" s="473"/>
      <c r="BI1595" s="473"/>
      <c r="BJ1595" s="473"/>
      <c r="BK1595" s="473"/>
    </row>
    <row r="1596" spans="1:63" s="596" customFormat="1" ht="15.75" customHeight="1">
      <c r="B1596" s="597"/>
      <c r="C1596" s="593"/>
      <c r="D1596" s="593"/>
      <c r="E1596" s="593"/>
      <c r="F1596" s="593"/>
      <c r="G1596" s="593"/>
      <c r="H1596" s="593"/>
      <c r="I1596" s="593"/>
      <c r="J1596" s="593"/>
      <c r="K1596" s="593"/>
      <c r="L1596" s="593"/>
      <c r="M1596" s="593"/>
      <c r="N1596" s="593"/>
      <c r="O1596" s="593"/>
      <c r="P1596" s="593"/>
      <c r="Q1596" s="593"/>
      <c r="R1596" s="593"/>
      <c r="S1596" s="593"/>
      <c r="T1596" s="593"/>
      <c r="U1596" s="593"/>
      <c r="V1596" s="593"/>
      <c r="W1596" s="593"/>
      <c r="X1596" s="593"/>
      <c r="Y1596" s="594"/>
      <c r="Z1596" s="594"/>
      <c r="AA1596" s="594"/>
      <c r="AC1596" s="595"/>
      <c r="AD1596" s="595"/>
      <c r="AE1596" s="595"/>
      <c r="AF1596" s="595"/>
      <c r="AG1596" s="595"/>
      <c r="AH1596" s="595"/>
      <c r="AI1596" s="595"/>
      <c r="AJ1596" s="595"/>
      <c r="AK1596" s="595"/>
      <c r="AL1596" s="595"/>
      <c r="AM1596" s="595"/>
      <c r="AN1596" s="595"/>
      <c r="AO1596" s="595"/>
      <c r="AP1596" s="595"/>
      <c r="AQ1596" s="595"/>
      <c r="AR1596" s="595"/>
      <c r="AS1596" s="595"/>
      <c r="AT1596" s="595"/>
      <c r="AU1596" s="595"/>
      <c r="AV1596" s="595"/>
      <c r="AW1596" s="595"/>
      <c r="AX1596" s="595"/>
      <c r="AY1596" s="595"/>
      <c r="AZ1596" s="595"/>
      <c r="BA1596" s="595"/>
      <c r="BB1596" s="595"/>
      <c r="BC1596" s="595"/>
      <c r="BD1596" s="595"/>
      <c r="BE1596" s="595"/>
      <c r="BF1596" s="595"/>
      <c r="BG1596" s="595"/>
      <c r="BH1596" s="595"/>
      <c r="BI1596" s="595"/>
      <c r="BJ1596" s="595"/>
      <c r="BK1596" s="595"/>
    </row>
    <row r="1597" spans="1:63" s="596" customFormat="1" ht="14.25">
      <c r="A1597" s="394" t="s">
        <v>1162</v>
      </c>
      <c r="B1597" s="597"/>
      <c r="C1597" s="593"/>
      <c r="D1597" s="593"/>
      <c r="E1597" s="593"/>
      <c r="F1597" s="593"/>
      <c r="G1597" s="593"/>
      <c r="H1597" s="593"/>
      <c r="I1597" s="593"/>
      <c r="J1597" s="593"/>
      <c r="K1597" s="593"/>
      <c r="L1597" s="593"/>
      <c r="M1597" s="593"/>
      <c r="N1597" s="593"/>
      <c r="O1597" s="593"/>
      <c r="P1597" s="593"/>
      <c r="Q1597" s="593"/>
      <c r="R1597" s="593"/>
      <c r="S1597" s="593"/>
      <c r="T1597" s="593"/>
      <c r="U1597" s="593"/>
      <c r="V1597" s="593"/>
      <c r="W1597" s="593"/>
      <c r="X1597" s="593"/>
      <c r="Y1597" s="594"/>
      <c r="Z1597" s="594"/>
      <c r="AA1597" s="594"/>
      <c r="AC1597" s="595"/>
      <c r="AD1597" s="595"/>
      <c r="AE1597" s="595"/>
      <c r="AF1597" s="595"/>
      <c r="AG1597" s="595"/>
      <c r="AH1597" s="595"/>
      <c r="AI1597" s="595"/>
      <c r="AJ1597" s="595"/>
      <c r="AK1597" s="595"/>
      <c r="AL1597" s="595"/>
      <c r="AM1597" s="595"/>
      <c r="AN1597" s="595"/>
      <c r="AO1597" s="595"/>
      <c r="AP1597" s="595"/>
      <c r="AQ1597" s="595"/>
      <c r="AR1597" s="595"/>
      <c r="AS1597" s="595"/>
      <c r="AT1597" s="595"/>
      <c r="AU1597" s="595"/>
      <c r="AV1597" s="595"/>
      <c r="AW1597" s="595"/>
      <c r="AX1597" s="595"/>
      <c r="AY1597" s="595"/>
      <c r="AZ1597" s="595"/>
      <c r="BA1597" s="595"/>
      <c r="BB1597" s="595"/>
      <c r="BC1597" s="595"/>
      <c r="BD1597" s="595"/>
      <c r="BE1597" s="595"/>
      <c r="BF1597" s="595"/>
      <c r="BG1597" s="595"/>
      <c r="BH1597" s="595"/>
      <c r="BI1597" s="595"/>
      <c r="BJ1597" s="595"/>
      <c r="BK1597" s="595"/>
    </row>
    <row r="1598" spans="1:63" s="596" customFormat="1" ht="15.75" customHeight="1">
      <c r="B1598" s="598" t="s">
        <v>992</v>
      </c>
      <c r="C1598" s="601" t="s">
        <v>1155</v>
      </c>
      <c r="D1598" s="602"/>
      <c r="E1598" s="602"/>
      <c r="F1598" s="602"/>
      <c r="G1598" s="602"/>
      <c r="H1598" s="602"/>
      <c r="I1598" s="602"/>
      <c r="J1598" s="602"/>
      <c r="K1598" s="602"/>
      <c r="L1598" s="602"/>
      <c r="M1598" s="602"/>
      <c r="N1598" s="602"/>
      <c r="O1598" s="602"/>
      <c r="P1598" s="602"/>
      <c r="Q1598" s="602"/>
      <c r="R1598" s="602"/>
      <c r="S1598" s="602"/>
      <c r="T1598" s="602"/>
      <c r="U1598" s="602"/>
      <c r="V1598" s="602"/>
      <c r="W1598" s="602"/>
      <c r="X1598" s="603"/>
      <c r="Y1598" s="636"/>
      <c r="Z1598" s="663"/>
      <c r="AA1598" s="664"/>
      <c r="AC1598" s="595"/>
      <c r="AD1598" s="595"/>
      <c r="AE1598" s="595"/>
      <c r="AF1598" s="595"/>
      <c r="AG1598" s="595"/>
      <c r="AH1598" s="595"/>
      <c r="AI1598" s="595"/>
      <c r="AJ1598" s="595"/>
      <c r="AK1598" s="595"/>
      <c r="AL1598" s="595"/>
      <c r="AM1598" s="595"/>
      <c r="AN1598" s="595"/>
      <c r="AO1598" s="595"/>
      <c r="AP1598" s="595"/>
      <c r="AQ1598" s="595"/>
      <c r="AR1598" s="595"/>
      <c r="AS1598" s="595"/>
      <c r="AT1598" s="595"/>
      <c r="AU1598" s="595"/>
      <c r="AV1598" s="595"/>
      <c r="AW1598" s="595"/>
      <c r="AX1598" s="595"/>
      <c r="AY1598" s="595"/>
      <c r="AZ1598" s="595"/>
      <c r="BA1598" s="595"/>
      <c r="BB1598" s="595"/>
      <c r="BC1598" s="595"/>
      <c r="BD1598" s="595"/>
      <c r="BE1598" s="595"/>
      <c r="BF1598" s="595"/>
      <c r="BG1598" s="595"/>
      <c r="BH1598" s="595"/>
      <c r="BI1598" s="595"/>
      <c r="BJ1598" s="595"/>
      <c r="BK1598" s="595"/>
    </row>
    <row r="1599" spans="1:63" s="596" customFormat="1" ht="15.75" customHeight="1">
      <c r="B1599" s="599"/>
      <c r="C1599" s="604"/>
      <c r="D1599" s="605"/>
      <c r="E1599" s="605"/>
      <c r="F1599" s="605"/>
      <c r="G1599" s="605"/>
      <c r="H1599" s="605"/>
      <c r="I1599" s="605"/>
      <c r="J1599" s="605"/>
      <c r="K1599" s="605"/>
      <c r="L1599" s="605"/>
      <c r="M1599" s="605"/>
      <c r="N1599" s="605"/>
      <c r="O1599" s="605"/>
      <c r="P1599" s="605"/>
      <c r="Q1599" s="605"/>
      <c r="R1599" s="605"/>
      <c r="S1599" s="605"/>
      <c r="T1599" s="605"/>
      <c r="U1599" s="605"/>
      <c r="V1599" s="605"/>
      <c r="W1599" s="605"/>
      <c r="X1599" s="606"/>
      <c r="Y1599" s="681"/>
      <c r="Z1599" s="682"/>
      <c r="AA1599" s="683"/>
      <c r="AC1599" s="595"/>
      <c r="AD1599" s="595"/>
      <c r="AE1599" s="595"/>
      <c r="AF1599" s="595"/>
      <c r="AG1599" s="595"/>
      <c r="AH1599" s="595"/>
      <c r="AI1599" s="595"/>
      <c r="AJ1599" s="595"/>
      <c r="AK1599" s="595"/>
      <c r="AL1599" s="595"/>
      <c r="AM1599" s="595"/>
      <c r="AN1599" s="595"/>
      <c r="AO1599" s="595"/>
      <c r="AP1599" s="595"/>
      <c r="AQ1599" s="595"/>
      <c r="AR1599" s="595"/>
      <c r="AS1599" s="595"/>
      <c r="AT1599" s="595"/>
      <c r="AU1599" s="595"/>
      <c r="AV1599" s="595"/>
      <c r="AW1599" s="595"/>
      <c r="AX1599" s="595"/>
      <c r="AY1599" s="595"/>
      <c r="AZ1599" s="595"/>
      <c r="BA1599" s="595"/>
      <c r="BB1599" s="595"/>
      <c r="BC1599" s="595"/>
      <c r="BD1599" s="595"/>
      <c r="BE1599" s="595"/>
      <c r="BF1599" s="595"/>
      <c r="BG1599" s="595"/>
      <c r="BH1599" s="595"/>
      <c r="BI1599" s="595"/>
      <c r="BJ1599" s="595"/>
      <c r="BK1599" s="595"/>
    </row>
    <row r="1600" spans="1:63" s="596" customFormat="1" ht="15.75" customHeight="1">
      <c r="B1600" s="599"/>
      <c r="C1600" s="604"/>
      <c r="D1600" s="605"/>
      <c r="E1600" s="605"/>
      <c r="F1600" s="605"/>
      <c r="G1600" s="605"/>
      <c r="H1600" s="605"/>
      <c r="I1600" s="605"/>
      <c r="J1600" s="605"/>
      <c r="K1600" s="605"/>
      <c r="L1600" s="605"/>
      <c r="M1600" s="605"/>
      <c r="N1600" s="605"/>
      <c r="O1600" s="605"/>
      <c r="P1600" s="605"/>
      <c r="Q1600" s="605"/>
      <c r="R1600" s="605"/>
      <c r="S1600" s="605"/>
      <c r="T1600" s="605"/>
      <c r="U1600" s="605"/>
      <c r="V1600" s="605"/>
      <c r="W1600" s="605"/>
      <c r="X1600" s="606"/>
      <c r="Y1600" s="681"/>
      <c r="Z1600" s="682"/>
      <c r="AA1600" s="683"/>
      <c r="AC1600" s="595"/>
      <c r="AD1600" s="595"/>
      <c r="AE1600" s="595"/>
      <c r="AF1600" s="595"/>
      <c r="AG1600" s="595"/>
      <c r="AH1600" s="595"/>
      <c r="AI1600" s="595"/>
      <c r="AJ1600" s="595"/>
      <c r="AK1600" s="595"/>
      <c r="AL1600" s="595"/>
      <c r="AM1600" s="595"/>
      <c r="AN1600" s="595"/>
      <c r="AO1600" s="595"/>
      <c r="AP1600" s="595"/>
      <c r="AQ1600" s="595"/>
      <c r="AR1600" s="595"/>
      <c r="AS1600" s="595"/>
      <c r="AT1600" s="595"/>
      <c r="AU1600" s="595"/>
      <c r="AV1600" s="595"/>
      <c r="AW1600" s="595"/>
      <c r="AX1600" s="595"/>
      <c r="AY1600" s="595"/>
      <c r="AZ1600" s="595"/>
      <c r="BA1600" s="595"/>
      <c r="BB1600" s="595"/>
      <c r="BC1600" s="595"/>
      <c r="BD1600" s="595"/>
      <c r="BE1600" s="595"/>
      <c r="BF1600" s="595"/>
      <c r="BG1600" s="595"/>
      <c r="BH1600" s="595"/>
      <c r="BI1600" s="595"/>
      <c r="BJ1600" s="595"/>
      <c r="BK1600" s="595"/>
    </row>
    <row r="1601" spans="1:63" s="596" customFormat="1" ht="10.35" customHeight="1">
      <c r="B1601" s="599"/>
      <c r="C1601" s="604"/>
      <c r="D1601" s="605"/>
      <c r="E1601" s="605"/>
      <c r="F1601" s="605"/>
      <c r="G1601" s="605"/>
      <c r="H1601" s="605"/>
      <c r="I1601" s="605"/>
      <c r="J1601" s="605"/>
      <c r="K1601" s="605"/>
      <c r="L1601" s="605"/>
      <c r="M1601" s="605"/>
      <c r="N1601" s="605"/>
      <c r="O1601" s="605"/>
      <c r="P1601" s="605"/>
      <c r="Q1601" s="605"/>
      <c r="R1601" s="605"/>
      <c r="S1601" s="605"/>
      <c r="T1601" s="605"/>
      <c r="U1601" s="605"/>
      <c r="V1601" s="605"/>
      <c r="W1601" s="605"/>
      <c r="X1601" s="606"/>
      <c r="Y1601" s="681"/>
      <c r="Z1601" s="682"/>
      <c r="AA1601" s="683"/>
      <c r="AC1601" s="595"/>
      <c r="AD1601" s="595"/>
      <c r="AE1601" s="595"/>
      <c r="AF1601" s="595"/>
      <c r="AG1601" s="595"/>
      <c r="AH1601" s="595"/>
      <c r="AI1601" s="595"/>
      <c r="AJ1601" s="595"/>
      <c r="AK1601" s="595"/>
      <c r="AL1601" s="595"/>
      <c r="AM1601" s="595"/>
      <c r="AN1601" s="595"/>
      <c r="AO1601" s="595"/>
      <c r="AP1601" s="595"/>
      <c r="AQ1601" s="595"/>
      <c r="AR1601" s="595"/>
      <c r="AS1601" s="595"/>
      <c r="AT1601" s="595"/>
      <c r="AU1601" s="595"/>
      <c r="AV1601" s="595"/>
      <c r="AW1601" s="595"/>
      <c r="AX1601" s="595"/>
      <c r="AY1601" s="595"/>
      <c r="AZ1601" s="595"/>
      <c r="BA1601" s="595"/>
      <c r="BB1601" s="595"/>
      <c r="BC1601" s="595"/>
      <c r="BD1601" s="595"/>
      <c r="BE1601" s="595"/>
      <c r="BF1601" s="595"/>
      <c r="BG1601" s="595"/>
      <c r="BH1601" s="595"/>
      <c r="BI1601" s="595"/>
      <c r="BJ1601" s="595"/>
      <c r="BK1601" s="595"/>
    </row>
    <row r="1602" spans="1:63" s="596" customFormat="1" ht="10.35" customHeight="1">
      <c r="B1602" s="600"/>
      <c r="C1602" s="607"/>
      <c r="D1602" s="608"/>
      <c r="E1602" s="608"/>
      <c r="F1602" s="608"/>
      <c r="G1602" s="608"/>
      <c r="H1602" s="608"/>
      <c r="I1602" s="608"/>
      <c r="J1602" s="608"/>
      <c r="K1602" s="608"/>
      <c r="L1602" s="608"/>
      <c r="M1602" s="608"/>
      <c r="N1602" s="608"/>
      <c r="O1602" s="608"/>
      <c r="P1602" s="608"/>
      <c r="Q1602" s="608"/>
      <c r="R1602" s="608"/>
      <c r="S1602" s="608"/>
      <c r="T1602" s="608"/>
      <c r="U1602" s="608"/>
      <c r="V1602" s="608"/>
      <c r="W1602" s="608"/>
      <c r="X1602" s="609"/>
      <c r="Y1602" s="665"/>
      <c r="Z1602" s="666"/>
      <c r="AA1602" s="667"/>
      <c r="AC1602" s="595"/>
      <c r="AD1602" s="595"/>
      <c r="AE1602" s="595"/>
      <c r="AF1602" s="595"/>
      <c r="AG1602" s="595"/>
      <c r="AH1602" s="595"/>
      <c r="AI1602" s="595"/>
      <c r="AJ1602" s="595"/>
      <c r="AK1602" s="595"/>
      <c r="AL1602" s="595"/>
      <c r="AM1602" s="595"/>
      <c r="AN1602" s="595"/>
      <c r="AO1602" s="595"/>
      <c r="AP1602" s="595"/>
      <c r="AQ1602" s="595"/>
      <c r="AR1602" s="595"/>
      <c r="AS1602" s="595"/>
      <c r="AT1602" s="595"/>
      <c r="AU1602" s="595"/>
      <c r="AV1602" s="595"/>
      <c r="AW1602" s="595"/>
      <c r="AX1602" s="595"/>
      <c r="AY1602" s="595"/>
      <c r="AZ1602" s="595"/>
      <c r="BA1602" s="595"/>
      <c r="BB1602" s="595"/>
      <c r="BC1602" s="595"/>
      <c r="BD1602" s="595"/>
      <c r="BE1602" s="595"/>
      <c r="BF1602" s="595"/>
      <c r="BG1602" s="595"/>
      <c r="BH1602" s="595"/>
      <c r="BI1602" s="595"/>
      <c r="BJ1602" s="595"/>
      <c r="BK1602" s="595"/>
    </row>
    <row r="1603" spans="1:63" s="471" customFormat="1" ht="7.7" customHeight="1">
      <c r="A1603" s="422"/>
      <c r="B1603" s="346"/>
      <c r="C1603" s="346"/>
      <c r="D1603" s="346"/>
      <c r="E1603" s="346"/>
      <c r="F1603" s="346"/>
      <c r="G1603" s="346"/>
      <c r="H1603" s="346"/>
      <c r="I1603" s="344"/>
      <c r="J1603" s="344"/>
      <c r="K1603" s="344"/>
      <c r="L1603" s="344"/>
      <c r="M1603" s="344"/>
      <c r="N1603" s="344"/>
      <c r="O1603" s="344"/>
      <c r="P1603" s="344"/>
      <c r="Q1603" s="344"/>
      <c r="R1603" s="344"/>
      <c r="S1603" s="344"/>
      <c r="T1603" s="344"/>
      <c r="U1603" s="344"/>
      <c r="V1603" s="344"/>
      <c r="W1603" s="344"/>
      <c r="X1603" s="344"/>
      <c r="AC1603" s="473"/>
      <c r="AD1603" s="473"/>
      <c r="AE1603" s="473"/>
      <c r="AF1603" s="473"/>
      <c r="AG1603" s="473"/>
      <c r="AH1603" s="473"/>
      <c r="AI1603" s="473"/>
      <c r="AJ1603" s="473"/>
      <c r="AK1603" s="473"/>
      <c r="AL1603" s="473"/>
      <c r="AM1603" s="473"/>
      <c r="AN1603" s="473"/>
      <c r="AO1603" s="473"/>
      <c r="AP1603" s="473"/>
      <c r="AQ1603" s="473"/>
      <c r="AR1603" s="473"/>
      <c r="AS1603" s="473"/>
      <c r="AT1603" s="473"/>
      <c r="AU1603" s="473"/>
      <c r="AV1603" s="473"/>
      <c r="AW1603" s="473"/>
      <c r="AX1603" s="473"/>
      <c r="AY1603" s="473"/>
      <c r="AZ1603" s="473"/>
      <c r="BA1603" s="473"/>
      <c r="BB1603" s="473"/>
      <c r="BC1603" s="473"/>
      <c r="BD1603" s="473"/>
      <c r="BE1603" s="473"/>
      <c r="BF1603" s="473"/>
      <c r="BG1603" s="473"/>
      <c r="BH1603" s="473"/>
      <c r="BI1603" s="473"/>
      <c r="BJ1603" s="473"/>
      <c r="BK1603" s="473"/>
    </row>
    <row r="1604" spans="1:63" s="471" customFormat="1" ht="21.95" customHeight="1">
      <c r="A1604" s="1176" t="s">
        <v>1156</v>
      </c>
      <c r="B1604" s="1176"/>
      <c r="C1604" s="1176"/>
      <c r="D1604" s="1176"/>
      <c r="E1604" s="1176"/>
      <c r="F1604" s="1176"/>
      <c r="G1604" s="1176"/>
      <c r="H1604" s="1176"/>
      <c r="I1604" s="1176"/>
      <c r="J1604" s="1176"/>
      <c r="K1604" s="1176"/>
      <c r="L1604" s="1176"/>
      <c r="M1604" s="1176"/>
      <c r="N1604" s="1176"/>
      <c r="O1604" s="1176"/>
      <c r="P1604" s="1176"/>
      <c r="Q1604" s="1176"/>
      <c r="R1604" s="1176"/>
      <c r="S1604" s="1176"/>
      <c r="T1604" s="1176"/>
      <c r="U1604" s="1176"/>
      <c r="V1604" s="1176"/>
      <c r="W1604" s="1176"/>
      <c r="X1604" s="1176"/>
      <c r="Y1604" s="1176"/>
      <c r="Z1604" s="1176"/>
      <c r="AA1604" s="1176"/>
      <c r="AC1604" s="473"/>
      <c r="AD1604" s="473"/>
      <c r="AE1604" s="473"/>
      <c r="AF1604" s="473"/>
      <c r="AG1604" s="473"/>
      <c r="AH1604" s="473"/>
      <c r="AI1604" s="473"/>
      <c r="AJ1604" s="473"/>
      <c r="AK1604" s="473"/>
      <c r="AL1604" s="473"/>
      <c r="AM1604" s="473"/>
      <c r="AN1604" s="473"/>
      <c r="AO1604" s="473"/>
      <c r="AP1604" s="473"/>
      <c r="AQ1604" s="473"/>
      <c r="AR1604" s="473"/>
      <c r="AS1604" s="473"/>
      <c r="AT1604" s="473"/>
      <c r="AU1604" s="473"/>
      <c r="AV1604" s="473"/>
      <c r="AW1604" s="473"/>
      <c r="AX1604" s="473"/>
      <c r="AY1604" s="473"/>
      <c r="AZ1604" s="473"/>
      <c r="BA1604" s="473"/>
      <c r="BB1604" s="473"/>
      <c r="BC1604" s="473"/>
      <c r="BD1604" s="473"/>
      <c r="BE1604" s="473"/>
      <c r="BF1604" s="473"/>
      <c r="BG1604" s="473"/>
      <c r="BH1604" s="473"/>
      <c r="BI1604" s="473"/>
      <c r="BJ1604" s="473"/>
      <c r="BK1604" s="473"/>
    </row>
    <row r="1605" spans="1:63" s="471" customFormat="1" ht="9.6" customHeight="1">
      <c r="B1605" s="622" t="s">
        <v>354</v>
      </c>
      <c r="C1605" s="623" t="s">
        <v>974</v>
      </c>
      <c r="D1605" s="624"/>
      <c r="E1605" s="624"/>
      <c r="F1605" s="624"/>
      <c r="G1605" s="624"/>
      <c r="H1605" s="624"/>
      <c r="I1605" s="624"/>
      <c r="J1605" s="624"/>
      <c r="K1605" s="624"/>
      <c r="L1605" s="624"/>
      <c r="M1605" s="624"/>
      <c r="N1605" s="624"/>
      <c r="O1605" s="624"/>
      <c r="P1605" s="624"/>
      <c r="Q1605" s="624"/>
      <c r="R1605" s="624"/>
      <c r="S1605" s="624"/>
      <c r="T1605" s="624"/>
      <c r="U1605" s="624"/>
      <c r="V1605" s="624"/>
      <c r="W1605" s="624"/>
      <c r="X1605" s="624"/>
      <c r="Y1605" s="767"/>
      <c r="Z1605" s="1174"/>
      <c r="AA1605" s="1174"/>
      <c r="AC1605" s="473"/>
      <c r="AD1605" s="473"/>
      <c r="AE1605" s="473"/>
      <c r="AF1605" s="473"/>
      <c r="AG1605" s="473"/>
      <c r="AH1605" s="473"/>
      <c r="AI1605" s="473"/>
      <c r="AJ1605" s="473"/>
      <c r="AK1605" s="473"/>
      <c r="AL1605" s="473"/>
      <c r="AM1605" s="473"/>
      <c r="AN1605" s="473"/>
      <c r="AO1605" s="473"/>
      <c r="AP1605" s="473"/>
      <c r="AQ1605" s="473"/>
      <c r="AR1605" s="473"/>
      <c r="AS1605" s="473"/>
      <c r="AT1605" s="473"/>
      <c r="AU1605" s="473"/>
      <c r="AV1605" s="473"/>
      <c r="AW1605" s="473"/>
      <c r="AX1605" s="473"/>
      <c r="AY1605" s="473"/>
      <c r="AZ1605" s="473"/>
      <c r="BA1605" s="473"/>
      <c r="BB1605" s="473"/>
      <c r="BC1605" s="473"/>
      <c r="BD1605" s="473"/>
      <c r="BE1605" s="473"/>
      <c r="BF1605" s="473"/>
      <c r="BG1605" s="473"/>
      <c r="BH1605" s="473"/>
      <c r="BI1605" s="473"/>
      <c r="BJ1605" s="473"/>
      <c r="BK1605" s="473"/>
    </row>
    <row r="1606" spans="1:63" s="471" customFormat="1" ht="9.6" customHeight="1">
      <c r="B1606" s="960"/>
      <c r="C1606" s="624"/>
      <c r="D1606" s="624"/>
      <c r="E1606" s="624"/>
      <c r="F1606" s="624"/>
      <c r="G1606" s="624"/>
      <c r="H1606" s="624"/>
      <c r="I1606" s="624"/>
      <c r="J1606" s="624"/>
      <c r="K1606" s="624"/>
      <c r="L1606" s="624"/>
      <c r="M1606" s="624"/>
      <c r="N1606" s="624"/>
      <c r="O1606" s="624"/>
      <c r="P1606" s="624"/>
      <c r="Q1606" s="624"/>
      <c r="R1606" s="624"/>
      <c r="S1606" s="624"/>
      <c r="T1606" s="624"/>
      <c r="U1606" s="624"/>
      <c r="V1606" s="624"/>
      <c r="W1606" s="624"/>
      <c r="X1606" s="624"/>
      <c r="Y1606" s="1174"/>
      <c r="Z1606" s="1174"/>
      <c r="AA1606" s="1174"/>
      <c r="AC1606" s="473"/>
      <c r="AD1606" s="473"/>
      <c r="AE1606" s="473"/>
      <c r="AF1606" s="473"/>
      <c r="AG1606" s="473"/>
      <c r="AH1606" s="473"/>
      <c r="AI1606" s="473"/>
      <c r="AJ1606" s="473"/>
      <c r="AK1606" s="473"/>
      <c r="AL1606" s="473"/>
      <c r="AM1606" s="473"/>
      <c r="AN1606" s="473"/>
      <c r="AO1606" s="473"/>
      <c r="AP1606" s="473"/>
      <c r="AQ1606" s="473"/>
      <c r="AR1606" s="473"/>
      <c r="AS1606" s="473"/>
      <c r="AT1606" s="473"/>
      <c r="AU1606" s="473"/>
      <c r="AV1606" s="473"/>
      <c r="AW1606" s="473"/>
      <c r="AX1606" s="473"/>
      <c r="AY1606" s="473"/>
      <c r="AZ1606" s="473"/>
      <c r="BA1606" s="473"/>
      <c r="BB1606" s="473"/>
      <c r="BC1606" s="473"/>
      <c r="BD1606" s="473"/>
      <c r="BE1606" s="473"/>
      <c r="BF1606" s="473"/>
      <c r="BG1606" s="473"/>
      <c r="BH1606" s="473"/>
      <c r="BI1606" s="473"/>
      <c r="BJ1606" s="473"/>
      <c r="BK1606" s="473"/>
    </row>
    <row r="1607" spans="1:63" s="471" customFormat="1" ht="9.6" customHeight="1">
      <c r="B1607" s="960"/>
      <c r="C1607" s="624"/>
      <c r="D1607" s="624"/>
      <c r="E1607" s="624"/>
      <c r="F1607" s="624"/>
      <c r="G1607" s="624"/>
      <c r="H1607" s="624"/>
      <c r="I1607" s="624"/>
      <c r="J1607" s="624"/>
      <c r="K1607" s="624"/>
      <c r="L1607" s="624"/>
      <c r="M1607" s="624"/>
      <c r="N1607" s="624"/>
      <c r="O1607" s="624"/>
      <c r="P1607" s="624"/>
      <c r="Q1607" s="624"/>
      <c r="R1607" s="624"/>
      <c r="S1607" s="624"/>
      <c r="T1607" s="624"/>
      <c r="U1607" s="624"/>
      <c r="V1607" s="624"/>
      <c r="W1607" s="624"/>
      <c r="X1607" s="624"/>
      <c r="Y1607" s="1174"/>
      <c r="Z1607" s="1174"/>
      <c r="AA1607" s="1174"/>
      <c r="AC1607" s="473"/>
      <c r="AD1607" s="473"/>
      <c r="AE1607" s="473"/>
      <c r="AF1607" s="473"/>
      <c r="AG1607" s="473"/>
      <c r="AH1607" s="473"/>
      <c r="AI1607" s="473"/>
      <c r="AJ1607" s="473"/>
      <c r="AK1607" s="473"/>
      <c r="AL1607" s="473"/>
      <c r="AM1607" s="473"/>
      <c r="AN1607" s="473"/>
      <c r="AO1607" s="473"/>
      <c r="AP1607" s="473"/>
      <c r="AQ1607" s="473"/>
      <c r="AR1607" s="473"/>
      <c r="AS1607" s="473"/>
      <c r="AT1607" s="473"/>
      <c r="AU1607" s="473"/>
      <c r="AV1607" s="473"/>
      <c r="AW1607" s="473"/>
      <c r="AX1607" s="473"/>
      <c r="AY1607" s="473"/>
      <c r="AZ1607" s="473"/>
      <c r="BA1607" s="473"/>
      <c r="BB1607" s="473"/>
      <c r="BC1607" s="473"/>
      <c r="BD1607" s="473"/>
      <c r="BE1607" s="473"/>
      <c r="BF1607" s="473"/>
      <c r="BG1607" s="473"/>
      <c r="BH1607" s="473"/>
      <c r="BI1607" s="473"/>
      <c r="BJ1607" s="473"/>
      <c r="BK1607" s="473"/>
    </row>
    <row r="1608" spans="1:63" s="471" customFormat="1" ht="9.6" customHeight="1">
      <c r="A1608" s="346"/>
      <c r="B1608" s="960"/>
      <c r="C1608" s="624"/>
      <c r="D1608" s="624"/>
      <c r="E1608" s="624"/>
      <c r="F1608" s="624"/>
      <c r="G1608" s="624"/>
      <c r="H1608" s="624"/>
      <c r="I1608" s="624"/>
      <c r="J1608" s="624"/>
      <c r="K1608" s="624"/>
      <c r="L1608" s="624"/>
      <c r="M1608" s="624"/>
      <c r="N1608" s="624"/>
      <c r="O1608" s="624"/>
      <c r="P1608" s="624"/>
      <c r="Q1608" s="624"/>
      <c r="R1608" s="624"/>
      <c r="S1608" s="624"/>
      <c r="T1608" s="624"/>
      <c r="U1608" s="624"/>
      <c r="V1608" s="624"/>
      <c r="W1608" s="624"/>
      <c r="X1608" s="624"/>
      <c r="Y1608" s="1174"/>
      <c r="Z1608" s="1174"/>
      <c r="AA1608" s="1174"/>
      <c r="AC1608" s="473"/>
      <c r="AD1608" s="473"/>
      <c r="AE1608" s="473"/>
      <c r="AF1608" s="473"/>
      <c r="AG1608" s="473"/>
      <c r="AH1608" s="473"/>
      <c r="AI1608" s="473"/>
      <c r="AJ1608" s="473"/>
      <c r="AK1608" s="473"/>
      <c r="AL1608" s="473"/>
      <c r="AM1608" s="473"/>
      <c r="AN1608" s="473"/>
      <c r="AO1608" s="473"/>
      <c r="AP1608" s="473"/>
      <c r="AQ1608" s="473"/>
      <c r="AR1608" s="473"/>
      <c r="AS1608" s="473"/>
      <c r="AT1608" s="473"/>
      <c r="AU1608" s="473"/>
      <c r="AV1608" s="473"/>
      <c r="AW1608" s="473"/>
      <c r="AX1608" s="473"/>
      <c r="AY1608" s="473"/>
      <c r="AZ1608" s="473"/>
      <c r="BA1608" s="473"/>
      <c r="BB1608" s="473"/>
      <c r="BC1608" s="473"/>
      <c r="BD1608" s="473"/>
      <c r="BE1608" s="473"/>
      <c r="BF1608" s="473"/>
      <c r="BG1608" s="473"/>
      <c r="BH1608" s="473"/>
      <c r="BI1608" s="473"/>
      <c r="BJ1608" s="473"/>
      <c r="BK1608" s="473"/>
    </row>
    <row r="1609" spans="1:63" s="471" customFormat="1" ht="9.6" customHeight="1">
      <c r="A1609" s="422"/>
      <c r="B1609" s="960"/>
      <c r="C1609" s="624"/>
      <c r="D1609" s="624"/>
      <c r="E1609" s="624"/>
      <c r="F1609" s="624"/>
      <c r="G1609" s="624"/>
      <c r="H1609" s="624"/>
      <c r="I1609" s="624"/>
      <c r="J1609" s="624"/>
      <c r="K1609" s="624"/>
      <c r="L1609" s="624"/>
      <c r="M1609" s="624"/>
      <c r="N1609" s="624"/>
      <c r="O1609" s="624"/>
      <c r="P1609" s="624"/>
      <c r="Q1609" s="624"/>
      <c r="R1609" s="624"/>
      <c r="S1609" s="624"/>
      <c r="T1609" s="624"/>
      <c r="U1609" s="624"/>
      <c r="V1609" s="624"/>
      <c r="W1609" s="624"/>
      <c r="X1609" s="624"/>
      <c r="Y1609" s="1174"/>
      <c r="Z1609" s="1174"/>
      <c r="AA1609" s="1174"/>
      <c r="AC1609" s="473"/>
      <c r="AD1609" s="473"/>
      <c r="AE1609" s="473"/>
      <c r="AF1609" s="473"/>
      <c r="AG1609" s="473"/>
      <c r="AH1609" s="473"/>
      <c r="AI1609" s="473"/>
      <c r="AJ1609" s="473"/>
      <c r="AK1609" s="473"/>
      <c r="AL1609" s="473"/>
      <c r="AM1609" s="473"/>
      <c r="AN1609" s="473"/>
      <c r="AO1609" s="473"/>
      <c r="AP1609" s="473"/>
      <c r="AQ1609" s="473"/>
      <c r="AR1609" s="473"/>
      <c r="AS1609" s="473"/>
      <c r="AT1609" s="473"/>
      <c r="AU1609" s="473"/>
      <c r="AV1609" s="473"/>
      <c r="AW1609" s="473"/>
      <c r="AX1609" s="473"/>
      <c r="AY1609" s="473"/>
      <c r="AZ1609" s="473"/>
      <c r="BA1609" s="473"/>
      <c r="BB1609" s="473"/>
      <c r="BC1609" s="473"/>
      <c r="BD1609" s="473"/>
      <c r="BE1609" s="473"/>
      <c r="BF1609" s="473"/>
      <c r="BG1609" s="473"/>
      <c r="BH1609" s="473"/>
      <c r="BI1609" s="473"/>
      <c r="BJ1609" s="473"/>
      <c r="BK1609" s="473"/>
    </row>
    <row r="1610" spans="1:63" s="471" customFormat="1" ht="21.6" customHeight="1">
      <c r="B1610" s="622" t="s">
        <v>356</v>
      </c>
      <c r="C1610" s="623" t="s">
        <v>975</v>
      </c>
      <c r="D1610" s="624"/>
      <c r="E1610" s="624"/>
      <c r="F1610" s="624"/>
      <c r="G1610" s="624"/>
      <c r="H1610" s="624"/>
      <c r="I1610" s="624"/>
      <c r="J1610" s="624"/>
      <c r="K1610" s="624"/>
      <c r="L1610" s="624"/>
      <c r="M1610" s="624"/>
      <c r="N1610" s="624"/>
      <c r="O1610" s="624"/>
      <c r="P1610" s="624"/>
      <c r="Q1610" s="624"/>
      <c r="R1610" s="624"/>
      <c r="S1610" s="624"/>
      <c r="T1610" s="624"/>
      <c r="U1610" s="624"/>
      <c r="V1610" s="624"/>
      <c r="W1610" s="624"/>
      <c r="X1610" s="624"/>
      <c r="Y1610" s="767"/>
      <c r="Z1610" s="1174"/>
      <c r="AA1610" s="1174"/>
      <c r="AC1610" s="473"/>
      <c r="AD1610" s="473"/>
      <c r="AE1610" s="473"/>
      <c r="AF1610" s="473"/>
      <c r="AG1610" s="473"/>
      <c r="AH1610" s="473"/>
      <c r="AI1610" s="473"/>
      <c r="AJ1610" s="473"/>
      <c r="AK1610" s="473"/>
      <c r="AL1610" s="473"/>
      <c r="AM1610" s="473"/>
      <c r="AN1610" s="473"/>
      <c r="AO1610" s="473"/>
      <c r="AP1610" s="473"/>
      <c r="AQ1610" s="473"/>
      <c r="AR1610" s="473"/>
      <c r="AS1610" s="473"/>
      <c r="AT1610" s="473"/>
      <c r="AU1610" s="473"/>
      <c r="AV1610" s="473"/>
      <c r="AW1610" s="473"/>
      <c r="AX1610" s="473"/>
      <c r="AY1610" s="473"/>
      <c r="AZ1610" s="473"/>
      <c r="BA1610" s="473"/>
      <c r="BB1610" s="473"/>
      <c r="BC1610" s="473"/>
      <c r="BD1610" s="473"/>
      <c r="BE1610" s="473"/>
      <c r="BF1610" s="473"/>
      <c r="BG1610" s="473"/>
      <c r="BH1610" s="473"/>
      <c r="BI1610" s="473"/>
      <c r="BJ1610" s="473"/>
      <c r="BK1610" s="473"/>
    </row>
    <row r="1611" spans="1:63" s="471" customFormat="1" ht="21.6" customHeight="1">
      <c r="B1611" s="960"/>
      <c r="C1611" s="624"/>
      <c r="D1611" s="624"/>
      <c r="E1611" s="624"/>
      <c r="F1611" s="624"/>
      <c r="G1611" s="624"/>
      <c r="H1611" s="624"/>
      <c r="I1611" s="624"/>
      <c r="J1611" s="624"/>
      <c r="K1611" s="624"/>
      <c r="L1611" s="624"/>
      <c r="M1611" s="624"/>
      <c r="N1611" s="624"/>
      <c r="O1611" s="624"/>
      <c r="P1611" s="624"/>
      <c r="Q1611" s="624"/>
      <c r="R1611" s="624"/>
      <c r="S1611" s="624"/>
      <c r="T1611" s="624"/>
      <c r="U1611" s="624"/>
      <c r="V1611" s="624"/>
      <c r="W1611" s="624"/>
      <c r="X1611" s="624"/>
      <c r="Y1611" s="1174"/>
      <c r="Z1611" s="1174"/>
      <c r="AA1611" s="1174"/>
      <c r="AC1611" s="473"/>
      <c r="AD1611" s="473"/>
      <c r="AE1611" s="473"/>
      <c r="AF1611" s="473"/>
      <c r="AG1611" s="473"/>
      <c r="AH1611" s="473"/>
      <c r="AI1611" s="473"/>
      <c r="AJ1611" s="473"/>
      <c r="AK1611" s="473"/>
      <c r="AL1611" s="473"/>
      <c r="AM1611" s="473"/>
      <c r="AN1611" s="473"/>
      <c r="AO1611" s="473"/>
      <c r="AP1611" s="473"/>
      <c r="AQ1611" s="473"/>
      <c r="AR1611" s="473"/>
      <c r="AS1611" s="473"/>
      <c r="AT1611" s="473"/>
      <c r="AU1611" s="473"/>
      <c r="AV1611" s="473"/>
      <c r="AW1611" s="473"/>
      <c r="AX1611" s="473"/>
      <c r="AY1611" s="473"/>
      <c r="AZ1611" s="473"/>
      <c r="BA1611" s="473"/>
      <c r="BB1611" s="473"/>
      <c r="BC1611" s="473"/>
      <c r="BD1611" s="473"/>
      <c r="BE1611" s="473"/>
      <c r="BF1611" s="473"/>
      <c r="BG1611" s="473"/>
      <c r="BH1611" s="473"/>
      <c r="BI1611" s="473"/>
      <c r="BJ1611" s="473"/>
      <c r="BK1611" s="473"/>
    </row>
    <row r="1612" spans="1:63" s="471" customFormat="1" ht="21.6" customHeight="1">
      <c r="B1612" s="960"/>
      <c r="C1612" s="624"/>
      <c r="D1612" s="624"/>
      <c r="E1612" s="624"/>
      <c r="F1612" s="624"/>
      <c r="G1612" s="624"/>
      <c r="H1612" s="624"/>
      <c r="I1612" s="624"/>
      <c r="J1612" s="624"/>
      <c r="K1612" s="624"/>
      <c r="L1612" s="624"/>
      <c r="M1612" s="624"/>
      <c r="N1612" s="624"/>
      <c r="O1612" s="624"/>
      <c r="P1612" s="624"/>
      <c r="Q1612" s="624"/>
      <c r="R1612" s="624"/>
      <c r="S1612" s="624"/>
      <c r="T1612" s="624"/>
      <c r="U1612" s="624"/>
      <c r="V1612" s="624"/>
      <c r="W1612" s="624"/>
      <c r="X1612" s="624"/>
      <c r="Y1612" s="1174"/>
      <c r="Z1612" s="1174"/>
      <c r="AA1612" s="1174"/>
      <c r="AC1612" s="473"/>
      <c r="AD1612" s="473"/>
      <c r="AE1612" s="473"/>
      <c r="AF1612" s="473"/>
      <c r="AG1612" s="473"/>
      <c r="AH1612" s="473"/>
      <c r="AI1612" s="473"/>
      <c r="AJ1612" s="473"/>
      <c r="AK1612" s="473"/>
      <c r="AL1612" s="473"/>
      <c r="AM1612" s="473"/>
      <c r="AN1612" s="473"/>
      <c r="AO1612" s="473"/>
      <c r="AP1612" s="473"/>
      <c r="AQ1612" s="473"/>
      <c r="AR1612" s="473"/>
      <c r="AS1612" s="473"/>
      <c r="AT1612" s="473"/>
      <c r="AU1612" s="473"/>
      <c r="AV1612" s="473"/>
      <c r="AW1612" s="473"/>
      <c r="AX1612" s="473"/>
      <c r="AY1612" s="473"/>
      <c r="AZ1612" s="473"/>
      <c r="BA1612" s="473"/>
      <c r="BB1612" s="473"/>
      <c r="BC1612" s="473"/>
      <c r="BD1612" s="473"/>
      <c r="BE1612" s="473"/>
      <c r="BF1612" s="473"/>
      <c r="BG1612" s="473"/>
      <c r="BH1612" s="473"/>
      <c r="BI1612" s="473"/>
      <c r="BJ1612" s="473"/>
      <c r="BK1612" s="473"/>
    </row>
    <row r="1613" spans="1:63" s="471" customFormat="1" ht="21.6" customHeight="1">
      <c r="B1613" s="960"/>
      <c r="C1613" s="624"/>
      <c r="D1613" s="624"/>
      <c r="E1613" s="624"/>
      <c r="F1613" s="624"/>
      <c r="G1613" s="624"/>
      <c r="H1613" s="624"/>
      <c r="I1613" s="624"/>
      <c r="J1613" s="624"/>
      <c r="K1613" s="624"/>
      <c r="L1613" s="624"/>
      <c r="M1613" s="624"/>
      <c r="N1613" s="624"/>
      <c r="O1613" s="624"/>
      <c r="P1613" s="624"/>
      <c r="Q1613" s="624"/>
      <c r="R1613" s="624"/>
      <c r="S1613" s="624"/>
      <c r="T1613" s="624"/>
      <c r="U1613" s="624"/>
      <c r="V1613" s="624"/>
      <c r="W1613" s="624"/>
      <c r="X1613" s="624"/>
      <c r="Y1613" s="1174"/>
      <c r="Z1613" s="1174"/>
      <c r="AA1613" s="1174"/>
    </row>
    <row r="1614" spans="1:63" s="471" customFormat="1" ht="21.6" customHeight="1">
      <c r="B1614" s="960"/>
      <c r="C1614" s="624"/>
      <c r="D1614" s="624"/>
      <c r="E1614" s="624"/>
      <c r="F1614" s="624"/>
      <c r="G1614" s="624"/>
      <c r="H1614" s="624"/>
      <c r="I1614" s="624"/>
      <c r="J1614" s="624"/>
      <c r="K1614" s="624"/>
      <c r="L1614" s="624"/>
      <c r="M1614" s="624"/>
      <c r="N1614" s="624"/>
      <c r="O1614" s="624"/>
      <c r="P1614" s="624"/>
      <c r="Q1614" s="624"/>
      <c r="R1614" s="624"/>
      <c r="S1614" s="624"/>
      <c r="T1614" s="624"/>
      <c r="U1614" s="624"/>
      <c r="V1614" s="624"/>
      <c r="W1614" s="624"/>
      <c r="X1614" s="624"/>
      <c r="Y1614" s="1174"/>
      <c r="Z1614" s="1174"/>
      <c r="AA1614" s="1174"/>
    </row>
    <row r="1615" spans="1:63" s="471" customFormat="1" ht="9.6" customHeight="1">
      <c r="B1615" s="454"/>
      <c r="C1615" s="451"/>
      <c r="D1615" s="451"/>
      <c r="E1615" s="451"/>
      <c r="F1615" s="451"/>
      <c r="G1615" s="451"/>
      <c r="H1615" s="451"/>
      <c r="I1615" s="451"/>
      <c r="J1615" s="451"/>
      <c r="K1615" s="451"/>
      <c r="L1615" s="451"/>
      <c r="M1615" s="451"/>
      <c r="N1615" s="451"/>
      <c r="O1615" s="451"/>
      <c r="P1615" s="451"/>
      <c r="Q1615" s="451"/>
      <c r="R1615" s="451"/>
      <c r="S1615" s="451"/>
      <c r="T1615" s="451"/>
      <c r="U1615" s="451"/>
      <c r="V1615" s="451"/>
      <c r="W1615" s="451"/>
      <c r="X1615" s="451"/>
      <c r="Y1615" s="452"/>
      <c r="Z1615" s="452"/>
      <c r="AA1615" s="452"/>
    </row>
    <row r="1616" spans="1:63" s="496" customFormat="1" ht="18.95" customHeight="1">
      <c r="A1616" s="323" t="s">
        <v>1157</v>
      </c>
      <c r="B1616" s="525"/>
      <c r="C1616" s="525"/>
      <c r="D1616" s="525"/>
      <c r="E1616" s="525"/>
      <c r="F1616" s="525"/>
      <c r="G1616" s="525"/>
      <c r="H1616" s="525"/>
      <c r="I1616" s="525"/>
      <c r="J1616" s="525"/>
      <c r="K1616" s="525"/>
      <c r="L1616" s="525"/>
      <c r="M1616" s="525"/>
      <c r="N1616" s="525"/>
      <c r="O1616" s="525"/>
      <c r="P1616" s="525"/>
      <c r="Q1616" s="525"/>
      <c r="R1616" s="525"/>
      <c r="S1616" s="525"/>
      <c r="T1616" s="525"/>
      <c r="U1616" s="330"/>
      <c r="V1616" s="330"/>
      <c r="W1616" s="330"/>
      <c r="X1616" s="331"/>
      <c r="AC1616" s="495"/>
      <c r="AD1616" s="495"/>
      <c r="AE1616" s="495"/>
      <c r="AF1616" s="495"/>
      <c r="AG1616" s="495"/>
      <c r="AH1616" s="495"/>
      <c r="AI1616" s="495"/>
      <c r="AJ1616" s="495"/>
      <c r="AK1616" s="495"/>
      <c r="AL1616" s="495"/>
      <c r="AM1616" s="495"/>
      <c r="AN1616" s="495"/>
      <c r="AO1616" s="495"/>
      <c r="AP1616" s="495"/>
      <c r="AQ1616" s="495"/>
      <c r="AR1616" s="495"/>
      <c r="AS1616" s="495"/>
      <c r="AT1616" s="495"/>
      <c r="AU1616" s="495"/>
      <c r="AV1616" s="495"/>
      <c r="AW1616" s="495"/>
      <c r="AX1616" s="495"/>
      <c r="AY1616" s="495"/>
      <c r="AZ1616" s="495"/>
      <c r="BA1616" s="495"/>
      <c r="BB1616" s="495"/>
      <c r="BC1616" s="495"/>
      <c r="BD1616" s="495"/>
      <c r="BE1616" s="495"/>
      <c r="BF1616" s="495"/>
      <c r="BG1616" s="495"/>
      <c r="BH1616" s="495"/>
      <c r="BI1616" s="495"/>
      <c r="BJ1616" s="495"/>
      <c r="BK1616" s="495"/>
    </row>
    <row r="1617" spans="1:27" s="380" customFormat="1" ht="10.35" customHeight="1">
      <c r="A1617" s="333"/>
      <c r="B1617" s="423"/>
      <c r="C1617" s="1187" t="s">
        <v>928</v>
      </c>
      <c r="D1617" s="1131"/>
      <c r="E1617" s="1131"/>
      <c r="F1617" s="1131"/>
      <c r="G1617" s="1131"/>
      <c r="H1617" s="1131"/>
      <c r="I1617" s="1131"/>
      <c r="J1617" s="1131"/>
      <c r="K1617" s="1131"/>
      <c r="L1617" s="1131"/>
      <c r="M1617" s="1131"/>
      <c r="N1617" s="1131"/>
      <c r="O1617" s="1131"/>
      <c r="P1617" s="1131"/>
      <c r="Q1617" s="1131"/>
      <c r="R1617" s="1131"/>
      <c r="S1617" s="1131"/>
      <c r="T1617" s="1131"/>
      <c r="U1617" s="1131"/>
      <c r="V1617" s="1131"/>
      <c r="W1617" s="1131"/>
      <c r="X1617" s="1131"/>
      <c r="Y1617" s="929"/>
      <c r="Z1617" s="930"/>
      <c r="AA1617" s="931"/>
    </row>
    <row r="1618" spans="1:27" s="380" customFormat="1" ht="10.35" customHeight="1">
      <c r="A1618" s="333"/>
      <c r="B1618" s="424" t="s">
        <v>354</v>
      </c>
      <c r="C1618" s="1131"/>
      <c r="D1618" s="1131"/>
      <c r="E1618" s="1131"/>
      <c r="F1618" s="1131"/>
      <c r="G1618" s="1131"/>
      <c r="H1618" s="1131"/>
      <c r="I1618" s="1131"/>
      <c r="J1618" s="1131"/>
      <c r="K1618" s="1131"/>
      <c r="L1618" s="1131"/>
      <c r="M1618" s="1131"/>
      <c r="N1618" s="1131"/>
      <c r="O1618" s="1131"/>
      <c r="P1618" s="1131"/>
      <c r="Q1618" s="1131"/>
      <c r="R1618" s="1131"/>
      <c r="S1618" s="1131"/>
      <c r="T1618" s="1131"/>
      <c r="U1618" s="1131"/>
      <c r="V1618" s="1131"/>
      <c r="W1618" s="1131"/>
      <c r="X1618" s="1131"/>
      <c r="Y1618" s="932"/>
      <c r="Z1618" s="933"/>
      <c r="AA1618" s="934"/>
    </row>
    <row r="1619" spans="1:27" s="380" customFormat="1" ht="10.35" customHeight="1">
      <c r="A1619" s="333"/>
      <c r="B1619" s="424"/>
      <c r="C1619" s="1131"/>
      <c r="D1619" s="1131"/>
      <c r="E1619" s="1131"/>
      <c r="F1619" s="1131"/>
      <c r="G1619" s="1131"/>
      <c r="H1619" s="1131"/>
      <c r="I1619" s="1131"/>
      <c r="J1619" s="1131"/>
      <c r="K1619" s="1131"/>
      <c r="L1619" s="1131"/>
      <c r="M1619" s="1131"/>
      <c r="N1619" s="1131"/>
      <c r="O1619" s="1131"/>
      <c r="P1619" s="1131"/>
      <c r="Q1619" s="1131"/>
      <c r="R1619" s="1131"/>
      <c r="S1619" s="1131"/>
      <c r="T1619" s="1131"/>
      <c r="U1619" s="1131"/>
      <c r="V1619" s="1131"/>
      <c r="W1619" s="1131"/>
      <c r="X1619" s="1131"/>
      <c r="Y1619" s="935"/>
      <c r="Z1619" s="936"/>
      <c r="AA1619" s="937"/>
    </row>
    <row r="1620" spans="1:27" s="380" customFormat="1" ht="10.7" customHeight="1">
      <c r="A1620" s="333"/>
      <c r="B1620" s="423"/>
      <c r="C1620" s="1187" t="s">
        <v>929</v>
      </c>
      <c r="D1620" s="1131"/>
      <c r="E1620" s="1131"/>
      <c r="F1620" s="1131"/>
      <c r="G1620" s="1131"/>
      <c r="H1620" s="1131"/>
      <c r="I1620" s="1131"/>
      <c r="J1620" s="1131"/>
      <c r="K1620" s="1131"/>
      <c r="L1620" s="1131"/>
      <c r="M1620" s="1131"/>
      <c r="N1620" s="1131"/>
      <c r="O1620" s="1131"/>
      <c r="P1620" s="1131"/>
      <c r="Q1620" s="1131"/>
      <c r="R1620" s="1131"/>
      <c r="S1620" s="1131"/>
      <c r="T1620" s="1131"/>
      <c r="U1620" s="1131"/>
      <c r="V1620" s="1131"/>
      <c r="W1620" s="1131"/>
      <c r="X1620" s="1131"/>
      <c r="Y1620" s="929"/>
      <c r="Z1620" s="930"/>
      <c r="AA1620" s="931"/>
    </row>
    <row r="1621" spans="1:27" s="380" customFormat="1" ht="10.7" customHeight="1">
      <c r="A1621" s="333"/>
      <c r="B1621" s="424" t="s">
        <v>356</v>
      </c>
      <c r="C1621" s="1131"/>
      <c r="D1621" s="1131"/>
      <c r="E1621" s="1131"/>
      <c r="F1621" s="1131"/>
      <c r="G1621" s="1131"/>
      <c r="H1621" s="1131"/>
      <c r="I1621" s="1131"/>
      <c r="J1621" s="1131"/>
      <c r="K1621" s="1131"/>
      <c r="L1621" s="1131"/>
      <c r="M1621" s="1131"/>
      <c r="N1621" s="1131"/>
      <c r="O1621" s="1131"/>
      <c r="P1621" s="1131"/>
      <c r="Q1621" s="1131"/>
      <c r="R1621" s="1131"/>
      <c r="S1621" s="1131"/>
      <c r="T1621" s="1131"/>
      <c r="U1621" s="1131"/>
      <c r="V1621" s="1131"/>
      <c r="W1621" s="1131"/>
      <c r="X1621" s="1131"/>
      <c r="Y1621" s="932"/>
      <c r="Z1621" s="933"/>
      <c r="AA1621" s="934"/>
    </row>
    <row r="1622" spans="1:27" s="380" customFormat="1" ht="10.7" customHeight="1">
      <c r="A1622" s="333"/>
      <c r="B1622" s="424"/>
      <c r="C1622" s="1131"/>
      <c r="D1622" s="1131"/>
      <c r="E1622" s="1131"/>
      <c r="F1622" s="1131"/>
      <c r="G1622" s="1131"/>
      <c r="H1622" s="1131"/>
      <c r="I1622" s="1131"/>
      <c r="J1622" s="1131"/>
      <c r="K1622" s="1131"/>
      <c r="L1622" s="1131"/>
      <c r="M1622" s="1131"/>
      <c r="N1622" s="1131"/>
      <c r="O1622" s="1131"/>
      <c r="P1622" s="1131"/>
      <c r="Q1622" s="1131"/>
      <c r="R1622" s="1131"/>
      <c r="S1622" s="1131"/>
      <c r="T1622" s="1131"/>
      <c r="U1622" s="1131"/>
      <c r="V1622" s="1131"/>
      <c r="W1622" s="1131"/>
      <c r="X1622" s="1131"/>
      <c r="Y1622" s="935"/>
      <c r="Z1622" s="936"/>
      <c r="AA1622" s="937"/>
    </row>
    <row r="1623" spans="1:27" s="380" customFormat="1" ht="10.35" customHeight="1">
      <c r="A1623" s="333"/>
      <c r="B1623" s="423"/>
      <c r="C1623" s="1187" t="s">
        <v>930</v>
      </c>
      <c r="D1623" s="1131"/>
      <c r="E1623" s="1131"/>
      <c r="F1623" s="1131"/>
      <c r="G1623" s="1131"/>
      <c r="H1623" s="1131"/>
      <c r="I1623" s="1131"/>
      <c r="J1623" s="1131"/>
      <c r="K1623" s="1131"/>
      <c r="L1623" s="1131"/>
      <c r="M1623" s="1131"/>
      <c r="N1623" s="1131"/>
      <c r="O1623" s="1131"/>
      <c r="P1623" s="1131"/>
      <c r="Q1623" s="1131"/>
      <c r="R1623" s="1131"/>
      <c r="S1623" s="1131"/>
      <c r="T1623" s="1131"/>
      <c r="U1623" s="1131"/>
      <c r="V1623" s="1131"/>
      <c r="W1623" s="1131"/>
      <c r="X1623" s="1131"/>
      <c r="Y1623" s="929"/>
      <c r="Z1623" s="930"/>
      <c r="AA1623" s="931"/>
    </row>
    <row r="1624" spans="1:27" s="380" customFormat="1" ht="10.35" customHeight="1">
      <c r="A1624" s="333"/>
      <c r="B1624" s="424" t="s">
        <v>387</v>
      </c>
      <c r="C1624" s="1131"/>
      <c r="D1624" s="1131"/>
      <c r="E1624" s="1131"/>
      <c r="F1624" s="1131"/>
      <c r="G1624" s="1131"/>
      <c r="H1624" s="1131"/>
      <c r="I1624" s="1131"/>
      <c r="J1624" s="1131"/>
      <c r="K1624" s="1131"/>
      <c r="L1624" s="1131"/>
      <c r="M1624" s="1131"/>
      <c r="N1624" s="1131"/>
      <c r="O1624" s="1131"/>
      <c r="P1624" s="1131"/>
      <c r="Q1624" s="1131"/>
      <c r="R1624" s="1131"/>
      <c r="S1624" s="1131"/>
      <c r="T1624" s="1131"/>
      <c r="U1624" s="1131"/>
      <c r="V1624" s="1131"/>
      <c r="W1624" s="1131"/>
      <c r="X1624" s="1131"/>
      <c r="Y1624" s="932"/>
      <c r="Z1624" s="933"/>
      <c r="AA1624" s="934"/>
    </row>
    <row r="1625" spans="1:27" s="380" customFormat="1" ht="10.35" customHeight="1">
      <c r="A1625" s="333"/>
      <c r="B1625" s="425"/>
      <c r="C1625" s="1131"/>
      <c r="D1625" s="1131"/>
      <c r="E1625" s="1131"/>
      <c r="F1625" s="1131"/>
      <c r="G1625" s="1131"/>
      <c r="H1625" s="1131"/>
      <c r="I1625" s="1131"/>
      <c r="J1625" s="1131"/>
      <c r="K1625" s="1131"/>
      <c r="L1625" s="1131"/>
      <c r="M1625" s="1131"/>
      <c r="N1625" s="1131"/>
      <c r="O1625" s="1131"/>
      <c r="P1625" s="1131"/>
      <c r="Q1625" s="1131"/>
      <c r="R1625" s="1131"/>
      <c r="S1625" s="1131"/>
      <c r="T1625" s="1131"/>
      <c r="U1625" s="1131"/>
      <c r="V1625" s="1131"/>
      <c r="W1625" s="1131"/>
      <c r="X1625" s="1131"/>
      <c r="Y1625" s="935"/>
      <c r="Z1625" s="936"/>
      <c r="AA1625" s="937"/>
    </row>
    <row r="1626" spans="1:27" s="380" customFormat="1" ht="9.6" customHeight="1">
      <c r="A1626" s="333"/>
      <c r="B1626" s="424"/>
      <c r="C1626" s="1187" t="s">
        <v>931</v>
      </c>
      <c r="D1626" s="1131"/>
      <c r="E1626" s="1131"/>
      <c r="F1626" s="1131"/>
      <c r="G1626" s="1131"/>
      <c r="H1626" s="1131"/>
      <c r="I1626" s="1131"/>
      <c r="J1626" s="1131"/>
      <c r="K1626" s="1131"/>
      <c r="L1626" s="1131"/>
      <c r="M1626" s="1131"/>
      <c r="N1626" s="1131"/>
      <c r="O1626" s="1131"/>
      <c r="P1626" s="1131"/>
      <c r="Q1626" s="1131"/>
      <c r="R1626" s="1131"/>
      <c r="S1626" s="1131"/>
      <c r="T1626" s="1131"/>
      <c r="U1626" s="1131"/>
      <c r="V1626" s="1131"/>
      <c r="W1626" s="1131"/>
      <c r="X1626" s="1131"/>
      <c r="Y1626" s="929"/>
      <c r="Z1626" s="930"/>
      <c r="AA1626" s="931"/>
    </row>
    <row r="1627" spans="1:27" s="380" customFormat="1" ht="9.6" customHeight="1">
      <c r="A1627" s="333"/>
      <c r="B1627" s="424" t="s">
        <v>389</v>
      </c>
      <c r="C1627" s="1131"/>
      <c r="D1627" s="1131"/>
      <c r="E1627" s="1131"/>
      <c r="F1627" s="1131"/>
      <c r="G1627" s="1131"/>
      <c r="H1627" s="1131"/>
      <c r="I1627" s="1131"/>
      <c r="J1627" s="1131"/>
      <c r="K1627" s="1131"/>
      <c r="L1627" s="1131"/>
      <c r="M1627" s="1131"/>
      <c r="N1627" s="1131"/>
      <c r="O1627" s="1131"/>
      <c r="P1627" s="1131"/>
      <c r="Q1627" s="1131"/>
      <c r="R1627" s="1131"/>
      <c r="S1627" s="1131"/>
      <c r="T1627" s="1131"/>
      <c r="U1627" s="1131"/>
      <c r="V1627" s="1131"/>
      <c r="W1627" s="1131"/>
      <c r="X1627" s="1131"/>
      <c r="Y1627" s="932"/>
      <c r="Z1627" s="933"/>
      <c r="AA1627" s="934"/>
    </row>
    <row r="1628" spans="1:27" s="380" customFormat="1" ht="9.6" customHeight="1">
      <c r="A1628" s="333"/>
      <c r="B1628" s="425"/>
      <c r="C1628" s="1131"/>
      <c r="D1628" s="1131"/>
      <c r="E1628" s="1131"/>
      <c r="F1628" s="1131"/>
      <c r="G1628" s="1131"/>
      <c r="H1628" s="1131"/>
      <c r="I1628" s="1131"/>
      <c r="J1628" s="1131"/>
      <c r="K1628" s="1131"/>
      <c r="L1628" s="1131"/>
      <c r="M1628" s="1131"/>
      <c r="N1628" s="1131"/>
      <c r="O1628" s="1131"/>
      <c r="P1628" s="1131"/>
      <c r="Q1628" s="1131"/>
      <c r="R1628" s="1131"/>
      <c r="S1628" s="1131"/>
      <c r="T1628" s="1131"/>
      <c r="U1628" s="1131"/>
      <c r="V1628" s="1131"/>
      <c r="W1628" s="1131"/>
      <c r="X1628" s="1131"/>
      <c r="Y1628" s="935"/>
      <c r="Z1628" s="936"/>
      <c r="AA1628" s="937"/>
    </row>
    <row r="1629" spans="1:27" s="471" customFormat="1" ht="13.7" customHeight="1">
      <c r="B1629" s="454"/>
      <c r="C1629" s="451"/>
      <c r="D1629" s="451"/>
      <c r="E1629" s="451"/>
      <c r="F1629" s="451"/>
      <c r="G1629" s="451"/>
      <c r="H1629" s="451"/>
      <c r="I1629" s="451"/>
      <c r="J1629" s="451"/>
      <c r="K1629" s="451"/>
      <c r="L1629" s="451"/>
      <c r="M1629" s="451"/>
      <c r="N1629" s="451"/>
      <c r="O1629" s="451"/>
      <c r="P1629" s="451"/>
      <c r="Q1629" s="451"/>
      <c r="R1629" s="451"/>
      <c r="S1629" s="451"/>
      <c r="T1629" s="451"/>
      <c r="U1629" s="451"/>
      <c r="V1629" s="451"/>
      <c r="W1629" s="451"/>
      <c r="X1629" s="451"/>
      <c r="Y1629" s="452"/>
      <c r="Z1629" s="452"/>
      <c r="AA1629" s="452"/>
    </row>
    <row r="1630" spans="1:27" s="471" customFormat="1" ht="12.75" customHeight="1">
      <c r="A1630" s="1176" t="s">
        <v>1158</v>
      </c>
      <c r="B1630" s="1176"/>
      <c r="C1630" s="1176"/>
      <c r="D1630" s="1176"/>
      <c r="E1630" s="1176"/>
      <c r="F1630" s="1176"/>
      <c r="G1630" s="1176"/>
      <c r="H1630" s="1176"/>
      <c r="I1630" s="1176"/>
      <c r="J1630" s="1176"/>
      <c r="K1630" s="1176"/>
      <c r="L1630" s="1176"/>
      <c r="M1630" s="1176"/>
      <c r="N1630" s="1176"/>
      <c r="O1630" s="1176"/>
      <c r="P1630" s="1176"/>
      <c r="Q1630" s="1176"/>
      <c r="R1630" s="1176"/>
      <c r="S1630" s="1176"/>
      <c r="T1630" s="1176"/>
      <c r="U1630" s="1176"/>
      <c r="V1630" s="1176"/>
      <c r="W1630" s="1176"/>
      <c r="X1630" s="1176"/>
      <c r="Y1630" s="1176"/>
      <c r="Z1630" s="1176"/>
      <c r="AA1630" s="1176"/>
    </row>
    <row r="1631" spans="1:27" s="471" customFormat="1" ht="15.6" customHeight="1">
      <c r="A1631" s="346"/>
      <c r="B1631" s="1188" t="s">
        <v>875</v>
      </c>
      <c r="C1631" s="635" t="s">
        <v>913</v>
      </c>
      <c r="D1631" s="614"/>
      <c r="E1631" s="614"/>
      <c r="F1631" s="614"/>
      <c r="G1631" s="614"/>
      <c r="H1631" s="614"/>
      <c r="I1631" s="614"/>
      <c r="J1631" s="614"/>
      <c r="K1631" s="614"/>
      <c r="L1631" s="614"/>
      <c r="M1631" s="614"/>
      <c r="N1631" s="614"/>
      <c r="O1631" s="614"/>
      <c r="P1631" s="614"/>
      <c r="Q1631" s="614"/>
      <c r="R1631" s="614"/>
      <c r="S1631" s="614"/>
      <c r="T1631" s="614"/>
      <c r="U1631" s="614"/>
      <c r="V1631" s="614"/>
      <c r="W1631" s="614"/>
      <c r="X1631" s="615"/>
      <c r="Y1631" s="1191"/>
      <c r="Z1631" s="1192"/>
      <c r="AA1631" s="1193"/>
    </row>
    <row r="1632" spans="1:27" s="471" customFormat="1" ht="15.6" customHeight="1">
      <c r="A1632" s="346"/>
      <c r="B1632" s="1189"/>
      <c r="C1632" s="678"/>
      <c r="D1632" s="617"/>
      <c r="E1632" s="617"/>
      <c r="F1632" s="617"/>
      <c r="G1632" s="617"/>
      <c r="H1632" s="617"/>
      <c r="I1632" s="617"/>
      <c r="J1632" s="617"/>
      <c r="K1632" s="617"/>
      <c r="L1632" s="617"/>
      <c r="M1632" s="617"/>
      <c r="N1632" s="617"/>
      <c r="O1632" s="617"/>
      <c r="P1632" s="617"/>
      <c r="Q1632" s="617"/>
      <c r="R1632" s="617"/>
      <c r="S1632" s="617"/>
      <c r="T1632" s="617"/>
      <c r="U1632" s="617"/>
      <c r="V1632" s="617"/>
      <c r="W1632" s="617"/>
      <c r="X1632" s="618"/>
      <c r="Y1632" s="1194"/>
      <c r="Z1632" s="1195"/>
      <c r="AA1632" s="1196"/>
    </row>
    <row r="1633" spans="1:27" s="471" customFormat="1" ht="15.6" customHeight="1">
      <c r="A1633" s="346"/>
      <c r="B1633" s="1189"/>
      <c r="C1633" s="678"/>
      <c r="D1633" s="617"/>
      <c r="E1633" s="617"/>
      <c r="F1633" s="617"/>
      <c r="G1633" s="617"/>
      <c r="H1633" s="617"/>
      <c r="I1633" s="617"/>
      <c r="J1633" s="617"/>
      <c r="K1633" s="617"/>
      <c r="L1633" s="617"/>
      <c r="M1633" s="617"/>
      <c r="N1633" s="617"/>
      <c r="O1633" s="617"/>
      <c r="P1633" s="617"/>
      <c r="Q1633" s="617"/>
      <c r="R1633" s="617"/>
      <c r="S1633" s="617"/>
      <c r="T1633" s="617"/>
      <c r="U1633" s="617"/>
      <c r="V1633" s="617"/>
      <c r="W1633" s="617"/>
      <c r="X1633" s="618"/>
      <c r="Y1633" s="1194"/>
      <c r="Z1633" s="1195"/>
      <c r="AA1633" s="1196"/>
    </row>
    <row r="1634" spans="1:27" s="471" customFormat="1" ht="15.6" customHeight="1">
      <c r="A1634" s="346"/>
      <c r="B1634" s="1189"/>
      <c r="C1634" s="678"/>
      <c r="D1634" s="617"/>
      <c r="E1634" s="617"/>
      <c r="F1634" s="617"/>
      <c r="G1634" s="617"/>
      <c r="H1634" s="617"/>
      <c r="I1634" s="617"/>
      <c r="J1634" s="617"/>
      <c r="K1634" s="617"/>
      <c r="L1634" s="617"/>
      <c r="M1634" s="617"/>
      <c r="N1634" s="617"/>
      <c r="O1634" s="617"/>
      <c r="P1634" s="617"/>
      <c r="Q1634" s="617"/>
      <c r="R1634" s="617"/>
      <c r="S1634" s="617"/>
      <c r="T1634" s="617"/>
      <c r="U1634" s="617"/>
      <c r="V1634" s="617"/>
      <c r="W1634" s="617"/>
      <c r="X1634" s="618"/>
      <c r="Y1634" s="1194"/>
      <c r="Z1634" s="1195"/>
      <c r="AA1634" s="1196"/>
    </row>
    <row r="1635" spans="1:27" s="471" customFormat="1" ht="15.6" customHeight="1">
      <c r="A1635" s="346"/>
      <c r="B1635" s="1189"/>
      <c r="C1635" s="678"/>
      <c r="D1635" s="617"/>
      <c r="E1635" s="617"/>
      <c r="F1635" s="617"/>
      <c r="G1635" s="617"/>
      <c r="H1635" s="617"/>
      <c r="I1635" s="617"/>
      <c r="J1635" s="617"/>
      <c r="K1635" s="617"/>
      <c r="L1635" s="617"/>
      <c r="M1635" s="617"/>
      <c r="N1635" s="617"/>
      <c r="O1635" s="617"/>
      <c r="P1635" s="617"/>
      <c r="Q1635" s="617"/>
      <c r="R1635" s="617"/>
      <c r="S1635" s="617"/>
      <c r="T1635" s="617"/>
      <c r="U1635" s="617"/>
      <c r="V1635" s="617"/>
      <c r="W1635" s="617"/>
      <c r="X1635" s="618"/>
      <c r="Y1635" s="1194"/>
      <c r="Z1635" s="1195"/>
      <c r="AA1635" s="1196"/>
    </row>
    <row r="1636" spans="1:27" s="471" customFormat="1" ht="15.6" customHeight="1">
      <c r="A1636" s="346"/>
      <c r="B1636" s="1189"/>
      <c r="C1636" s="678"/>
      <c r="D1636" s="617"/>
      <c r="E1636" s="617"/>
      <c r="F1636" s="617"/>
      <c r="G1636" s="617"/>
      <c r="H1636" s="617"/>
      <c r="I1636" s="617"/>
      <c r="J1636" s="617"/>
      <c r="K1636" s="617"/>
      <c r="L1636" s="617"/>
      <c r="M1636" s="617"/>
      <c r="N1636" s="617"/>
      <c r="O1636" s="617"/>
      <c r="P1636" s="617"/>
      <c r="Q1636" s="617"/>
      <c r="R1636" s="617"/>
      <c r="S1636" s="617"/>
      <c r="T1636" s="617"/>
      <c r="U1636" s="617"/>
      <c r="V1636" s="617"/>
      <c r="W1636" s="617"/>
      <c r="X1636" s="618"/>
      <c r="Y1636" s="1194"/>
      <c r="Z1636" s="1195"/>
      <c r="AA1636" s="1196"/>
    </row>
    <row r="1637" spans="1:27" s="471" customFormat="1" ht="15.6" customHeight="1">
      <c r="A1637" s="346"/>
      <c r="B1637" s="1190"/>
      <c r="C1637" s="619"/>
      <c r="D1637" s="620"/>
      <c r="E1637" s="620"/>
      <c r="F1637" s="620"/>
      <c r="G1637" s="620"/>
      <c r="H1637" s="620"/>
      <c r="I1637" s="620"/>
      <c r="J1637" s="620"/>
      <c r="K1637" s="620"/>
      <c r="L1637" s="620"/>
      <c r="M1637" s="620"/>
      <c r="N1637" s="620"/>
      <c r="O1637" s="620"/>
      <c r="P1637" s="620"/>
      <c r="Q1637" s="620"/>
      <c r="R1637" s="620"/>
      <c r="S1637" s="620"/>
      <c r="T1637" s="620"/>
      <c r="U1637" s="620"/>
      <c r="V1637" s="620"/>
      <c r="W1637" s="620"/>
      <c r="X1637" s="621"/>
      <c r="Y1637" s="1197"/>
      <c r="Z1637" s="1198"/>
      <c r="AA1637" s="1199"/>
    </row>
    <row r="1638" spans="1:27" s="471" customFormat="1" ht="12.75" customHeight="1">
      <c r="A1638" s="346"/>
      <c r="C1638" s="421"/>
      <c r="D1638" s="421"/>
      <c r="E1638" s="421"/>
      <c r="F1638" s="421"/>
      <c r="G1638" s="421"/>
      <c r="H1638" s="421"/>
      <c r="I1638" s="421"/>
      <c r="J1638" s="421"/>
      <c r="K1638" s="421"/>
      <c r="L1638" s="421"/>
      <c r="M1638" s="421"/>
      <c r="N1638" s="421"/>
      <c r="O1638" s="421"/>
      <c r="P1638" s="421"/>
      <c r="Q1638" s="421"/>
      <c r="R1638" s="421"/>
      <c r="S1638" s="421"/>
      <c r="T1638" s="421"/>
      <c r="U1638" s="421"/>
      <c r="V1638" s="421"/>
      <c r="W1638" s="421"/>
      <c r="X1638" s="421"/>
    </row>
    <row r="1639" spans="1:27" s="471" customFormat="1" ht="12.75" customHeight="1">
      <c r="A1639" s="1176" t="s">
        <v>1159</v>
      </c>
      <c r="B1639" s="1176"/>
      <c r="C1639" s="1176"/>
      <c r="D1639" s="1176"/>
      <c r="E1639" s="1176"/>
      <c r="F1639" s="1176"/>
      <c r="G1639" s="1176"/>
      <c r="H1639" s="1176"/>
      <c r="I1639" s="1176"/>
      <c r="J1639" s="1176"/>
      <c r="K1639" s="1176"/>
      <c r="L1639" s="1176"/>
      <c r="M1639" s="1176"/>
      <c r="N1639" s="1176"/>
      <c r="O1639" s="1176"/>
      <c r="P1639" s="1176"/>
      <c r="Q1639" s="1176"/>
      <c r="R1639" s="1176"/>
      <c r="S1639" s="1176"/>
      <c r="T1639" s="1176"/>
      <c r="U1639" s="1176"/>
      <c r="V1639" s="1176"/>
      <c r="W1639" s="1176"/>
      <c r="X1639" s="1176"/>
      <c r="Y1639" s="1176"/>
      <c r="Z1639" s="1176"/>
      <c r="AA1639" s="1176"/>
    </row>
    <row r="1640" spans="1:27" s="471" customFormat="1" ht="12.75" customHeight="1">
      <c r="A1640" s="422"/>
      <c r="B1640" s="1188" t="s">
        <v>875</v>
      </c>
      <c r="C1640" s="635" t="s">
        <v>978</v>
      </c>
      <c r="D1640" s="614"/>
      <c r="E1640" s="614"/>
      <c r="F1640" s="614"/>
      <c r="G1640" s="614"/>
      <c r="H1640" s="614"/>
      <c r="I1640" s="614"/>
      <c r="J1640" s="614"/>
      <c r="K1640" s="614"/>
      <c r="L1640" s="614"/>
      <c r="M1640" s="614"/>
      <c r="N1640" s="614"/>
      <c r="O1640" s="614"/>
      <c r="P1640" s="614"/>
      <c r="Q1640" s="614"/>
      <c r="R1640" s="614"/>
      <c r="S1640" s="614"/>
      <c r="T1640" s="614"/>
      <c r="U1640" s="614"/>
      <c r="V1640" s="614"/>
      <c r="W1640" s="614"/>
      <c r="X1640" s="615"/>
      <c r="Y1640" s="1191"/>
      <c r="Z1640" s="1192"/>
      <c r="AA1640" s="1193"/>
    </row>
    <row r="1641" spans="1:27" s="471" customFormat="1" ht="12.75" customHeight="1">
      <c r="A1641" s="422"/>
      <c r="B1641" s="1189"/>
      <c r="C1641" s="678"/>
      <c r="D1641" s="617"/>
      <c r="E1641" s="617"/>
      <c r="F1641" s="617"/>
      <c r="G1641" s="617"/>
      <c r="H1641" s="617"/>
      <c r="I1641" s="617"/>
      <c r="J1641" s="617"/>
      <c r="K1641" s="617"/>
      <c r="L1641" s="617"/>
      <c r="M1641" s="617"/>
      <c r="N1641" s="617"/>
      <c r="O1641" s="617"/>
      <c r="P1641" s="617"/>
      <c r="Q1641" s="617"/>
      <c r="R1641" s="617"/>
      <c r="S1641" s="617"/>
      <c r="T1641" s="617"/>
      <c r="U1641" s="617"/>
      <c r="V1641" s="617"/>
      <c r="W1641" s="617"/>
      <c r="X1641" s="618"/>
      <c r="Y1641" s="1194"/>
      <c r="Z1641" s="1195"/>
      <c r="AA1641" s="1196"/>
    </row>
    <row r="1642" spans="1:27" s="471" customFormat="1" ht="12.75" customHeight="1">
      <c r="A1642" s="422"/>
      <c r="B1642" s="1189"/>
      <c r="C1642" s="678"/>
      <c r="D1642" s="617"/>
      <c r="E1642" s="617"/>
      <c r="F1642" s="617"/>
      <c r="G1642" s="617"/>
      <c r="H1642" s="617"/>
      <c r="I1642" s="617"/>
      <c r="J1642" s="617"/>
      <c r="K1642" s="617"/>
      <c r="L1642" s="617"/>
      <c r="M1642" s="617"/>
      <c r="N1642" s="617"/>
      <c r="O1642" s="617"/>
      <c r="P1642" s="617"/>
      <c r="Q1642" s="617"/>
      <c r="R1642" s="617"/>
      <c r="S1642" s="617"/>
      <c r="T1642" s="617"/>
      <c r="U1642" s="617"/>
      <c r="V1642" s="617"/>
      <c r="W1642" s="617"/>
      <c r="X1642" s="618"/>
      <c r="Y1642" s="1194"/>
      <c r="Z1642" s="1195"/>
      <c r="AA1642" s="1196"/>
    </row>
    <row r="1643" spans="1:27" s="471" customFormat="1" ht="12.75" customHeight="1">
      <c r="A1643" s="422"/>
      <c r="B1643" s="1189"/>
      <c r="C1643" s="678"/>
      <c r="D1643" s="617"/>
      <c r="E1643" s="617"/>
      <c r="F1643" s="617"/>
      <c r="G1643" s="617"/>
      <c r="H1643" s="617"/>
      <c r="I1643" s="617"/>
      <c r="J1643" s="617"/>
      <c r="K1643" s="617"/>
      <c r="L1643" s="617"/>
      <c r="M1643" s="617"/>
      <c r="N1643" s="617"/>
      <c r="O1643" s="617"/>
      <c r="P1643" s="617"/>
      <c r="Q1643" s="617"/>
      <c r="R1643" s="617"/>
      <c r="S1643" s="617"/>
      <c r="T1643" s="617"/>
      <c r="U1643" s="617"/>
      <c r="V1643" s="617"/>
      <c r="W1643" s="617"/>
      <c r="X1643" s="618"/>
      <c r="Y1643" s="1194"/>
      <c r="Z1643" s="1195"/>
      <c r="AA1643" s="1196"/>
    </row>
    <row r="1644" spans="1:27" s="471" customFormat="1" ht="12.75" customHeight="1">
      <c r="A1644" s="346"/>
      <c r="B1644" s="1189"/>
      <c r="C1644" s="678"/>
      <c r="D1644" s="617"/>
      <c r="E1644" s="617"/>
      <c r="F1644" s="617"/>
      <c r="G1644" s="617"/>
      <c r="H1644" s="617"/>
      <c r="I1644" s="617"/>
      <c r="J1644" s="617"/>
      <c r="K1644" s="617"/>
      <c r="L1644" s="617"/>
      <c r="M1644" s="617"/>
      <c r="N1644" s="617"/>
      <c r="O1644" s="617"/>
      <c r="P1644" s="617"/>
      <c r="Q1644" s="617"/>
      <c r="R1644" s="617"/>
      <c r="S1644" s="617"/>
      <c r="T1644" s="617"/>
      <c r="U1644" s="617"/>
      <c r="V1644" s="617"/>
      <c r="W1644" s="617"/>
      <c r="X1644" s="618"/>
      <c r="Y1644" s="1194"/>
      <c r="Z1644" s="1195"/>
      <c r="AA1644" s="1196"/>
    </row>
    <row r="1645" spans="1:27" s="471" customFormat="1" ht="12.75" customHeight="1">
      <c r="A1645" s="346"/>
      <c r="B1645" s="1189"/>
      <c r="C1645" s="678"/>
      <c r="D1645" s="617"/>
      <c r="E1645" s="617"/>
      <c r="F1645" s="617"/>
      <c r="G1645" s="617"/>
      <c r="H1645" s="617"/>
      <c r="I1645" s="617"/>
      <c r="J1645" s="617"/>
      <c r="K1645" s="617"/>
      <c r="L1645" s="617"/>
      <c r="M1645" s="617"/>
      <c r="N1645" s="617"/>
      <c r="O1645" s="617"/>
      <c r="P1645" s="617"/>
      <c r="Q1645" s="617"/>
      <c r="R1645" s="617"/>
      <c r="S1645" s="617"/>
      <c r="T1645" s="617"/>
      <c r="U1645" s="617"/>
      <c r="V1645" s="617"/>
      <c r="W1645" s="617"/>
      <c r="X1645" s="618"/>
      <c r="Y1645" s="1194"/>
      <c r="Z1645" s="1195"/>
      <c r="AA1645" s="1196"/>
    </row>
    <row r="1646" spans="1:27" s="471" customFormat="1" ht="12.75" customHeight="1">
      <c r="A1646" s="346"/>
      <c r="B1646" s="1189"/>
      <c r="C1646" s="678"/>
      <c r="D1646" s="617"/>
      <c r="E1646" s="617"/>
      <c r="F1646" s="617"/>
      <c r="G1646" s="617"/>
      <c r="H1646" s="617"/>
      <c r="I1646" s="617"/>
      <c r="J1646" s="617"/>
      <c r="K1646" s="617"/>
      <c r="L1646" s="617"/>
      <c r="M1646" s="617"/>
      <c r="N1646" s="617"/>
      <c r="O1646" s="617"/>
      <c r="P1646" s="617"/>
      <c r="Q1646" s="617"/>
      <c r="R1646" s="617"/>
      <c r="S1646" s="617"/>
      <c r="T1646" s="617"/>
      <c r="U1646" s="617"/>
      <c r="V1646" s="617"/>
      <c r="W1646" s="617"/>
      <c r="X1646" s="618"/>
      <c r="Y1646" s="1194"/>
      <c r="Z1646" s="1195"/>
      <c r="AA1646" s="1196"/>
    </row>
    <row r="1647" spans="1:27" s="471" customFormat="1" ht="12.75" customHeight="1">
      <c r="A1647" s="346"/>
      <c r="B1647" s="1189"/>
      <c r="C1647" s="678"/>
      <c r="D1647" s="617"/>
      <c r="E1647" s="617"/>
      <c r="F1647" s="617"/>
      <c r="G1647" s="617"/>
      <c r="H1647" s="617"/>
      <c r="I1647" s="617"/>
      <c r="J1647" s="617"/>
      <c r="K1647" s="617"/>
      <c r="L1647" s="617"/>
      <c r="M1647" s="617"/>
      <c r="N1647" s="617"/>
      <c r="O1647" s="617"/>
      <c r="P1647" s="617"/>
      <c r="Q1647" s="617"/>
      <c r="R1647" s="617"/>
      <c r="S1647" s="617"/>
      <c r="T1647" s="617"/>
      <c r="U1647" s="617"/>
      <c r="V1647" s="617"/>
      <c r="W1647" s="617"/>
      <c r="X1647" s="618"/>
      <c r="Y1647" s="1194"/>
      <c r="Z1647" s="1195"/>
      <c r="AA1647" s="1196"/>
    </row>
    <row r="1648" spans="1:27" s="471" customFormat="1" ht="12.75" customHeight="1">
      <c r="A1648" s="346"/>
      <c r="B1648" s="1189"/>
      <c r="C1648" s="678"/>
      <c r="D1648" s="617"/>
      <c r="E1648" s="617"/>
      <c r="F1648" s="617"/>
      <c r="G1648" s="617"/>
      <c r="H1648" s="617"/>
      <c r="I1648" s="617"/>
      <c r="J1648" s="617"/>
      <c r="K1648" s="617"/>
      <c r="L1648" s="617"/>
      <c r="M1648" s="617"/>
      <c r="N1648" s="617"/>
      <c r="O1648" s="617"/>
      <c r="P1648" s="617"/>
      <c r="Q1648" s="617"/>
      <c r="R1648" s="617"/>
      <c r="S1648" s="617"/>
      <c r="T1648" s="617"/>
      <c r="U1648" s="617"/>
      <c r="V1648" s="617"/>
      <c r="W1648" s="617"/>
      <c r="X1648" s="618"/>
      <c r="Y1648" s="1194"/>
      <c r="Z1648" s="1195"/>
      <c r="AA1648" s="1196"/>
    </row>
    <row r="1649" spans="1:63" s="471" customFormat="1" ht="12.75" customHeight="1">
      <c r="A1649" s="346"/>
      <c r="B1649" s="1190"/>
      <c r="C1649" s="619"/>
      <c r="D1649" s="620"/>
      <c r="E1649" s="620"/>
      <c r="F1649" s="620"/>
      <c r="G1649" s="620"/>
      <c r="H1649" s="620"/>
      <c r="I1649" s="620"/>
      <c r="J1649" s="620"/>
      <c r="K1649" s="620"/>
      <c r="L1649" s="620"/>
      <c r="M1649" s="620"/>
      <c r="N1649" s="620"/>
      <c r="O1649" s="620"/>
      <c r="P1649" s="620"/>
      <c r="Q1649" s="620"/>
      <c r="R1649" s="620"/>
      <c r="S1649" s="620"/>
      <c r="T1649" s="620"/>
      <c r="U1649" s="620"/>
      <c r="V1649" s="620"/>
      <c r="W1649" s="620"/>
      <c r="X1649" s="621"/>
      <c r="Y1649" s="1197"/>
      <c r="Z1649" s="1198"/>
      <c r="AA1649" s="1199"/>
    </row>
    <row r="1650" spans="1:63" s="471" customFormat="1" ht="12.75" customHeight="1">
      <c r="A1650" s="346"/>
      <c r="C1650" s="471" t="s">
        <v>876</v>
      </c>
    </row>
    <row r="1651" spans="1:63" s="496" customFormat="1" ht="18.600000000000001" customHeight="1">
      <c r="A1651" s="323" t="s">
        <v>1160</v>
      </c>
      <c r="B1651" s="525"/>
      <c r="C1651" s="525"/>
      <c r="D1651" s="525"/>
      <c r="E1651" s="525"/>
      <c r="F1651" s="525"/>
      <c r="G1651" s="525"/>
      <c r="H1651" s="525"/>
      <c r="I1651" s="525"/>
      <c r="J1651" s="525"/>
      <c r="K1651" s="525"/>
      <c r="L1651" s="525"/>
      <c r="M1651" s="525"/>
      <c r="N1651" s="525"/>
      <c r="O1651" s="525"/>
      <c r="P1651" s="525"/>
      <c r="Q1651" s="525"/>
      <c r="R1651" s="525"/>
      <c r="S1651" s="525"/>
      <c r="T1651" s="525"/>
      <c r="U1651" s="330"/>
      <c r="V1651" s="330"/>
      <c r="W1651" s="330"/>
      <c r="X1651" s="331"/>
      <c r="AC1651" s="495"/>
      <c r="AD1651" s="495"/>
      <c r="AE1651" s="495"/>
      <c r="AF1651" s="495"/>
      <c r="AG1651" s="495"/>
      <c r="AH1651" s="495"/>
      <c r="AI1651" s="495"/>
      <c r="AJ1651" s="495"/>
      <c r="AK1651" s="495"/>
      <c r="AL1651" s="495"/>
      <c r="AM1651" s="495"/>
      <c r="AN1651" s="495"/>
      <c r="AO1651" s="495"/>
      <c r="AP1651" s="495"/>
      <c r="AQ1651" s="495"/>
      <c r="AR1651" s="495"/>
      <c r="AS1651" s="495"/>
      <c r="AT1651" s="495"/>
      <c r="AU1651" s="495"/>
      <c r="AV1651" s="495"/>
      <c r="AW1651" s="495"/>
      <c r="AX1651" s="495"/>
      <c r="AY1651" s="495"/>
      <c r="AZ1651" s="495"/>
      <c r="BA1651" s="495"/>
      <c r="BB1651" s="495"/>
      <c r="BC1651" s="495"/>
      <c r="BD1651" s="495"/>
      <c r="BE1651" s="495"/>
      <c r="BF1651" s="495"/>
      <c r="BG1651" s="495"/>
      <c r="BH1651" s="495"/>
      <c r="BI1651" s="495"/>
      <c r="BJ1651" s="495"/>
      <c r="BK1651" s="495"/>
    </row>
    <row r="1652" spans="1:63" s="496" customFormat="1" ht="12.75" customHeight="1">
      <c r="B1652" s="1128" t="s">
        <v>354</v>
      </c>
      <c r="C1652" s="1130" t="s">
        <v>932</v>
      </c>
      <c r="D1652" s="1131"/>
      <c r="E1652" s="1131"/>
      <c r="F1652" s="1131"/>
      <c r="G1652" s="1131"/>
      <c r="H1652" s="1131"/>
      <c r="I1652" s="1131"/>
      <c r="J1652" s="1131"/>
      <c r="K1652" s="1131"/>
      <c r="L1652" s="1131"/>
      <c r="M1652" s="1131"/>
      <c r="N1652" s="1131"/>
      <c r="O1652" s="1131"/>
      <c r="P1652" s="1131"/>
      <c r="Q1652" s="1131"/>
      <c r="R1652" s="1131"/>
      <c r="S1652" s="1131"/>
      <c r="T1652" s="1131"/>
      <c r="U1652" s="1131"/>
      <c r="V1652" s="1131"/>
      <c r="W1652" s="1131"/>
      <c r="X1652" s="1131"/>
      <c r="Y1652" s="1177"/>
      <c r="Z1652" s="1178"/>
      <c r="AA1652" s="1178"/>
      <c r="AC1652" s="495"/>
      <c r="AD1652" s="495"/>
      <c r="AE1652" s="495"/>
      <c r="AF1652" s="495"/>
      <c r="AG1652" s="495"/>
      <c r="AH1652" s="495"/>
      <c r="AI1652" s="495"/>
      <c r="AJ1652" s="495"/>
      <c r="AK1652" s="495"/>
      <c r="AL1652" s="495"/>
      <c r="AM1652" s="495"/>
      <c r="AN1652" s="495"/>
      <c r="AO1652" s="495"/>
      <c r="AP1652" s="495"/>
      <c r="AQ1652" s="495"/>
      <c r="AR1652" s="495"/>
      <c r="AS1652" s="495"/>
      <c r="AT1652" s="495"/>
      <c r="AU1652" s="495"/>
      <c r="AV1652" s="495"/>
      <c r="AW1652" s="495"/>
      <c r="AX1652" s="495"/>
      <c r="AY1652" s="495"/>
      <c r="AZ1652" s="495"/>
      <c r="BA1652" s="495"/>
      <c r="BB1652" s="495"/>
      <c r="BC1652" s="495"/>
      <c r="BD1652" s="495"/>
      <c r="BE1652" s="495"/>
      <c r="BF1652" s="495"/>
      <c r="BG1652" s="495"/>
      <c r="BH1652" s="495"/>
      <c r="BI1652" s="495"/>
      <c r="BJ1652" s="495"/>
      <c r="BK1652" s="495"/>
    </row>
    <row r="1653" spans="1:63" s="496" customFormat="1" ht="12.75" customHeight="1">
      <c r="B1653" s="1129"/>
      <c r="C1653" s="1131"/>
      <c r="D1653" s="1131"/>
      <c r="E1653" s="1131"/>
      <c r="F1653" s="1131"/>
      <c r="G1653" s="1131"/>
      <c r="H1653" s="1131"/>
      <c r="I1653" s="1131"/>
      <c r="J1653" s="1131"/>
      <c r="K1653" s="1131"/>
      <c r="L1653" s="1131"/>
      <c r="M1653" s="1131"/>
      <c r="N1653" s="1131"/>
      <c r="O1653" s="1131"/>
      <c r="P1653" s="1131"/>
      <c r="Q1653" s="1131"/>
      <c r="R1653" s="1131"/>
      <c r="S1653" s="1131"/>
      <c r="T1653" s="1131"/>
      <c r="U1653" s="1131"/>
      <c r="V1653" s="1131"/>
      <c r="W1653" s="1131"/>
      <c r="X1653" s="1131"/>
      <c r="Y1653" s="1178"/>
      <c r="Z1653" s="1178"/>
      <c r="AA1653" s="1178"/>
      <c r="AC1653" s="495"/>
      <c r="AD1653" s="495"/>
      <c r="AE1653" s="495"/>
      <c r="AF1653" s="495"/>
      <c r="AG1653" s="495"/>
      <c r="AH1653" s="495"/>
      <c r="AI1653" s="495"/>
      <c r="AJ1653" s="495"/>
      <c r="AK1653" s="495"/>
      <c r="AL1653" s="495"/>
      <c r="AM1653" s="495"/>
      <c r="AN1653" s="495"/>
      <c r="AO1653" s="495"/>
      <c r="AP1653" s="495"/>
      <c r="AQ1653" s="495"/>
      <c r="AR1653" s="495"/>
      <c r="AS1653" s="495"/>
      <c r="AT1653" s="495"/>
      <c r="AU1653" s="495"/>
      <c r="AV1653" s="495"/>
      <c r="AW1653" s="495"/>
      <c r="AX1653" s="495"/>
      <c r="AY1653" s="495"/>
      <c r="AZ1653" s="495"/>
      <c r="BA1653" s="495"/>
      <c r="BB1653" s="495"/>
      <c r="BC1653" s="495"/>
      <c r="BD1653" s="495"/>
      <c r="BE1653" s="495"/>
      <c r="BF1653" s="495"/>
      <c r="BG1653" s="495"/>
      <c r="BH1653" s="495"/>
      <c r="BI1653" s="495"/>
      <c r="BJ1653" s="495"/>
      <c r="BK1653" s="495"/>
    </row>
    <row r="1654" spans="1:63" s="496" customFormat="1" ht="12.75" customHeight="1">
      <c r="B1654" s="1129"/>
      <c r="C1654" s="1131"/>
      <c r="D1654" s="1131"/>
      <c r="E1654" s="1131"/>
      <c r="F1654" s="1131"/>
      <c r="G1654" s="1131"/>
      <c r="H1654" s="1131"/>
      <c r="I1654" s="1131"/>
      <c r="J1654" s="1131"/>
      <c r="K1654" s="1131"/>
      <c r="L1654" s="1131"/>
      <c r="M1654" s="1131"/>
      <c r="N1654" s="1131"/>
      <c r="O1654" s="1131"/>
      <c r="P1654" s="1131"/>
      <c r="Q1654" s="1131"/>
      <c r="R1654" s="1131"/>
      <c r="S1654" s="1131"/>
      <c r="T1654" s="1131"/>
      <c r="U1654" s="1131"/>
      <c r="V1654" s="1131"/>
      <c r="W1654" s="1131"/>
      <c r="X1654" s="1131"/>
      <c r="Y1654" s="1178"/>
      <c r="Z1654" s="1178"/>
      <c r="AA1654" s="1178"/>
      <c r="AC1654" s="495"/>
      <c r="AD1654" s="495"/>
      <c r="AE1654" s="495"/>
      <c r="AF1654" s="495"/>
      <c r="AG1654" s="495"/>
      <c r="AH1654" s="495"/>
      <c r="AI1654" s="495"/>
      <c r="AJ1654" s="495"/>
      <c r="AK1654" s="495"/>
      <c r="AL1654" s="495"/>
      <c r="AM1654" s="495"/>
      <c r="AN1654" s="495"/>
      <c r="AO1654" s="495"/>
      <c r="AP1654" s="495"/>
      <c r="AQ1654" s="495"/>
      <c r="AR1654" s="495"/>
      <c r="AS1654" s="495"/>
      <c r="AT1654" s="495"/>
      <c r="AU1654" s="495"/>
      <c r="AV1654" s="495"/>
      <c r="AW1654" s="495"/>
      <c r="AX1654" s="495"/>
      <c r="AY1654" s="495"/>
      <c r="AZ1654" s="495"/>
      <c r="BA1654" s="495"/>
      <c r="BB1654" s="495"/>
      <c r="BC1654" s="495"/>
      <c r="BD1654" s="495"/>
      <c r="BE1654" s="495"/>
      <c r="BF1654" s="495"/>
      <c r="BG1654" s="495"/>
      <c r="BH1654" s="495"/>
      <c r="BI1654" s="495"/>
      <c r="BJ1654" s="495"/>
      <c r="BK1654" s="495"/>
    </row>
    <row r="1655" spans="1:63" s="496" customFormat="1" ht="12.75" customHeight="1">
      <c r="A1655" s="370"/>
      <c r="B1655" s="1129"/>
      <c r="C1655" s="1131"/>
      <c r="D1655" s="1131"/>
      <c r="E1655" s="1131"/>
      <c r="F1655" s="1131"/>
      <c r="G1655" s="1131"/>
      <c r="H1655" s="1131"/>
      <c r="I1655" s="1131"/>
      <c r="J1655" s="1131"/>
      <c r="K1655" s="1131"/>
      <c r="L1655" s="1131"/>
      <c r="M1655" s="1131"/>
      <c r="N1655" s="1131"/>
      <c r="O1655" s="1131"/>
      <c r="P1655" s="1131"/>
      <c r="Q1655" s="1131"/>
      <c r="R1655" s="1131"/>
      <c r="S1655" s="1131"/>
      <c r="T1655" s="1131"/>
      <c r="U1655" s="1131"/>
      <c r="V1655" s="1131"/>
      <c r="W1655" s="1131"/>
      <c r="X1655" s="1131"/>
      <c r="Y1655" s="1178"/>
      <c r="Z1655" s="1178"/>
      <c r="AA1655" s="1178"/>
      <c r="AC1655" s="495"/>
      <c r="AD1655" s="495"/>
      <c r="AE1655" s="495"/>
      <c r="AF1655" s="495"/>
      <c r="AG1655" s="495"/>
      <c r="AH1655" s="495"/>
      <c r="AI1655" s="495"/>
      <c r="AJ1655" s="495"/>
      <c r="AK1655" s="495"/>
      <c r="AL1655" s="495"/>
      <c r="AM1655" s="495"/>
      <c r="AN1655" s="495"/>
      <c r="AO1655" s="495"/>
      <c r="AP1655" s="495"/>
      <c r="AQ1655" s="495"/>
      <c r="AR1655" s="495"/>
      <c r="AS1655" s="495"/>
      <c r="AT1655" s="495"/>
      <c r="AU1655" s="495"/>
      <c r="AV1655" s="495"/>
      <c r="AW1655" s="495"/>
      <c r="AX1655" s="495"/>
      <c r="AY1655" s="495"/>
      <c r="AZ1655" s="495"/>
      <c r="BA1655" s="495"/>
      <c r="BB1655" s="495"/>
      <c r="BC1655" s="495"/>
      <c r="BD1655" s="495"/>
      <c r="BE1655" s="495"/>
      <c r="BF1655" s="495"/>
      <c r="BG1655" s="495"/>
      <c r="BH1655" s="495"/>
      <c r="BI1655" s="495"/>
      <c r="BJ1655" s="495"/>
      <c r="BK1655" s="495"/>
    </row>
    <row r="1656" spans="1:63" s="496" customFormat="1" ht="12.75" customHeight="1">
      <c r="A1656" s="323"/>
      <c r="B1656" s="1129"/>
      <c r="C1656" s="1131"/>
      <c r="D1656" s="1131"/>
      <c r="E1656" s="1131"/>
      <c r="F1656" s="1131"/>
      <c r="G1656" s="1131"/>
      <c r="H1656" s="1131"/>
      <c r="I1656" s="1131"/>
      <c r="J1656" s="1131"/>
      <c r="K1656" s="1131"/>
      <c r="L1656" s="1131"/>
      <c r="M1656" s="1131"/>
      <c r="N1656" s="1131"/>
      <c r="O1656" s="1131"/>
      <c r="P1656" s="1131"/>
      <c r="Q1656" s="1131"/>
      <c r="R1656" s="1131"/>
      <c r="S1656" s="1131"/>
      <c r="T1656" s="1131"/>
      <c r="U1656" s="1131"/>
      <c r="V1656" s="1131"/>
      <c r="W1656" s="1131"/>
      <c r="X1656" s="1131"/>
      <c r="Y1656" s="1178"/>
      <c r="Z1656" s="1178"/>
      <c r="AA1656" s="1178"/>
      <c r="AC1656" s="495"/>
      <c r="AD1656" s="495"/>
      <c r="AE1656" s="495"/>
      <c r="AF1656" s="495"/>
      <c r="AG1656" s="495"/>
      <c r="AH1656" s="495"/>
      <c r="AI1656" s="495"/>
      <c r="AJ1656" s="495"/>
      <c r="AK1656" s="495"/>
      <c r="AL1656" s="495"/>
      <c r="AM1656" s="495"/>
      <c r="AN1656" s="495"/>
      <c r="AO1656" s="495"/>
      <c r="AP1656" s="495"/>
      <c r="AQ1656" s="495"/>
      <c r="AR1656" s="495"/>
      <c r="AS1656" s="495"/>
      <c r="AT1656" s="495"/>
      <c r="AU1656" s="495"/>
      <c r="AV1656" s="495"/>
      <c r="AW1656" s="495"/>
      <c r="AX1656" s="495"/>
      <c r="AY1656" s="495"/>
      <c r="AZ1656" s="495"/>
      <c r="BA1656" s="495"/>
      <c r="BB1656" s="495"/>
      <c r="BC1656" s="495"/>
      <c r="BD1656" s="495"/>
      <c r="BE1656" s="495"/>
      <c r="BF1656" s="495"/>
      <c r="BG1656" s="495"/>
      <c r="BH1656" s="495"/>
      <c r="BI1656" s="495"/>
      <c r="BJ1656" s="495"/>
      <c r="BK1656" s="495"/>
    </row>
    <row r="1657" spans="1:63" s="496" customFormat="1" ht="6" customHeight="1">
      <c r="B1657" s="1128" t="s">
        <v>356</v>
      </c>
      <c r="C1657" s="1130" t="s">
        <v>933</v>
      </c>
      <c r="D1657" s="1131"/>
      <c r="E1657" s="1131"/>
      <c r="F1657" s="1131"/>
      <c r="G1657" s="1131"/>
      <c r="H1657" s="1131"/>
      <c r="I1657" s="1131"/>
      <c r="J1657" s="1131"/>
      <c r="K1657" s="1131"/>
      <c r="L1657" s="1131"/>
      <c r="M1657" s="1131"/>
      <c r="N1657" s="1131"/>
      <c r="O1657" s="1131"/>
      <c r="P1657" s="1131"/>
      <c r="Q1657" s="1131"/>
      <c r="R1657" s="1131"/>
      <c r="S1657" s="1131"/>
      <c r="T1657" s="1131"/>
      <c r="U1657" s="1131"/>
      <c r="V1657" s="1131"/>
      <c r="W1657" s="1131"/>
      <c r="X1657" s="1131"/>
      <c r="Y1657" s="1177"/>
      <c r="Z1657" s="1178"/>
      <c r="AA1657" s="1178"/>
      <c r="AC1657" s="495"/>
      <c r="AD1657" s="495"/>
      <c r="AE1657" s="495"/>
      <c r="AF1657" s="495"/>
      <c r="AG1657" s="495"/>
      <c r="AH1657" s="495"/>
      <c r="AI1657" s="495"/>
      <c r="AJ1657" s="495"/>
      <c r="AK1657" s="495"/>
      <c r="AL1657" s="495"/>
      <c r="AM1657" s="495"/>
      <c r="AN1657" s="495"/>
      <c r="AO1657" s="495"/>
      <c r="AP1657" s="495"/>
      <c r="AQ1657" s="495"/>
      <c r="AR1657" s="495"/>
      <c r="AS1657" s="495"/>
      <c r="AT1657" s="495"/>
      <c r="AU1657" s="495"/>
      <c r="AV1657" s="495"/>
      <c r="AW1657" s="495"/>
      <c r="AX1657" s="495"/>
      <c r="AY1657" s="495"/>
      <c r="AZ1657" s="495"/>
      <c r="BA1657" s="495"/>
      <c r="BB1657" s="495"/>
      <c r="BC1657" s="495"/>
      <c r="BD1657" s="495"/>
      <c r="BE1657" s="495"/>
      <c r="BF1657" s="495"/>
      <c r="BG1657" s="495"/>
      <c r="BH1657" s="495"/>
      <c r="BI1657" s="495"/>
      <c r="BJ1657" s="495"/>
      <c r="BK1657" s="495"/>
    </row>
    <row r="1658" spans="1:63" s="496" customFormat="1" ht="6" customHeight="1">
      <c r="B1658" s="1129"/>
      <c r="C1658" s="1131"/>
      <c r="D1658" s="1131"/>
      <c r="E1658" s="1131"/>
      <c r="F1658" s="1131"/>
      <c r="G1658" s="1131"/>
      <c r="H1658" s="1131"/>
      <c r="I1658" s="1131"/>
      <c r="J1658" s="1131"/>
      <c r="K1658" s="1131"/>
      <c r="L1658" s="1131"/>
      <c r="M1658" s="1131"/>
      <c r="N1658" s="1131"/>
      <c r="O1658" s="1131"/>
      <c r="P1658" s="1131"/>
      <c r="Q1658" s="1131"/>
      <c r="R1658" s="1131"/>
      <c r="S1658" s="1131"/>
      <c r="T1658" s="1131"/>
      <c r="U1658" s="1131"/>
      <c r="V1658" s="1131"/>
      <c r="W1658" s="1131"/>
      <c r="X1658" s="1131"/>
      <c r="Y1658" s="1178"/>
      <c r="Z1658" s="1178"/>
      <c r="AA1658" s="1178"/>
      <c r="AC1658" s="495"/>
      <c r="AD1658" s="495"/>
      <c r="AE1658" s="495"/>
      <c r="AF1658" s="495"/>
      <c r="AG1658" s="495"/>
      <c r="AH1658" s="495"/>
      <c r="AI1658" s="495"/>
      <c r="AJ1658" s="495"/>
      <c r="AK1658" s="495"/>
      <c r="AL1658" s="495"/>
      <c r="AM1658" s="495"/>
      <c r="AN1658" s="495"/>
      <c r="AO1658" s="495"/>
      <c r="AP1658" s="495"/>
      <c r="AQ1658" s="495"/>
      <c r="AR1658" s="495"/>
      <c r="AS1658" s="495"/>
      <c r="AT1658" s="495"/>
      <c r="AU1658" s="495"/>
      <c r="AV1658" s="495"/>
      <c r="AW1658" s="495"/>
      <c r="AX1658" s="495"/>
      <c r="AY1658" s="495"/>
      <c r="AZ1658" s="495"/>
      <c r="BA1658" s="495"/>
      <c r="BB1658" s="495"/>
      <c r="BC1658" s="495"/>
      <c r="BD1658" s="495"/>
      <c r="BE1658" s="495"/>
      <c r="BF1658" s="495"/>
      <c r="BG1658" s="495"/>
      <c r="BH1658" s="495"/>
      <c r="BI1658" s="495"/>
      <c r="BJ1658" s="495"/>
      <c r="BK1658" s="495"/>
    </row>
    <row r="1659" spans="1:63" s="496" customFormat="1" ht="6" customHeight="1">
      <c r="B1659" s="1129"/>
      <c r="C1659" s="1131"/>
      <c r="D1659" s="1131"/>
      <c r="E1659" s="1131"/>
      <c r="F1659" s="1131"/>
      <c r="G1659" s="1131"/>
      <c r="H1659" s="1131"/>
      <c r="I1659" s="1131"/>
      <c r="J1659" s="1131"/>
      <c r="K1659" s="1131"/>
      <c r="L1659" s="1131"/>
      <c r="M1659" s="1131"/>
      <c r="N1659" s="1131"/>
      <c r="O1659" s="1131"/>
      <c r="P1659" s="1131"/>
      <c r="Q1659" s="1131"/>
      <c r="R1659" s="1131"/>
      <c r="S1659" s="1131"/>
      <c r="T1659" s="1131"/>
      <c r="U1659" s="1131"/>
      <c r="V1659" s="1131"/>
      <c r="W1659" s="1131"/>
      <c r="X1659" s="1131"/>
      <c r="Y1659" s="1178"/>
      <c r="Z1659" s="1178"/>
      <c r="AA1659" s="1178"/>
      <c r="AC1659" s="495"/>
      <c r="AD1659" s="495"/>
      <c r="AE1659" s="495"/>
      <c r="AF1659" s="495"/>
      <c r="AG1659" s="495"/>
      <c r="AH1659" s="495"/>
      <c r="AI1659" s="495"/>
      <c r="AJ1659" s="495"/>
      <c r="AK1659" s="495"/>
      <c r="AL1659" s="495"/>
      <c r="AM1659" s="495"/>
      <c r="AN1659" s="495"/>
      <c r="AO1659" s="495"/>
      <c r="AP1659" s="495"/>
      <c r="AQ1659" s="495"/>
      <c r="AR1659" s="495"/>
      <c r="AS1659" s="495"/>
      <c r="AT1659" s="495"/>
      <c r="AU1659" s="495"/>
      <c r="AV1659" s="495"/>
      <c r="AW1659" s="495"/>
      <c r="AX1659" s="495"/>
      <c r="AY1659" s="495"/>
      <c r="AZ1659" s="495"/>
      <c r="BA1659" s="495"/>
      <c r="BB1659" s="495"/>
      <c r="BC1659" s="495"/>
      <c r="BD1659" s="495"/>
      <c r="BE1659" s="495"/>
      <c r="BF1659" s="495"/>
      <c r="BG1659" s="495"/>
      <c r="BH1659" s="495"/>
      <c r="BI1659" s="495"/>
      <c r="BJ1659" s="495"/>
      <c r="BK1659" s="495"/>
    </row>
    <row r="1660" spans="1:63" s="496" customFormat="1" ht="6" customHeight="1">
      <c r="B1660" s="1129"/>
      <c r="C1660" s="1131"/>
      <c r="D1660" s="1131"/>
      <c r="E1660" s="1131"/>
      <c r="F1660" s="1131"/>
      <c r="G1660" s="1131"/>
      <c r="H1660" s="1131"/>
      <c r="I1660" s="1131"/>
      <c r="J1660" s="1131"/>
      <c r="K1660" s="1131"/>
      <c r="L1660" s="1131"/>
      <c r="M1660" s="1131"/>
      <c r="N1660" s="1131"/>
      <c r="O1660" s="1131"/>
      <c r="P1660" s="1131"/>
      <c r="Q1660" s="1131"/>
      <c r="R1660" s="1131"/>
      <c r="S1660" s="1131"/>
      <c r="T1660" s="1131"/>
      <c r="U1660" s="1131"/>
      <c r="V1660" s="1131"/>
      <c r="W1660" s="1131"/>
      <c r="X1660" s="1131"/>
      <c r="Y1660" s="1178"/>
      <c r="Z1660" s="1178"/>
      <c r="AA1660" s="1178"/>
    </row>
    <row r="1661" spans="1:63" s="496" customFormat="1" ht="6" customHeight="1">
      <c r="B1661" s="1129"/>
      <c r="C1661" s="1131"/>
      <c r="D1661" s="1131"/>
      <c r="E1661" s="1131"/>
      <c r="F1661" s="1131"/>
      <c r="G1661" s="1131"/>
      <c r="H1661" s="1131"/>
      <c r="I1661" s="1131"/>
      <c r="J1661" s="1131"/>
      <c r="K1661" s="1131"/>
      <c r="L1661" s="1131"/>
      <c r="M1661" s="1131"/>
      <c r="N1661" s="1131"/>
      <c r="O1661" s="1131"/>
      <c r="P1661" s="1131"/>
      <c r="Q1661" s="1131"/>
      <c r="R1661" s="1131"/>
      <c r="S1661" s="1131"/>
      <c r="T1661" s="1131"/>
      <c r="U1661" s="1131"/>
      <c r="V1661" s="1131"/>
      <c r="W1661" s="1131"/>
      <c r="X1661" s="1131"/>
      <c r="Y1661" s="1178"/>
      <c r="Z1661" s="1178"/>
      <c r="AA1661" s="1178"/>
    </row>
    <row r="1662" spans="1:63" s="496" customFormat="1" ht="12.75" customHeight="1">
      <c r="A1662" s="370"/>
    </row>
    <row r="1663" spans="1:63" s="496" customFormat="1" ht="13.7" customHeight="1">
      <c r="A1663" s="323" t="s">
        <v>1161</v>
      </c>
      <c r="B1663" s="323"/>
      <c r="C1663" s="325"/>
      <c r="D1663" s="325"/>
      <c r="E1663" s="325"/>
      <c r="F1663" s="325"/>
      <c r="G1663" s="325"/>
      <c r="H1663" s="325"/>
      <c r="I1663" s="325"/>
      <c r="J1663" s="396"/>
      <c r="K1663" s="396"/>
      <c r="L1663" s="396"/>
      <c r="M1663" s="396"/>
      <c r="N1663" s="396"/>
      <c r="O1663" s="396"/>
      <c r="P1663" s="396"/>
      <c r="Q1663" s="396"/>
      <c r="R1663" s="396"/>
      <c r="S1663" s="330"/>
      <c r="T1663" s="330"/>
      <c r="U1663" s="330"/>
      <c r="V1663" s="330"/>
      <c r="W1663" s="330"/>
      <c r="X1663" s="330"/>
    </row>
    <row r="1664" spans="1:63" s="554" customFormat="1" ht="10.7" customHeight="1">
      <c r="B1664" s="1128" t="s">
        <v>354</v>
      </c>
      <c r="C1664" s="1179" t="s">
        <v>877</v>
      </c>
      <c r="D1664" s="1180"/>
      <c r="E1664" s="1180"/>
      <c r="F1664" s="1180"/>
      <c r="G1664" s="1180"/>
      <c r="H1664" s="1180"/>
      <c r="I1664" s="1180"/>
      <c r="J1664" s="1180"/>
      <c r="K1664" s="1180"/>
      <c r="L1664" s="1180"/>
      <c r="M1664" s="1180"/>
      <c r="N1664" s="1180"/>
      <c r="O1664" s="1180"/>
      <c r="P1664" s="1180"/>
      <c r="Q1664" s="1180"/>
      <c r="R1664" s="1180"/>
      <c r="S1664" s="1180"/>
      <c r="T1664" s="1180"/>
      <c r="U1664" s="1180"/>
      <c r="V1664" s="1180"/>
      <c r="W1664" s="1180"/>
      <c r="X1664" s="1180"/>
      <c r="Y1664" s="1183"/>
      <c r="Z1664" s="1184"/>
      <c r="AA1664" s="1184"/>
    </row>
    <row r="1665" spans="1:27" s="554" customFormat="1" ht="10.7" customHeight="1">
      <c r="B1665" s="1129"/>
      <c r="C1665" s="1181"/>
      <c r="D1665" s="1181"/>
      <c r="E1665" s="1181"/>
      <c r="F1665" s="1181"/>
      <c r="G1665" s="1181"/>
      <c r="H1665" s="1181"/>
      <c r="I1665" s="1181"/>
      <c r="J1665" s="1181"/>
      <c r="K1665" s="1181"/>
      <c r="L1665" s="1181"/>
      <c r="M1665" s="1181"/>
      <c r="N1665" s="1181"/>
      <c r="O1665" s="1181"/>
      <c r="P1665" s="1181"/>
      <c r="Q1665" s="1181"/>
      <c r="R1665" s="1181"/>
      <c r="S1665" s="1181"/>
      <c r="T1665" s="1181"/>
      <c r="U1665" s="1181"/>
      <c r="V1665" s="1181"/>
      <c r="W1665" s="1181"/>
      <c r="X1665" s="1181"/>
      <c r="Y1665" s="1185"/>
      <c r="Z1665" s="1185"/>
      <c r="AA1665" s="1185"/>
    </row>
    <row r="1666" spans="1:27" s="554" customFormat="1" ht="10.7" customHeight="1">
      <c r="B1666" s="1129"/>
      <c r="C1666" s="1181"/>
      <c r="D1666" s="1181"/>
      <c r="E1666" s="1181"/>
      <c r="F1666" s="1181"/>
      <c r="G1666" s="1181"/>
      <c r="H1666" s="1181"/>
      <c r="I1666" s="1181"/>
      <c r="J1666" s="1181"/>
      <c r="K1666" s="1181"/>
      <c r="L1666" s="1181"/>
      <c r="M1666" s="1181"/>
      <c r="N1666" s="1181"/>
      <c r="O1666" s="1181"/>
      <c r="P1666" s="1181"/>
      <c r="Q1666" s="1181"/>
      <c r="R1666" s="1181"/>
      <c r="S1666" s="1181"/>
      <c r="T1666" s="1181"/>
      <c r="U1666" s="1181"/>
      <c r="V1666" s="1181"/>
      <c r="W1666" s="1181"/>
      <c r="X1666" s="1181"/>
      <c r="Y1666" s="1185"/>
      <c r="Z1666" s="1185"/>
      <c r="AA1666" s="1185"/>
    </row>
    <row r="1667" spans="1:27" s="554" customFormat="1" ht="10.7" customHeight="1">
      <c r="B1667" s="1129"/>
      <c r="C1667" s="1182"/>
      <c r="D1667" s="1182"/>
      <c r="E1667" s="1182"/>
      <c r="F1667" s="1182"/>
      <c r="G1667" s="1182"/>
      <c r="H1667" s="1182"/>
      <c r="I1667" s="1182"/>
      <c r="J1667" s="1182"/>
      <c r="K1667" s="1182"/>
      <c r="L1667" s="1182"/>
      <c r="M1667" s="1182"/>
      <c r="N1667" s="1182"/>
      <c r="O1667" s="1182"/>
      <c r="P1667" s="1182"/>
      <c r="Q1667" s="1182"/>
      <c r="R1667" s="1182"/>
      <c r="S1667" s="1182"/>
      <c r="T1667" s="1182"/>
      <c r="U1667" s="1182"/>
      <c r="V1667" s="1182"/>
      <c r="W1667" s="1182"/>
      <c r="X1667" s="1182"/>
      <c r="Y1667" s="1186"/>
      <c r="Z1667" s="1186"/>
      <c r="AA1667" s="1186"/>
    </row>
    <row r="1668" spans="1:27" s="554" customFormat="1" ht="26.45" customHeight="1">
      <c r="B1668" s="626" t="s">
        <v>356</v>
      </c>
      <c r="C1668" s="908" t="s">
        <v>888</v>
      </c>
      <c r="D1668" s="1241"/>
      <c r="E1668" s="1241"/>
      <c r="F1668" s="1241"/>
      <c r="G1668" s="1241"/>
      <c r="H1668" s="1241"/>
      <c r="I1668" s="1241"/>
      <c r="J1668" s="1241"/>
      <c r="K1668" s="1241"/>
      <c r="L1668" s="1241"/>
      <c r="M1668" s="1241"/>
      <c r="N1668" s="1241"/>
      <c r="O1668" s="1241"/>
      <c r="P1668" s="1241"/>
      <c r="Q1668" s="1241"/>
      <c r="R1668" s="1241"/>
      <c r="S1668" s="1241"/>
      <c r="T1668" s="1241"/>
      <c r="U1668" s="1241"/>
      <c r="V1668" s="1241"/>
      <c r="W1668" s="1241"/>
      <c r="X1668" s="1242"/>
      <c r="Y1668" s="1249"/>
      <c r="Z1668" s="1250"/>
      <c r="AA1668" s="1251"/>
    </row>
    <row r="1669" spans="1:27" s="554" customFormat="1" ht="26.45" customHeight="1">
      <c r="B1669" s="627"/>
      <c r="C1669" s="871"/>
      <c r="D1669" s="1244"/>
      <c r="E1669" s="1244"/>
      <c r="F1669" s="1244"/>
      <c r="G1669" s="1244"/>
      <c r="H1669" s="1244"/>
      <c r="I1669" s="1244"/>
      <c r="J1669" s="1244"/>
      <c r="K1669" s="1244"/>
      <c r="L1669" s="1244"/>
      <c r="M1669" s="1244"/>
      <c r="N1669" s="1244"/>
      <c r="O1669" s="1244"/>
      <c r="P1669" s="1244"/>
      <c r="Q1669" s="1244"/>
      <c r="R1669" s="1244"/>
      <c r="S1669" s="1244"/>
      <c r="T1669" s="1244"/>
      <c r="U1669" s="1244"/>
      <c r="V1669" s="1244"/>
      <c r="W1669" s="1244"/>
      <c r="X1669" s="1245"/>
      <c r="Y1669" s="1252"/>
      <c r="Z1669" s="1253"/>
      <c r="AA1669" s="1254"/>
    </row>
    <row r="1670" spans="1:27" s="554" customFormat="1" ht="26.45" customHeight="1">
      <c r="B1670" s="627"/>
      <c r="C1670" s="871"/>
      <c r="D1670" s="1244"/>
      <c r="E1670" s="1244"/>
      <c r="F1670" s="1244"/>
      <c r="G1670" s="1244"/>
      <c r="H1670" s="1244"/>
      <c r="I1670" s="1244"/>
      <c r="J1670" s="1244"/>
      <c r="K1670" s="1244"/>
      <c r="L1670" s="1244"/>
      <c r="M1670" s="1244"/>
      <c r="N1670" s="1244"/>
      <c r="O1670" s="1244"/>
      <c r="P1670" s="1244"/>
      <c r="Q1670" s="1244"/>
      <c r="R1670" s="1244"/>
      <c r="S1670" s="1244"/>
      <c r="T1670" s="1244"/>
      <c r="U1670" s="1244"/>
      <c r="V1670" s="1244"/>
      <c r="W1670" s="1244"/>
      <c r="X1670" s="1245"/>
      <c r="Y1670" s="1252"/>
      <c r="Z1670" s="1253"/>
      <c r="AA1670" s="1254"/>
    </row>
    <row r="1671" spans="1:27" s="554" customFormat="1" ht="26.45" customHeight="1">
      <c r="B1671" s="628"/>
      <c r="C1671" s="1246"/>
      <c r="D1671" s="1247"/>
      <c r="E1671" s="1247"/>
      <c r="F1671" s="1247"/>
      <c r="G1671" s="1247"/>
      <c r="H1671" s="1247"/>
      <c r="I1671" s="1247"/>
      <c r="J1671" s="1247"/>
      <c r="K1671" s="1247"/>
      <c r="L1671" s="1247"/>
      <c r="M1671" s="1247"/>
      <c r="N1671" s="1247"/>
      <c r="O1671" s="1247"/>
      <c r="P1671" s="1247"/>
      <c r="Q1671" s="1247"/>
      <c r="R1671" s="1247"/>
      <c r="S1671" s="1247"/>
      <c r="T1671" s="1247"/>
      <c r="U1671" s="1247"/>
      <c r="V1671" s="1247"/>
      <c r="W1671" s="1247"/>
      <c r="X1671" s="1248"/>
      <c r="Y1671" s="1255"/>
      <c r="Z1671" s="1256"/>
      <c r="AA1671" s="1257"/>
    </row>
    <row r="1672" spans="1:27" s="554" customFormat="1" ht="36.6" customHeight="1">
      <c r="B1672" s="1128" t="s">
        <v>387</v>
      </c>
      <c r="C1672" s="1187" t="s">
        <v>889</v>
      </c>
      <c r="D1672" s="1187"/>
      <c r="E1672" s="1187"/>
      <c r="F1672" s="1187"/>
      <c r="G1672" s="1187"/>
      <c r="H1672" s="1187"/>
      <c r="I1672" s="1187"/>
      <c r="J1672" s="1187"/>
      <c r="K1672" s="1187"/>
      <c r="L1672" s="1187"/>
      <c r="M1672" s="1187"/>
      <c r="N1672" s="1187"/>
      <c r="O1672" s="1187"/>
      <c r="P1672" s="1187"/>
      <c r="Q1672" s="1187"/>
      <c r="R1672" s="1187"/>
      <c r="S1672" s="1187"/>
      <c r="T1672" s="1187"/>
      <c r="U1672" s="1187"/>
      <c r="V1672" s="1187"/>
      <c r="W1672" s="1187"/>
      <c r="X1672" s="1187"/>
      <c r="Y1672" s="1129"/>
      <c r="Z1672" s="1129"/>
      <c r="AA1672" s="1129"/>
    </row>
    <row r="1673" spans="1:27" s="554" customFormat="1" ht="36.6" customHeight="1">
      <c r="B1673" s="1128"/>
      <c r="C1673" s="1187"/>
      <c r="D1673" s="1187"/>
      <c r="E1673" s="1187"/>
      <c r="F1673" s="1187"/>
      <c r="G1673" s="1187"/>
      <c r="H1673" s="1187"/>
      <c r="I1673" s="1187"/>
      <c r="J1673" s="1187"/>
      <c r="K1673" s="1187"/>
      <c r="L1673" s="1187"/>
      <c r="M1673" s="1187"/>
      <c r="N1673" s="1187"/>
      <c r="O1673" s="1187"/>
      <c r="P1673" s="1187"/>
      <c r="Q1673" s="1187"/>
      <c r="R1673" s="1187"/>
      <c r="S1673" s="1187"/>
      <c r="T1673" s="1187"/>
      <c r="U1673" s="1187"/>
      <c r="V1673" s="1187"/>
      <c r="W1673" s="1187"/>
      <c r="X1673" s="1187"/>
      <c r="Y1673" s="1129"/>
      <c r="Z1673" s="1129"/>
      <c r="AA1673" s="1129"/>
    </row>
    <row r="1674" spans="1:27" s="554" customFormat="1" ht="36.6" customHeight="1">
      <c r="B1674" s="1128"/>
      <c r="C1674" s="1187"/>
      <c r="D1674" s="1187"/>
      <c r="E1674" s="1187"/>
      <c r="F1674" s="1187"/>
      <c r="G1674" s="1187"/>
      <c r="H1674" s="1187"/>
      <c r="I1674" s="1187"/>
      <c r="J1674" s="1187"/>
      <c r="K1674" s="1187"/>
      <c r="L1674" s="1187"/>
      <c r="M1674" s="1187"/>
      <c r="N1674" s="1187"/>
      <c r="O1674" s="1187"/>
      <c r="P1674" s="1187"/>
      <c r="Q1674" s="1187"/>
      <c r="R1674" s="1187"/>
      <c r="S1674" s="1187"/>
      <c r="T1674" s="1187"/>
      <c r="U1674" s="1187"/>
      <c r="V1674" s="1187"/>
      <c r="W1674" s="1187"/>
      <c r="X1674" s="1187"/>
      <c r="Y1674" s="1129"/>
      <c r="Z1674" s="1129"/>
      <c r="AA1674" s="1129"/>
    </row>
    <row r="1675" spans="1:27" s="554" customFormat="1" ht="10.7" customHeight="1">
      <c r="B1675" s="501"/>
      <c r="C1675" s="502"/>
      <c r="D1675" s="502"/>
      <c r="E1675" s="502"/>
      <c r="F1675" s="502"/>
      <c r="G1675" s="502"/>
      <c r="H1675" s="502"/>
      <c r="I1675" s="502"/>
      <c r="J1675" s="502"/>
      <c r="K1675" s="502"/>
      <c r="L1675" s="502"/>
      <c r="M1675" s="502"/>
      <c r="N1675" s="502"/>
      <c r="O1675" s="502"/>
      <c r="P1675" s="502"/>
      <c r="Q1675" s="502"/>
      <c r="R1675" s="502"/>
      <c r="S1675" s="502"/>
      <c r="T1675" s="502"/>
      <c r="U1675" s="502"/>
      <c r="V1675" s="502"/>
      <c r="W1675" s="502"/>
      <c r="X1675" s="502"/>
      <c r="Y1675" s="555"/>
      <c r="Z1675" s="555"/>
      <c r="AA1675" s="555"/>
    </row>
    <row r="1676" spans="1:27" ht="12.75" customHeight="1">
      <c r="A1676" s="397"/>
      <c r="B1676" s="398"/>
      <c r="C1676" s="398"/>
      <c r="D1676" s="398"/>
      <c r="E1676" s="398"/>
      <c r="F1676" s="398"/>
      <c r="G1676" s="398"/>
      <c r="H1676" s="398"/>
      <c r="I1676" s="399"/>
      <c r="J1676" s="399"/>
      <c r="K1676" s="399"/>
      <c r="L1676" s="399"/>
      <c r="M1676" s="399"/>
      <c r="N1676" s="399"/>
      <c r="O1676" s="399"/>
      <c r="P1676" s="399"/>
      <c r="Q1676" s="399"/>
      <c r="R1676" s="399"/>
      <c r="S1676" s="399"/>
      <c r="T1676" s="399"/>
      <c r="U1676" s="399"/>
      <c r="V1676" s="399"/>
      <c r="W1676" s="399"/>
      <c r="X1676" s="399"/>
      <c r="Y1676" s="397"/>
      <c r="Z1676" s="397"/>
      <c r="AA1676" s="397"/>
    </row>
    <row r="1677" spans="1:27" ht="12.75" customHeight="1">
      <c r="A1677" s="398"/>
      <c r="B1677" s="398"/>
      <c r="C1677" s="398"/>
      <c r="D1677" s="398"/>
      <c r="E1677" s="398"/>
      <c r="F1677" s="398"/>
      <c r="G1677" s="398"/>
      <c r="H1677" s="398"/>
      <c r="I1677" s="399"/>
      <c r="J1677" s="399"/>
      <c r="K1677" s="399"/>
      <c r="L1677" s="399"/>
      <c r="M1677" s="399"/>
      <c r="N1677" s="399"/>
      <c r="O1677" s="399"/>
      <c r="P1677" s="399"/>
      <c r="Q1677" s="399"/>
      <c r="R1677" s="399"/>
      <c r="S1677" s="399"/>
      <c r="T1677" s="399"/>
      <c r="U1677" s="399"/>
      <c r="V1677" s="399"/>
      <c r="W1677" s="399"/>
      <c r="X1677" s="399"/>
      <c r="Y1677" s="397"/>
      <c r="Z1677" s="397"/>
      <c r="AA1677" s="397"/>
    </row>
    <row r="1678" spans="1:27" ht="12.75" customHeight="1">
      <c r="A1678" s="398"/>
      <c r="B1678" s="400"/>
      <c r="C1678" s="401"/>
      <c r="D1678" s="401"/>
      <c r="E1678" s="399"/>
      <c r="F1678" s="400"/>
      <c r="G1678" s="400"/>
      <c r="H1678" s="398"/>
      <c r="I1678" s="399"/>
      <c r="J1678" s="399"/>
      <c r="K1678" s="399"/>
      <c r="L1678" s="399"/>
      <c r="M1678" s="399"/>
      <c r="N1678" s="399"/>
      <c r="O1678" s="399"/>
      <c r="P1678" s="399"/>
      <c r="Q1678" s="399"/>
      <c r="R1678" s="399"/>
      <c r="S1678" s="399"/>
      <c r="T1678" s="399"/>
      <c r="U1678" s="399"/>
      <c r="V1678" s="400"/>
      <c r="W1678" s="399"/>
      <c r="X1678" s="399"/>
      <c r="Y1678" s="397"/>
      <c r="Z1678" s="397"/>
      <c r="AA1678" s="397"/>
    </row>
    <row r="1679" spans="1:27" ht="12.75" customHeight="1">
      <c r="A1679" s="398"/>
      <c r="B1679" s="397"/>
      <c r="C1679" s="397"/>
      <c r="D1679" s="397"/>
      <c r="E1679" s="397"/>
      <c r="F1679" s="397"/>
      <c r="G1679" s="397"/>
      <c r="H1679" s="397"/>
      <c r="I1679" s="397"/>
      <c r="J1679" s="397"/>
      <c r="K1679" s="397"/>
      <c r="L1679" s="397"/>
      <c r="M1679" s="397"/>
      <c r="N1679" s="397"/>
      <c r="O1679" s="397"/>
      <c r="P1679" s="397"/>
      <c r="Q1679" s="397"/>
      <c r="R1679" s="397"/>
      <c r="Y1679" s="397"/>
      <c r="Z1679" s="397"/>
      <c r="AA1679" s="397"/>
    </row>
    <row r="1680" spans="1:27" ht="12.75" customHeight="1">
      <c r="A1680" s="398"/>
      <c r="B1680" s="397"/>
      <c r="C1680" s="397"/>
      <c r="D1680" s="397"/>
      <c r="E1680" s="397"/>
      <c r="F1680" s="397"/>
      <c r="G1680" s="397"/>
      <c r="H1680" s="397"/>
      <c r="I1680" s="397"/>
      <c r="J1680" s="397"/>
      <c r="K1680" s="397"/>
      <c r="L1680" s="397"/>
      <c r="M1680" s="397"/>
      <c r="N1680" s="397"/>
      <c r="O1680" s="397"/>
      <c r="P1680" s="397"/>
      <c r="Q1680" s="397"/>
      <c r="R1680" s="397"/>
      <c r="Y1680" s="397"/>
      <c r="Z1680" s="397"/>
      <c r="AA1680" s="397"/>
    </row>
    <row r="1681" spans="1:27" ht="12.75" customHeight="1">
      <c r="A1681" s="402"/>
      <c r="B1681" s="397"/>
      <c r="C1681" s="397"/>
      <c r="D1681" s="397"/>
      <c r="E1681" s="397"/>
      <c r="F1681" s="397"/>
      <c r="G1681" s="397"/>
      <c r="H1681" s="397"/>
      <c r="I1681" s="397"/>
      <c r="J1681" s="397"/>
      <c r="K1681" s="397"/>
      <c r="L1681" s="397"/>
      <c r="M1681" s="397"/>
      <c r="N1681" s="397"/>
      <c r="O1681" s="397"/>
      <c r="P1681" s="397"/>
      <c r="Q1681" s="397"/>
      <c r="R1681" s="397"/>
      <c r="Y1681" s="397"/>
      <c r="Z1681" s="397"/>
      <c r="AA1681" s="397"/>
    </row>
    <row r="1684" spans="1:27" ht="12.75" customHeight="1">
      <c r="A1684" s="398"/>
      <c r="B1684" s="400"/>
      <c r="C1684" s="401"/>
      <c r="D1684" s="401"/>
      <c r="E1684" s="399"/>
      <c r="F1684" s="400"/>
      <c r="G1684" s="400"/>
      <c r="H1684" s="398"/>
      <c r="I1684" s="399"/>
      <c r="J1684" s="399"/>
      <c r="K1684" s="399"/>
      <c r="L1684" s="399"/>
      <c r="M1684" s="399"/>
      <c r="N1684" s="399"/>
      <c r="O1684" s="399"/>
      <c r="P1684" s="399"/>
      <c r="Q1684" s="399"/>
      <c r="R1684" s="399"/>
      <c r="S1684" s="399"/>
      <c r="T1684" s="399"/>
      <c r="U1684" s="399"/>
      <c r="V1684" s="400"/>
      <c r="W1684" s="399"/>
      <c r="X1684" s="399"/>
      <c r="Y1684" s="403"/>
      <c r="Z1684" s="403"/>
      <c r="AA1684" s="403"/>
    </row>
    <row r="1685" spans="1:27" ht="12.75" customHeight="1">
      <c r="A1685" s="398"/>
      <c r="B1685" s="403"/>
      <c r="C1685" s="403"/>
      <c r="D1685" s="403"/>
      <c r="E1685" s="403"/>
      <c r="F1685" s="403"/>
      <c r="G1685" s="403"/>
      <c r="H1685" s="403"/>
      <c r="I1685" s="403"/>
      <c r="J1685" s="403"/>
      <c r="K1685" s="403"/>
      <c r="L1685" s="403"/>
      <c r="M1685" s="403"/>
      <c r="N1685" s="403"/>
      <c r="O1685" s="403"/>
      <c r="P1685" s="403"/>
      <c r="Q1685" s="403"/>
      <c r="R1685" s="403"/>
      <c r="S1685" s="403"/>
      <c r="T1685" s="403"/>
      <c r="U1685" s="403"/>
      <c r="V1685" s="403"/>
      <c r="W1685" s="403"/>
      <c r="X1685" s="403"/>
      <c r="Y1685" s="403"/>
      <c r="Z1685" s="403"/>
      <c r="AA1685" s="403"/>
    </row>
    <row r="1686" spans="1:27" ht="12.75" customHeight="1">
      <c r="A1686" s="398"/>
      <c r="B1686" s="403"/>
      <c r="C1686" s="403"/>
      <c r="D1686" s="403"/>
      <c r="E1686" s="403"/>
      <c r="F1686" s="403"/>
      <c r="G1686" s="403"/>
      <c r="H1686" s="403"/>
      <c r="I1686" s="403"/>
      <c r="J1686" s="403"/>
      <c r="K1686" s="403"/>
      <c r="L1686" s="403"/>
      <c r="M1686" s="403"/>
      <c r="N1686" s="403"/>
      <c r="O1686" s="403"/>
      <c r="P1686" s="403"/>
      <c r="Q1686" s="403"/>
      <c r="R1686" s="403"/>
      <c r="S1686" s="403"/>
      <c r="T1686" s="403"/>
      <c r="U1686" s="403"/>
      <c r="V1686" s="403"/>
      <c r="W1686" s="403"/>
      <c r="X1686" s="403"/>
      <c r="Y1686" s="403"/>
      <c r="Z1686" s="403"/>
      <c r="AA1686" s="403"/>
    </row>
    <row r="1687" spans="1:27" ht="12.75" customHeight="1">
      <c r="A1687" s="402"/>
      <c r="B1687" s="403"/>
      <c r="C1687" s="403"/>
      <c r="D1687" s="403"/>
      <c r="E1687" s="403"/>
      <c r="F1687" s="403"/>
      <c r="G1687" s="403"/>
      <c r="H1687" s="403"/>
      <c r="I1687" s="403"/>
      <c r="J1687" s="403"/>
      <c r="K1687" s="403"/>
      <c r="L1687" s="403"/>
      <c r="M1687" s="403"/>
      <c r="N1687" s="403"/>
      <c r="O1687" s="403"/>
      <c r="P1687" s="403"/>
      <c r="Q1687" s="403"/>
      <c r="R1687" s="403"/>
      <c r="S1687" s="403"/>
      <c r="T1687" s="403"/>
      <c r="U1687" s="403"/>
      <c r="V1687" s="403"/>
      <c r="W1687" s="403"/>
      <c r="X1687" s="403"/>
      <c r="Y1687" s="403"/>
      <c r="Z1687" s="403"/>
      <c r="AA1687" s="403"/>
    </row>
  </sheetData>
  <mergeCells count="1525">
    <mergeCell ref="B1220:B1221"/>
    <mergeCell ref="C1220:X1221"/>
    <mergeCell ref="Y1220:AA1221"/>
    <mergeCell ref="B1222:B1223"/>
    <mergeCell ref="C1222:X1223"/>
    <mergeCell ref="Y1222:AA1223"/>
    <mergeCell ref="B1224:B1225"/>
    <mergeCell ref="C1224:X1225"/>
    <mergeCell ref="Y1224:AA1225"/>
    <mergeCell ref="B1146:B1150"/>
    <mergeCell ref="C1146:X1150"/>
    <mergeCell ref="Y1146:AA1150"/>
    <mergeCell ref="B1151:B1153"/>
    <mergeCell ref="C1151:X1153"/>
    <mergeCell ref="Y1151:AA1153"/>
    <mergeCell ref="B1154:B1156"/>
    <mergeCell ref="C1154:X1156"/>
    <mergeCell ref="Y1154:AA1156"/>
    <mergeCell ref="B1157:B1162"/>
    <mergeCell ref="C1157:X1162"/>
    <mergeCell ref="Y1157:AA1162"/>
    <mergeCell ref="B1163:B1165"/>
    <mergeCell ref="C1163:X1165"/>
    <mergeCell ref="Y1163:AA1165"/>
    <mergeCell ref="B1166:B1170"/>
    <mergeCell ref="C1166:X1170"/>
    <mergeCell ref="Y1166:AA1170"/>
    <mergeCell ref="B1171:B1173"/>
    <mergeCell ref="C1171:X1173"/>
    <mergeCell ref="D1213:X1213"/>
    <mergeCell ref="Y1213:AA1213"/>
    <mergeCell ref="Y1214:AA1214"/>
    <mergeCell ref="Y1171:AA1173"/>
    <mergeCell ref="B1174:B1176"/>
    <mergeCell ref="C1174:X1176"/>
    <mergeCell ref="Y1174:AA1176"/>
    <mergeCell ref="B1177:B1181"/>
    <mergeCell ref="C1177:X1181"/>
    <mergeCell ref="Y1177:AA1181"/>
    <mergeCell ref="B1182:B1183"/>
    <mergeCell ref="C1182:X1183"/>
    <mergeCell ref="Y1182:AA1183"/>
    <mergeCell ref="Y1195:AA1196"/>
    <mergeCell ref="B1218:B1219"/>
    <mergeCell ref="C1218:X1219"/>
    <mergeCell ref="Y1218:AA1219"/>
    <mergeCell ref="B954:B955"/>
    <mergeCell ref="C954:X955"/>
    <mergeCell ref="B956:B957"/>
    <mergeCell ref="C956:X957"/>
    <mergeCell ref="C1090:X1090"/>
    <mergeCell ref="B1091:B1093"/>
    <mergeCell ref="C1091:X1093"/>
    <mergeCell ref="B861:B862"/>
    <mergeCell ref="C861:X862"/>
    <mergeCell ref="Y861:AA862"/>
    <mergeCell ref="B871:B877"/>
    <mergeCell ref="C871:X877"/>
    <mergeCell ref="Y871:AA877"/>
    <mergeCell ref="B878:B879"/>
    <mergeCell ref="C878:X879"/>
    <mergeCell ref="Y878:AA879"/>
    <mergeCell ref="B880:B881"/>
    <mergeCell ref="C880:X881"/>
    <mergeCell ref="Y880:AA881"/>
    <mergeCell ref="B882:B883"/>
    <mergeCell ref="C882:X883"/>
    <mergeCell ref="Y882:AA883"/>
    <mergeCell ref="B884:B885"/>
    <mergeCell ref="Y839:AA840"/>
    <mergeCell ref="B859:B860"/>
    <mergeCell ref="C859:X860"/>
    <mergeCell ref="Y859:AA860"/>
    <mergeCell ref="B855:B856"/>
    <mergeCell ref="C855:X856"/>
    <mergeCell ref="Y855:AA856"/>
    <mergeCell ref="B863:B865"/>
    <mergeCell ref="B892:B893"/>
    <mergeCell ref="C892:X893"/>
    <mergeCell ref="Y892:AA893"/>
    <mergeCell ref="C894:X894"/>
    <mergeCell ref="Y894:AA894"/>
    <mergeCell ref="B950:B951"/>
    <mergeCell ref="C950:X951"/>
    <mergeCell ref="B952:B953"/>
    <mergeCell ref="C952:X953"/>
    <mergeCell ref="B702:B703"/>
    <mergeCell ref="C702:X703"/>
    <mergeCell ref="Y702:AA703"/>
    <mergeCell ref="B706:B707"/>
    <mergeCell ref="C706:X707"/>
    <mergeCell ref="Y706:AA707"/>
    <mergeCell ref="C792:X792"/>
    <mergeCell ref="Y792:AA792"/>
    <mergeCell ref="B796:B803"/>
    <mergeCell ref="C796:X803"/>
    <mergeCell ref="Y796:AA801"/>
    <mergeCell ref="B806:B809"/>
    <mergeCell ref="C806:X809"/>
    <mergeCell ref="Y806:AA808"/>
    <mergeCell ref="B668:B670"/>
    <mergeCell ref="C668:X670"/>
    <mergeCell ref="Y668:AA670"/>
    <mergeCell ref="B678:B680"/>
    <mergeCell ref="C678:X680"/>
    <mergeCell ref="Y678:AA680"/>
    <mergeCell ref="B681:B683"/>
    <mergeCell ref="C681:X683"/>
    <mergeCell ref="Y681:AA683"/>
    <mergeCell ref="B684:B686"/>
    <mergeCell ref="C684:X686"/>
    <mergeCell ref="Y749:AA752"/>
    <mergeCell ref="Y753:AA754"/>
    <mergeCell ref="Y755:AA756"/>
    <mergeCell ref="Y757:AA758"/>
    <mergeCell ref="Y759:AA761"/>
    <mergeCell ref="Y762:AA763"/>
    <mergeCell ref="B779:B782"/>
    <mergeCell ref="B397:B398"/>
    <mergeCell ref="C397:X398"/>
    <mergeCell ref="Y397:AA398"/>
    <mergeCell ref="B399:B400"/>
    <mergeCell ref="C399:X400"/>
    <mergeCell ref="Y399:AA400"/>
    <mergeCell ref="B401:B403"/>
    <mergeCell ref="C401:X403"/>
    <mergeCell ref="Y401:AA403"/>
    <mergeCell ref="B404:B406"/>
    <mergeCell ref="C404:X406"/>
    <mergeCell ref="Y404:AA406"/>
    <mergeCell ref="C528:X528"/>
    <mergeCell ref="Y528:AA528"/>
    <mergeCell ref="Y1383:AA1386"/>
    <mergeCell ref="Y1387:AA1394"/>
    <mergeCell ref="Y1395:AA1398"/>
    <mergeCell ref="Y1111:AA1113"/>
    <mergeCell ref="Y1114:AA1115"/>
    <mergeCell ref="Y1116:AA1117"/>
    <mergeCell ref="Y1118:AA1119"/>
    <mergeCell ref="Y1120:AA1121"/>
    <mergeCell ref="Y1122:AA1123"/>
    <mergeCell ref="Y1124:AA1126"/>
    <mergeCell ref="Y1127:AA1128"/>
    <mergeCell ref="Y1129:AA1130"/>
    <mergeCell ref="Y1131:AA1132"/>
    <mergeCell ref="Y1133:AA1136"/>
    <mergeCell ref="Y1137:AA1140"/>
    <mergeCell ref="Y1141:AA1143"/>
    <mergeCell ref="Y1186:AA1188"/>
    <mergeCell ref="Y1189:AA1191"/>
    <mergeCell ref="Y1410:AA1422"/>
    <mergeCell ref="Y1423:AA1425"/>
    <mergeCell ref="Y1426:AA1428"/>
    <mergeCell ref="Y1430:AA1431"/>
    <mergeCell ref="Y1617:AA1619"/>
    <mergeCell ref="Y1620:AA1622"/>
    <mergeCell ref="Y1623:AA1625"/>
    <mergeCell ref="Y1626:AA1628"/>
    <mergeCell ref="B1375:B1382"/>
    <mergeCell ref="B1383:B1386"/>
    <mergeCell ref="B1387:B1409"/>
    <mergeCell ref="B1410:B1422"/>
    <mergeCell ref="Y1199:AA1201"/>
    <mergeCell ref="Y1278:AA1282"/>
    <mergeCell ref="Y1283:AA1286"/>
    <mergeCell ref="Y1287:AA1288"/>
    <mergeCell ref="Y1290:AA1291"/>
    <mergeCell ref="Y1296:AA1301"/>
    <mergeCell ref="Y1302:AA1304"/>
    <mergeCell ref="Y1305:AA1310"/>
    <mergeCell ref="Y1311:AA1312"/>
    <mergeCell ref="Y1315:AA1317"/>
    <mergeCell ref="Y1318:AA1320"/>
    <mergeCell ref="Y1321:AA1323"/>
    <mergeCell ref="Y1363:AA1373"/>
    <mergeCell ref="Y1374:AA1374"/>
    <mergeCell ref="Y1375:AA1375"/>
    <mergeCell ref="Y1377:AA1382"/>
    <mergeCell ref="C1406:X1406"/>
    <mergeCell ref="C1418:X1418"/>
    <mergeCell ref="Y1351:AA1353"/>
    <mergeCell ref="B1207:B1208"/>
    <mergeCell ref="Y1354:AA1362"/>
    <mergeCell ref="Y1237:AA1238"/>
    <mergeCell ref="Y1341:AA1341"/>
    <mergeCell ref="Y1343:AA1343"/>
    <mergeCell ref="Y973:AA975"/>
    <mergeCell ref="Y976:AA978"/>
    <mergeCell ref="Y979:AA982"/>
    <mergeCell ref="Y983:AA986"/>
    <mergeCell ref="Y987:AA990"/>
    <mergeCell ref="Y993:AA997"/>
    <mergeCell ref="Y998:AA1002"/>
    <mergeCell ref="Y1003:AA1004"/>
    <mergeCell ref="Y1005:AA1007"/>
    <mergeCell ref="Y1012:AA1014"/>
    <mergeCell ref="Y1008:AA1011"/>
    <mergeCell ref="Y1015:AA1017"/>
    <mergeCell ref="Y1072:AA1074"/>
    <mergeCell ref="Y1075:AA1077"/>
    <mergeCell ref="Y1078:AA1079"/>
    <mergeCell ref="Y1020:AA1023"/>
    <mergeCell ref="Y1024:AA1026"/>
    <mergeCell ref="Y1037:AA1038"/>
    <mergeCell ref="Y1039:AA1040"/>
    <mergeCell ref="Y1344:AA1344"/>
    <mergeCell ref="Y1346:AA1346"/>
    <mergeCell ref="Y1347:AA1347"/>
    <mergeCell ref="Y1329:AA1329"/>
    <mergeCell ref="Y1332:AA1332"/>
    <mergeCell ref="Y1333:AA1333"/>
    <mergeCell ref="Y1348:AA1348"/>
    <mergeCell ref="Y1342:AA1342"/>
    <mergeCell ref="Y1103:AA1104"/>
    <mergeCell ref="Y414:AA418"/>
    <mergeCell ref="Y897:AA900"/>
    <mergeCell ref="Y901:AA903"/>
    <mergeCell ref="Y904:AA906"/>
    <mergeCell ref="Y909:AA913"/>
    <mergeCell ref="Y914:AA916"/>
    <mergeCell ref="Y917:AA919"/>
    <mergeCell ref="Y922:AA929"/>
    <mergeCell ref="Y930:AA932"/>
    <mergeCell ref="Y933:AA934"/>
    <mergeCell ref="Y937:AA942"/>
    <mergeCell ref="Y943:AA945"/>
    <mergeCell ref="Y946:AA947"/>
    <mergeCell ref="Y960:AA961"/>
    <mergeCell ref="Y1192:AA1194"/>
    <mergeCell ref="Y966:AA966"/>
    <mergeCell ref="Y967:AA967"/>
    <mergeCell ref="Y968:AA968"/>
    <mergeCell ref="Y969:AA969"/>
    <mergeCell ref="Y970:AA970"/>
    <mergeCell ref="Y1043:AA1043"/>
    <mergeCell ref="Y1044:AA1044"/>
    <mergeCell ref="Y1045:AA1045"/>
    <mergeCell ref="Y1046:AA1046"/>
    <mergeCell ref="Y884:AA885"/>
    <mergeCell ref="Y821:AA822"/>
    <mergeCell ref="Y843:AA844"/>
    <mergeCell ref="Y845:AA846"/>
    <mergeCell ref="Y847:AA848"/>
    <mergeCell ref="Y851:AA852"/>
    <mergeCell ref="Y853:AA854"/>
    <mergeCell ref="Y831:AA838"/>
    <mergeCell ref="Y505:AA506"/>
    <mergeCell ref="Y540:AA544"/>
    <mergeCell ref="Y545:AA547"/>
    <mergeCell ref="Y548:AA552"/>
    <mergeCell ref="Y553:AA557"/>
    <mergeCell ref="Y558:AA560"/>
    <mergeCell ref="Y710:AA716"/>
    <mergeCell ref="Y719:AA723"/>
    <mergeCell ref="Y724:AA726"/>
    <mergeCell ref="Y727:AA729"/>
    <mergeCell ref="Y730:AA732"/>
    <mergeCell ref="Y733:AA735"/>
    <mergeCell ref="Y738:AA740"/>
    <mergeCell ref="Y741:AA743"/>
    <mergeCell ref="Y744:AA746"/>
    <mergeCell ref="Y704:AA705"/>
    <mergeCell ref="Y503:AA504"/>
    <mergeCell ref="Y520:AA521"/>
    <mergeCell ref="B1668:B1671"/>
    <mergeCell ref="C1668:X1671"/>
    <mergeCell ref="Y1668:AA1671"/>
    <mergeCell ref="B1672:B1674"/>
    <mergeCell ref="C1672:X1674"/>
    <mergeCell ref="Y1672:AA1674"/>
    <mergeCell ref="C1388:X1388"/>
    <mergeCell ref="C1389:X1389"/>
    <mergeCell ref="C1390:X1390"/>
    <mergeCell ref="D1391:G1391"/>
    <mergeCell ref="S1391:T1391"/>
    <mergeCell ref="U1391:V1391"/>
    <mergeCell ref="D1392:G1392"/>
    <mergeCell ref="S1392:T1392"/>
    <mergeCell ref="U1392:V1392"/>
    <mergeCell ref="D1393:G1393"/>
    <mergeCell ref="S1393:T1393"/>
    <mergeCell ref="U1393:V1393"/>
    <mergeCell ref="C1394:X1394"/>
    <mergeCell ref="C1395:X1395"/>
    <mergeCell ref="C1396:X1396"/>
    <mergeCell ref="C1397:X1397"/>
    <mergeCell ref="C1398:X1398"/>
    <mergeCell ref="S1402:T1402"/>
    <mergeCell ref="U1402:V1402"/>
    <mergeCell ref="D1403:G1403"/>
    <mergeCell ref="S1403:T1403"/>
    <mergeCell ref="U1403:V1403"/>
    <mergeCell ref="D1404:G1404"/>
    <mergeCell ref="S1404:T1404"/>
    <mergeCell ref="U1404:V1404"/>
    <mergeCell ref="Y1399:AA1409"/>
    <mergeCell ref="B1426:B1428"/>
    <mergeCell ref="C1426:X1428"/>
    <mergeCell ref="B1429:B1431"/>
    <mergeCell ref="C1429:X1431"/>
    <mergeCell ref="C1412:X1412"/>
    <mergeCell ref="D1413:G1413"/>
    <mergeCell ref="S1413:T1413"/>
    <mergeCell ref="U1413:V1413"/>
    <mergeCell ref="D1414:G1414"/>
    <mergeCell ref="D1415:G1415"/>
    <mergeCell ref="C1416:X1416"/>
    <mergeCell ref="C1417:X1417"/>
    <mergeCell ref="C1375:X1375"/>
    <mergeCell ref="C1377:X1377"/>
    <mergeCell ref="C1378:X1378"/>
    <mergeCell ref="D1379:G1379"/>
    <mergeCell ref="S1379:T1379"/>
    <mergeCell ref="U1379:V1379"/>
    <mergeCell ref="D1380:G1380"/>
    <mergeCell ref="D1381:G1381"/>
    <mergeCell ref="C1382:X1382"/>
    <mergeCell ref="C1383:X1383"/>
    <mergeCell ref="C1384:X1384"/>
    <mergeCell ref="C1385:X1385"/>
    <mergeCell ref="C1386:X1386"/>
    <mergeCell ref="C1387:X1387"/>
    <mergeCell ref="C1399:X1399"/>
    <mergeCell ref="C1400:X1400"/>
    <mergeCell ref="B1351:B1353"/>
    <mergeCell ref="C1351:X1351"/>
    <mergeCell ref="C1352:X1352"/>
    <mergeCell ref="C1353:X1353"/>
    <mergeCell ref="C1354:X1354"/>
    <mergeCell ref="D1355:G1355"/>
    <mergeCell ref="S1355:T1355"/>
    <mergeCell ref="U1355:V1355"/>
    <mergeCell ref="D1356:G1356"/>
    <mergeCell ref="S1356:T1356"/>
    <mergeCell ref="U1356:V1356"/>
    <mergeCell ref="D1357:G1357"/>
    <mergeCell ref="C1358:X1358"/>
    <mergeCell ref="B1354:B1362"/>
    <mergeCell ref="C1419:X1419"/>
    <mergeCell ref="B1423:B1425"/>
    <mergeCell ref="C1423:X1425"/>
    <mergeCell ref="C1362:X1362"/>
    <mergeCell ref="C1359:X1359"/>
    <mergeCell ref="C1360:X1360"/>
    <mergeCell ref="U1368:V1368"/>
    <mergeCell ref="C1369:X1369"/>
    <mergeCell ref="C1370:X1370"/>
    <mergeCell ref="C1371:X1371"/>
    <mergeCell ref="C1405:X1405"/>
    <mergeCell ref="B1278:B1282"/>
    <mergeCell ref="C1278:X1282"/>
    <mergeCell ref="B1283:B1286"/>
    <mergeCell ref="C1283:X1286"/>
    <mergeCell ref="B1287:B1288"/>
    <mergeCell ref="C1287:X1288"/>
    <mergeCell ref="B1289:B1291"/>
    <mergeCell ref="C1289:X1291"/>
    <mergeCell ref="B1296:B1301"/>
    <mergeCell ref="C1296:X1301"/>
    <mergeCell ref="C1302:X1304"/>
    <mergeCell ref="B1305:B1310"/>
    <mergeCell ref="C1305:X1310"/>
    <mergeCell ref="B1311:B1312"/>
    <mergeCell ref="C1311:X1312"/>
    <mergeCell ref="B1315:B1317"/>
    <mergeCell ref="C1315:X1317"/>
    <mergeCell ref="B1318:B1320"/>
    <mergeCell ref="C1318:X1320"/>
    <mergeCell ref="B1321:B1323"/>
    <mergeCell ref="B1336:B1340"/>
    <mergeCell ref="C1336:X1336"/>
    <mergeCell ref="Y1336:AA1336"/>
    <mergeCell ref="D1337:E1337"/>
    <mergeCell ref="F1337:X1337"/>
    <mergeCell ref="Y1337:AA1337"/>
    <mergeCell ref="D1338:E1338"/>
    <mergeCell ref="F1338:X1338"/>
    <mergeCell ref="Y1338:AA1338"/>
    <mergeCell ref="D1339:E1339"/>
    <mergeCell ref="F1339:X1339"/>
    <mergeCell ref="Y1339:AA1339"/>
    <mergeCell ref="D1340:E1340"/>
    <mergeCell ref="F1340:X1340"/>
    <mergeCell ref="C1321:X1323"/>
    <mergeCell ref="C1329:X1329"/>
    <mergeCell ref="C1332:X1332"/>
    <mergeCell ref="C1333:X1333"/>
    <mergeCell ref="B1258:B1259"/>
    <mergeCell ref="C1258:X1259"/>
    <mergeCell ref="Y1258:AA1259"/>
    <mergeCell ref="B1243:B1245"/>
    <mergeCell ref="B1260:B1262"/>
    <mergeCell ref="C1260:X1262"/>
    <mergeCell ref="Y1260:AA1262"/>
    <mergeCell ref="B1263:B1264"/>
    <mergeCell ref="C1263:X1264"/>
    <mergeCell ref="Y1263:AA1264"/>
    <mergeCell ref="B1265:B1267"/>
    <mergeCell ref="C1265:X1267"/>
    <mergeCell ref="Y1265:AA1267"/>
    <mergeCell ref="B1270:B1272"/>
    <mergeCell ref="C1270:X1272"/>
    <mergeCell ref="Y1270:AA1272"/>
    <mergeCell ref="B1273:B1275"/>
    <mergeCell ref="C1273:X1275"/>
    <mergeCell ref="Y1273:AA1275"/>
    <mergeCell ref="B1246:B1248"/>
    <mergeCell ref="B1249:B1250"/>
    <mergeCell ref="B1251:B1252"/>
    <mergeCell ref="B1255:B1257"/>
    <mergeCell ref="B1652:B1656"/>
    <mergeCell ref="C1652:X1656"/>
    <mergeCell ref="Y1652:AA1656"/>
    <mergeCell ref="B1657:B1661"/>
    <mergeCell ref="C1657:X1661"/>
    <mergeCell ref="Y1657:AA1661"/>
    <mergeCell ref="B1664:B1667"/>
    <mergeCell ref="C1664:X1667"/>
    <mergeCell ref="Y1664:AA1667"/>
    <mergeCell ref="B1610:B1614"/>
    <mergeCell ref="C1610:X1614"/>
    <mergeCell ref="Y1610:AA1614"/>
    <mergeCell ref="C1617:X1619"/>
    <mergeCell ref="C1620:X1622"/>
    <mergeCell ref="C1623:X1625"/>
    <mergeCell ref="C1626:X1628"/>
    <mergeCell ref="A1630:AA1630"/>
    <mergeCell ref="B1631:B1637"/>
    <mergeCell ref="C1631:X1637"/>
    <mergeCell ref="Y1631:AA1637"/>
    <mergeCell ref="A1639:AA1639"/>
    <mergeCell ref="B1640:B1649"/>
    <mergeCell ref="C1640:X1649"/>
    <mergeCell ref="Y1640:AA1649"/>
    <mergeCell ref="B1572:B1576"/>
    <mergeCell ref="C1572:X1576"/>
    <mergeCell ref="Y1572:AA1576"/>
    <mergeCell ref="B1579:B1584"/>
    <mergeCell ref="C1579:X1584"/>
    <mergeCell ref="Y1579:AA1584"/>
    <mergeCell ref="B1585:B1589"/>
    <mergeCell ref="C1585:X1589"/>
    <mergeCell ref="Y1585:AA1589"/>
    <mergeCell ref="B1592:B1595"/>
    <mergeCell ref="C1592:X1595"/>
    <mergeCell ref="Y1592:AA1595"/>
    <mergeCell ref="Y1566:AA1569"/>
    <mergeCell ref="A1604:AA1604"/>
    <mergeCell ref="B1605:B1609"/>
    <mergeCell ref="C1605:X1609"/>
    <mergeCell ref="Y1605:AA1609"/>
    <mergeCell ref="B1598:B1602"/>
    <mergeCell ref="C1598:X1602"/>
    <mergeCell ref="Y1598:AA1602"/>
    <mergeCell ref="E1564:X1564"/>
    <mergeCell ref="D1537:X1537"/>
    <mergeCell ref="Y1537:AA1539"/>
    <mergeCell ref="E1538:X1538"/>
    <mergeCell ref="E1539:X1539"/>
    <mergeCell ref="D1540:X1540"/>
    <mergeCell ref="Y1540:AA1542"/>
    <mergeCell ref="E1541:X1541"/>
    <mergeCell ref="E1542:X1542"/>
    <mergeCell ref="C1545:X1545"/>
    <mergeCell ref="Y1545:AA1545"/>
    <mergeCell ref="C1546:X1546"/>
    <mergeCell ref="Y1546:AA1546"/>
    <mergeCell ref="C1547:X1547"/>
    <mergeCell ref="Y1547:AA1547"/>
    <mergeCell ref="D1548:X1548"/>
    <mergeCell ref="Y1548:AA1550"/>
    <mergeCell ref="E1549:X1549"/>
    <mergeCell ref="E1550:X1550"/>
    <mergeCell ref="D1559:X1559"/>
    <mergeCell ref="Y1559:AA1561"/>
    <mergeCell ref="E1560:X1560"/>
    <mergeCell ref="E1561:X1561"/>
    <mergeCell ref="D1562:X1562"/>
    <mergeCell ref="Y1562:AA1564"/>
    <mergeCell ref="E1563:X1563"/>
    <mergeCell ref="C1558:X1558"/>
    <mergeCell ref="Y1558:AA1558"/>
    <mergeCell ref="C1536:X1536"/>
    <mergeCell ref="Y1536:AA1536"/>
    <mergeCell ref="C1493:X1493"/>
    <mergeCell ref="Y1493:AA1493"/>
    <mergeCell ref="C1494:X1494"/>
    <mergeCell ref="Y1494:AA1494"/>
    <mergeCell ref="C1495:X1495"/>
    <mergeCell ref="Y1495:AA1495"/>
    <mergeCell ref="D1496:X1496"/>
    <mergeCell ref="Y1496:AA1498"/>
    <mergeCell ref="E1497:X1497"/>
    <mergeCell ref="E1498:X1498"/>
    <mergeCell ref="D1499:X1499"/>
    <mergeCell ref="Y1499:AA1501"/>
    <mergeCell ref="E1500:X1500"/>
    <mergeCell ref="E1501:X1501"/>
    <mergeCell ref="Y1510:AA1510"/>
    <mergeCell ref="D1511:X1511"/>
    <mergeCell ref="Y1511:AA1513"/>
    <mergeCell ref="E1512:X1512"/>
    <mergeCell ref="D1514:X1514"/>
    <mergeCell ref="Y1514:AA1516"/>
    <mergeCell ref="C1482:X1482"/>
    <mergeCell ref="Y1482:AA1482"/>
    <mergeCell ref="C1485:X1485"/>
    <mergeCell ref="Y1485:AA1485"/>
    <mergeCell ref="C1486:X1486"/>
    <mergeCell ref="Y1486:AA1486"/>
    <mergeCell ref="D1525:X1525"/>
    <mergeCell ref="E1526:X1526"/>
    <mergeCell ref="E1527:X1527"/>
    <mergeCell ref="C1530:X1530"/>
    <mergeCell ref="C1531:X1531"/>
    <mergeCell ref="Y1531:AA1531"/>
    <mergeCell ref="C1534:X1534"/>
    <mergeCell ref="Y1534:AA1534"/>
    <mergeCell ref="C1535:X1535"/>
    <mergeCell ref="Y1535:AA1535"/>
    <mergeCell ref="E1516:X1516"/>
    <mergeCell ref="Y1451:AA1451"/>
    <mergeCell ref="C1452:X1452"/>
    <mergeCell ref="Y1452:AA1452"/>
    <mergeCell ref="C1453:X1453"/>
    <mergeCell ref="Y1453:AA1453"/>
    <mergeCell ref="C1454:X1454"/>
    <mergeCell ref="Y1454:AA1454"/>
    <mergeCell ref="C1455:D1455"/>
    <mergeCell ref="E1455:X1455"/>
    <mergeCell ref="Y1455:AA1455"/>
    <mergeCell ref="C1489:X1489"/>
    <mergeCell ref="Y1489:AA1489"/>
    <mergeCell ref="C1490:X1490"/>
    <mergeCell ref="Y1490:AA1490"/>
    <mergeCell ref="C1456:D1456"/>
    <mergeCell ref="E1456:X1456"/>
    <mergeCell ref="Y1456:AA1456"/>
    <mergeCell ref="C1459:X1459"/>
    <mergeCell ref="C1462:X1462"/>
    <mergeCell ref="C1465:X1465"/>
    <mergeCell ref="C1469:X1469"/>
    <mergeCell ref="Y1469:AA1469"/>
    <mergeCell ref="C1470:X1470"/>
    <mergeCell ref="Y1470:AA1470"/>
    <mergeCell ref="C1473:X1473"/>
    <mergeCell ref="Y1473:AA1473"/>
    <mergeCell ref="C1474:X1474"/>
    <mergeCell ref="Y1474:AA1474"/>
    <mergeCell ref="C1477:X1477"/>
    <mergeCell ref="Y1477:AA1477"/>
    <mergeCell ref="C1478:X1478"/>
    <mergeCell ref="Y1478:AA1478"/>
    <mergeCell ref="C1326:X1326"/>
    <mergeCell ref="Y1326:AA1326"/>
    <mergeCell ref="C1327:X1327"/>
    <mergeCell ref="Y1327:AA1327"/>
    <mergeCell ref="C1328:X1328"/>
    <mergeCell ref="Y1328:AA1328"/>
    <mergeCell ref="E1448:X1448"/>
    <mergeCell ref="Y1448:AA1448"/>
    <mergeCell ref="C1449:D1449"/>
    <mergeCell ref="E1449:X1449"/>
    <mergeCell ref="Y1449:AA1449"/>
    <mergeCell ref="C1450:D1450"/>
    <mergeCell ref="E1450:X1450"/>
    <mergeCell ref="Y1450:AA1450"/>
    <mergeCell ref="C1243:X1245"/>
    <mergeCell ref="Y1243:AA1245"/>
    <mergeCell ref="C1246:X1248"/>
    <mergeCell ref="Y1246:AA1248"/>
    <mergeCell ref="C1249:X1250"/>
    <mergeCell ref="Y1249:AA1250"/>
    <mergeCell ref="C1251:X1252"/>
    <mergeCell ref="Y1251:AA1252"/>
    <mergeCell ref="C1255:X1257"/>
    <mergeCell ref="Y1255:AA1257"/>
    <mergeCell ref="C1444:X1444"/>
    <mergeCell ref="U1367:V1367"/>
    <mergeCell ref="D1368:G1368"/>
    <mergeCell ref="S1368:T1368"/>
    <mergeCell ref="C1342:X1342"/>
    <mergeCell ref="C1343:X1343"/>
    <mergeCell ref="C1344:X1344"/>
    <mergeCell ref="C1348:X1348"/>
    <mergeCell ref="B1237:B1238"/>
    <mergeCell ref="C1237:X1238"/>
    <mergeCell ref="B1239:B1240"/>
    <mergeCell ref="C1239:X1240"/>
    <mergeCell ref="Y1239:AA1240"/>
    <mergeCell ref="B1202:B1203"/>
    <mergeCell ref="C1202:X1203"/>
    <mergeCell ref="B1226:B1227"/>
    <mergeCell ref="C1226:X1227"/>
    <mergeCell ref="Y1226:AA1227"/>
    <mergeCell ref="B1230:B1231"/>
    <mergeCell ref="C1230:X1231"/>
    <mergeCell ref="Y1230:AA1231"/>
    <mergeCell ref="B1232:B1233"/>
    <mergeCell ref="C1232:X1233"/>
    <mergeCell ref="Y1232:AA1233"/>
    <mergeCell ref="B1234:B1236"/>
    <mergeCell ref="Y1202:AA1203"/>
    <mergeCell ref="C1215:X1215"/>
    <mergeCell ref="Y1215:AA1215"/>
    <mergeCell ref="C1234:X1236"/>
    <mergeCell ref="Y1234:AA1236"/>
    <mergeCell ref="C1207:X1208"/>
    <mergeCell ref="B1209:B1214"/>
    <mergeCell ref="C1209:X1209"/>
    <mergeCell ref="Y1209:AA1209"/>
    <mergeCell ref="D1210:X1210"/>
    <mergeCell ref="Y1210:AA1210"/>
    <mergeCell ref="D1211:X1211"/>
    <mergeCell ref="Y1211:AA1211"/>
    <mergeCell ref="D1212:X1212"/>
    <mergeCell ref="Y1212:AA1212"/>
    <mergeCell ref="B1131:B1132"/>
    <mergeCell ref="C1131:X1132"/>
    <mergeCell ref="B1133:B1136"/>
    <mergeCell ref="C1133:X1136"/>
    <mergeCell ref="B1137:B1140"/>
    <mergeCell ref="C1137:X1140"/>
    <mergeCell ref="B1141:B1143"/>
    <mergeCell ref="C1141:X1143"/>
    <mergeCell ref="B1186:B1188"/>
    <mergeCell ref="C1186:X1188"/>
    <mergeCell ref="B1189:B1191"/>
    <mergeCell ref="C1189:X1191"/>
    <mergeCell ref="B1192:B1194"/>
    <mergeCell ref="C1192:X1194"/>
    <mergeCell ref="B1195:B1196"/>
    <mergeCell ref="C1195:X1196"/>
    <mergeCell ref="B1199:B1201"/>
    <mergeCell ref="C1199:X1201"/>
    <mergeCell ref="B1111:B1113"/>
    <mergeCell ref="C1111:X1113"/>
    <mergeCell ref="B1114:B1115"/>
    <mergeCell ref="C1114:X1115"/>
    <mergeCell ref="B1116:B1117"/>
    <mergeCell ref="C1116:X1117"/>
    <mergeCell ref="B1118:B1119"/>
    <mergeCell ref="C1118:X1119"/>
    <mergeCell ref="B1120:B1121"/>
    <mergeCell ref="C1120:X1121"/>
    <mergeCell ref="B1122:B1123"/>
    <mergeCell ref="C1122:X1123"/>
    <mergeCell ref="B1124:B1126"/>
    <mergeCell ref="C1124:X1126"/>
    <mergeCell ref="B1127:B1128"/>
    <mergeCell ref="C1127:X1128"/>
    <mergeCell ref="B1129:B1130"/>
    <mergeCell ref="C1129:X1130"/>
    <mergeCell ref="Y962:AA965"/>
    <mergeCell ref="B987:B990"/>
    <mergeCell ref="B1097:B1098"/>
    <mergeCell ref="C1097:X1098"/>
    <mergeCell ref="B1080:B1081"/>
    <mergeCell ref="C1080:X1081"/>
    <mergeCell ref="B1082:B1083"/>
    <mergeCell ref="C1082:X1083"/>
    <mergeCell ref="C1084:X1084"/>
    <mergeCell ref="C1087:X1087"/>
    <mergeCell ref="B1108:B1110"/>
    <mergeCell ref="C1108:X1110"/>
    <mergeCell ref="Y1080:AA1081"/>
    <mergeCell ref="Y1082:AA1083"/>
    <mergeCell ref="Y1084:AA1084"/>
    <mergeCell ref="Y1087:AA1087"/>
    <mergeCell ref="Y1108:AA1110"/>
    <mergeCell ref="B1094:B1096"/>
    <mergeCell ref="B1099:B1100"/>
    <mergeCell ref="C1099:X1100"/>
    <mergeCell ref="B1101:B1102"/>
    <mergeCell ref="C1101:X1102"/>
    <mergeCell ref="B1103:B1104"/>
    <mergeCell ref="C1103:X1104"/>
    <mergeCell ref="C1105:X1105"/>
    <mergeCell ref="Y1105:AA1105"/>
    <mergeCell ref="B1027:B1029"/>
    <mergeCell ref="C1027:X1029"/>
    <mergeCell ref="Y1027:AA1029"/>
    <mergeCell ref="B1030:B1032"/>
    <mergeCell ref="C1030:X1032"/>
    <mergeCell ref="Y1030:AA1032"/>
    <mergeCell ref="B1033:B1034"/>
    <mergeCell ref="C1033:X1034"/>
    <mergeCell ref="Y1033:AA1034"/>
    <mergeCell ref="B1035:B1036"/>
    <mergeCell ref="C1035:X1036"/>
    <mergeCell ref="Y1035:AA1036"/>
    <mergeCell ref="B993:B997"/>
    <mergeCell ref="C993:X997"/>
    <mergeCell ref="B1012:B1014"/>
    <mergeCell ref="C1012:X1014"/>
    <mergeCell ref="B1015:B1017"/>
    <mergeCell ref="C1015:X1017"/>
    <mergeCell ref="B1020:B1023"/>
    <mergeCell ref="C1020:X1023"/>
    <mergeCell ref="C1024:X1026"/>
    <mergeCell ref="B1008:B1011"/>
    <mergeCell ref="C1008:X1011"/>
    <mergeCell ref="B998:B1002"/>
    <mergeCell ref="C998:X1002"/>
    <mergeCell ref="B1003:B1004"/>
    <mergeCell ref="C1003:X1004"/>
    <mergeCell ref="B1005:B1007"/>
    <mergeCell ref="C1005:X1007"/>
    <mergeCell ref="B917:B919"/>
    <mergeCell ref="C917:X919"/>
    <mergeCell ref="B922:B929"/>
    <mergeCell ref="C922:X929"/>
    <mergeCell ref="B930:B932"/>
    <mergeCell ref="C930:X932"/>
    <mergeCell ref="B933:B934"/>
    <mergeCell ref="C933:X934"/>
    <mergeCell ref="B937:B942"/>
    <mergeCell ref="C937:X942"/>
    <mergeCell ref="B943:B945"/>
    <mergeCell ref="C943:X945"/>
    <mergeCell ref="B946:B947"/>
    <mergeCell ref="C946:X947"/>
    <mergeCell ref="C719:X723"/>
    <mergeCell ref="B724:B726"/>
    <mergeCell ref="C724:X726"/>
    <mergeCell ref="B727:B729"/>
    <mergeCell ref="C727:X729"/>
    <mergeCell ref="B730:B732"/>
    <mergeCell ref="B757:B758"/>
    <mergeCell ref="C757:X758"/>
    <mergeCell ref="B759:B761"/>
    <mergeCell ref="C759:X761"/>
    <mergeCell ref="B762:B763"/>
    <mergeCell ref="C762:X763"/>
    <mergeCell ref="B766:B771"/>
    <mergeCell ref="C766:X771"/>
    <mergeCell ref="B812:B815"/>
    <mergeCell ref="C812:X815"/>
    <mergeCell ref="B831:B838"/>
    <mergeCell ref="C779:X782"/>
    <mergeCell ref="Y766:AA769"/>
    <mergeCell ref="B772:B778"/>
    <mergeCell ref="C772:X778"/>
    <mergeCell ref="Y772:AA776"/>
    <mergeCell ref="B675:B677"/>
    <mergeCell ref="C675:X677"/>
    <mergeCell ref="Y675:AA677"/>
    <mergeCell ref="C787:X790"/>
    <mergeCell ref="Y787:AA789"/>
    <mergeCell ref="C791:X791"/>
    <mergeCell ref="Y791:AA791"/>
    <mergeCell ref="Y794:AA794"/>
    <mergeCell ref="C730:X732"/>
    <mergeCell ref="B733:B735"/>
    <mergeCell ref="C733:X735"/>
    <mergeCell ref="B738:B740"/>
    <mergeCell ref="C738:X740"/>
    <mergeCell ref="B741:B743"/>
    <mergeCell ref="C741:X743"/>
    <mergeCell ref="B744:B746"/>
    <mergeCell ref="C744:X746"/>
    <mergeCell ref="B749:B752"/>
    <mergeCell ref="C749:X752"/>
    <mergeCell ref="B753:B754"/>
    <mergeCell ref="C753:X754"/>
    <mergeCell ref="B755:B756"/>
    <mergeCell ref="C755:X756"/>
    <mergeCell ref="B699:B701"/>
    <mergeCell ref="C699:X701"/>
    <mergeCell ref="Y699:AA701"/>
    <mergeCell ref="B704:B705"/>
    <mergeCell ref="C704:X705"/>
    <mergeCell ref="B710:B716"/>
    <mergeCell ref="C710:X716"/>
    <mergeCell ref="B719:B723"/>
    <mergeCell ref="Y779:AA782"/>
    <mergeCell ref="B783:B786"/>
    <mergeCell ref="C783:X786"/>
    <mergeCell ref="Y783:AA785"/>
    <mergeCell ref="B787:B790"/>
    <mergeCell ref="B642:B643"/>
    <mergeCell ref="C642:X643"/>
    <mergeCell ref="Y642:AA643"/>
    <mergeCell ref="B644:B647"/>
    <mergeCell ref="C644:X647"/>
    <mergeCell ref="Y644:AA647"/>
    <mergeCell ref="B648:B651"/>
    <mergeCell ref="C648:X651"/>
    <mergeCell ref="Y648:AA651"/>
    <mergeCell ref="B652:B653"/>
    <mergeCell ref="C652:X653"/>
    <mergeCell ref="Y652:AA653"/>
    <mergeCell ref="B654:B655"/>
    <mergeCell ref="C654:X655"/>
    <mergeCell ref="Y654:AA655"/>
    <mergeCell ref="B658:B663"/>
    <mergeCell ref="C658:X663"/>
    <mergeCell ref="Y658:AA663"/>
    <mergeCell ref="B664:B667"/>
    <mergeCell ref="C664:X667"/>
    <mergeCell ref="Y664:AA667"/>
    <mergeCell ref="B671:B672"/>
    <mergeCell ref="C671:X672"/>
    <mergeCell ref="Y671:AA672"/>
    <mergeCell ref="B673:B674"/>
    <mergeCell ref="C673:X674"/>
    <mergeCell ref="Y673:AA674"/>
    <mergeCell ref="B621:B622"/>
    <mergeCell ref="C621:X622"/>
    <mergeCell ref="Y621:AA622"/>
    <mergeCell ref="B623:B625"/>
    <mergeCell ref="C623:X625"/>
    <mergeCell ref="Y623:AA625"/>
    <mergeCell ref="B626:B629"/>
    <mergeCell ref="C626:X629"/>
    <mergeCell ref="Y626:AA629"/>
    <mergeCell ref="B632:B635"/>
    <mergeCell ref="C632:X635"/>
    <mergeCell ref="Y632:AA635"/>
    <mergeCell ref="B636:B639"/>
    <mergeCell ref="C636:X639"/>
    <mergeCell ref="Y636:AA639"/>
    <mergeCell ref="B640:B641"/>
    <mergeCell ref="C640:X641"/>
    <mergeCell ref="Y640:AA641"/>
    <mergeCell ref="B601:B604"/>
    <mergeCell ref="C601:X604"/>
    <mergeCell ref="Y601:AA604"/>
    <mergeCell ref="B605:B608"/>
    <mergeCell ref="C605:X608"/>
    <mergeCell ref="Y605:AA608"/>
    <mergeCell ref="B609:B611"/>
    <mergeCell ref="C609:X611"/>
    <mergeCell ref="Y609:AA611"/>
    <mergeCell ref="B612:B614"/>
    <mergeCell ref="C612:X614"/>
    <mergeCell ref="Y612:AA614"/>
    <mergeCell ref="B615:B618"/>
    <mergeCell ref="C615:X618"/>
    <mergeCell ref="Y615:AA618"/>
    <mergeCell ref="C619:X619"/>
    <mergeCell ref="Y619:AA619"/>
    <mergeCell ref="Y586:AA589"/>
    <mergeCell ref="B590:B592"/>
    <mergeCell ref="C590:X592"/>
    <mergeCell ref="Y590:AA592"/>
    <mergeCell ref="B593:B595"/>
    <mergeCell ref="C593:X595"/>
    <mergeCell ref="Y593:AA595"/>
    <mergeCell ref="B596:B598"/>
    <mergeCell ref="C596:X598"/>
    <mergeCell ref="Y596:AA598"/>
    <mergeCell ref="B239:B241"/>
    <mergeCell ref="C239:X241"/>
    <mergeCell ref="Y239:AA241"/>
    <mergeCell ref="B242:B244"/>
    <mergeCell ref="C242:X244"/>
    <mergeCell ref="Y242:AA244"/>
    <mergeCell ref="B245:B247"/>
    <mergeCell ref="C245:X247"/>
    <mergeCell ref="Y245:AA247"/>
    <mergeCell ref="B248:B249"/>
    <mergeCell ref="C248:X249"/>
    <mergeCell ref="Y248:AA249"/>
    <mergeCell ref="B250:B251"/>
    <mergeCell ref="C250:X251"/>
    <mergeCell ref="Y309:AA312"/>
    <mergeCell ref="Y250:AA251"/>
    <mergeCell ref="B259:B261"/>
    <mergeCell ref="C259:X261"/>
    <mergeCell ref="Y259:AA261"/>
    <mergeCell ref="B264:B266"/>
    <mergeCell ref="Y326:AA328"/>
    <mergeCell ref="Y332:AA334"/>
    <mergeCell ref="A1:AA1"/>
    <mergeCell ref="A2:AA2"/>
    <mergeCell ref="A4:G4"/>
    <mergeCell ref="A5:J6"/>
    <mergeCell ref="K5:AA6"/>
    <mergeCell ref="A8:B21"/>
    <mergeCell ref="C8:G8"/>
    <mergeCell ref="H8:AA9"/>
    <mergeCell ref="C9:G9"/>
    <mergeCell ref="C10:G11"/>
    <mergeCell ref="B539:B547"/>
    <mergeCell ref="C539:X539"/>
    <mergeCell ref="Y539:AA539"/>
    <mergeCell ref="C540:X540"/>
    <mergeCell ref="C543:X543"/>
    <mergeCell ref="C544:X544"/>
    <mergeCell ref="C545:X545"/>
    <mergeCell ref="C546:X546"/>
    <mergeCell ref="C547:X547"/>
    <mergeCell ref="S20:AA21"/>
    <mergeCell ref="A23:D28"/>
    <mergeCell ref="E23:F24"/>
    <mergeCell ref="G23:J24"/>
    <mergeCell ref="K23:M24"/>
    <mergeCell ref="O23:R28"/>
    <mergeCell ref="S23:T24"/>
    <mergeCell ref="U23:X24"/>
    <mergeCell ref="Y23:AA24"/>
    <mergeCell ref="E25:F26"/>
    <mergeCell ref="H18:I19"/>
    <mergeCell ref="Q18:R19"/>
    <mergeCell ref="C20:G21"/>
    <mergeCell ref="H10:AA11"/>
    <mergeCell ref="H12:AA14"/>
    <mergeCell ref="C13:G13"/>
    <mergeCell ref="H15:K15"/>
    <mergeCell ref="C16:G16"/>
    <mergeCell ref="H16:AA17"/>
    <mergeCell ref="Y27:AA28"/>
    <mergeCell ref="A30:AA31"/>
    <mergeCell ref="A32:AA32"/>
    <mergeCell ref="X38:X41"/>
    <mergeCell ref="Y38:AA41"/>
    <mergeCell ref="A39:I40"/>
    <mergeCell ref="G25:J26"/>
    <mergeCell ref="K25:M26"/>
    <mergeCell ref="S25:T26"/>
    <mergeCell ref="U25:X26"/>
    <mergeCell ref="Y25:AA26"/>
    <mergeCell ref="E27:F28"/>
    <mergeCell ref="G27:J28"/>
    <mergeCell ref="K27:M28"/>
    <mergeCell ref="S27:T28"/>
    <mergeCell ref="U27:X28"/>
    <mergeCell ref="C135:X137"/>
    <mergeCell ref="Y135:AA137"/>
    <mergeCell ref="H20:I21"/>
    <mergeCell ref="J20:P21"/>
    <mergeCell ref="Q20:R21"/>
    <mergeCell ref="Y92:AA98"/>
    <mergeCell ref="D94:X94"/>
    <mergeCell ref="D95:X95"/>
    <mergeCell ref="D96:X96"/>
    <mergeCell ref="D97:X97"/>
    <mergeCell ref="D98:X98"/>
    <mergeCell ref="B99:B101"/>
    <mergeCell ref="C99:X101"/>
    <mergeCell ref="Y99:AA101"/>
    <mergeCell ref="B102:B104"/>
    <mergeCell ref="C102:X104"/>
    <mergeCell ref="Y102:AA104"/>
    <mergeCell ref="B105:B107"/>
    <mergeCell ref="C105:X107"/>
    <mergeCell ref="Y105:AA107"/>
    <mergeCell ref="B111:B113"/>
    <mergeCell ref="C111:X113"/>
    <mergeCell ref="Y111:AA113"/>
    <mergeCell ref="B116:B119"/>
    <mergeCell ref="C116:X119"/>
    <mergeCell ref="Y116:AA119"/>
    <mergeCell ref="B122:B125"/>
    <mergeCell ref="C122:X125"/>
    <mergeCell ref="Y122:AA125"/>
    <mergeCell ref="B126:B129"/>
    <mergeCell ref="C126:X129"/>
    <mergeCell ref="Y126:AA129"/>
    <mergeCell ref="B296:B297"/>
    <mergeCell ref="C296:X297"/>
    <mergeCell ref="Y296:AA297"/>
    <mergeCell ref="B298:B301"/>
    <mergeCell ref="C298:X301"/>
    <mergeCell ref="Y298:AA301"/>
    <mergeCell ref="B302:B304"/>
    <mergeCell ref="C302:X304"/>
    <mergeCell ref="Y302:AA304"/>
    <mergeCell ref="B305:B308"/>
    <mergeCell ref="C305:X308"/>
    <mergeCell ref="Y305:AA308"/>
    <mergeCell ref="B309:B312"/>
    <mergeCell ref="C309:X312"/>
    <mergeCell ref="B229:B231"/>
    <mergeCell ref="C229:X231"/>
    <mergeCell ref="Y229:AA231"/>
    <mergeCell ref="B234:B236"/>
    <mergeCell ref="C234:X236"/>
    <mergeCell ref="Y234:AA236"/>
    <mergeCell ref="C264:X266"/>
    <mergeCell ref="Y264:AA266"/>
    <mergeCell ref="B269:B271"/>
    <mergeCell ref="C269:X271"/>
    <mergeCell ref="Y269:AA271"/>
    <mergeCell ref="B274:B279"/>
    <mergeCell ref="C274:X279"/>
    <mergeCell ref="Y274:AA279"/>
    <mergeCell ref="B282:B283"/>
    <mergeCell ref="C282:X283"/>
    <mergeCell ref="Y282:AA283"/>
    <mergeCell ref="B284:B285"/>
    <mergeCell ref="B497:B498"/>
    <mergeCell ref="C497:X498"/>
    <mergeCell ref="Y497:AA498"/>
    <mergeCell ref="B499:B500"/>
    <mergeCell ref="C499:X500"/>
    <mergeCell ref="Y499:AA500"/>
    <mergeCell ref="B501:B502"/>
    <mergeCell ref="C501:X502"/>
    <mergeCell ref="Y501:AA502"/>
    <mergeCell ref="B483:B484"/>
    <mergeCell ref="C483:X484"/>
    <mergeCell ref="Y483:AA484"/>
    <mergeCell ref="B468:B470"/>
    <mergeCell ref="C468:X470"/>
    <mergeCell ref="Y468:AA470"/>
    <mergeCell ref="B471:B473"/>
    <mergeCell ref="C471:X473"/>
    <mergeCell ref="Y471:AA473"/>
    <mergeCell ref="B476:B478"/>
    <mergeCell ref="C476:X478"/>
    <mergeCell ref="Y476:AA478"/>
    <mergeCell ref="B479:B480"/>
    <mergeCell ref="C479:X480"/>
    <mergeCell ref="Y479:AA480"/>
    <mergeCell ref="B503:B504"/>
    <mergeCell ref="C503:X504"/>
    <mergeCell ref="B548:B552"/>
    <mergeCell ref="C548:X548"/>
    <mergeCell ref="C549:X549"/>
    <mergeCell ref="C550:X550"/>
    <mergeCell ref="C551:X551"/>
    <mergeCell ref="C552:X552"/>
    <mergeCell ref="B553:B557"/>
    <mergeCell ref="C553:X557"/>
    <mergeCell ref="B522:B523"/>
    <mergeCell ref="C522:X523"/>
    <mergeCell ref="Y522:AA523"/>
    <mergeCell ref="B509:B510"/>
    <mergeCell ref="C509:X510"/>
    <mergeCell ref="Y509:AA510"/>
    <mergeCell ref="C513:X513"/>
    <mergeCell ref="Y513:AA513"/>
    <mergeCell ref="C514:X514"/>
    <mergeCell ref="Y514:AA514"/>
    <mergeCell ref="C515:X515"/>
    <mergeCell ref="Y515:AA515"/>
    <mergeCell ref="C516:X516"/>
    <mergeCell ref="Y516:AA516"/>
    <mergeCell ref="C517:X517"/>
    <mergeCell ref="Y517:AA517"/>
    <mergeCell ref="C518:X518"/>
    <mergeCell ref="Y518:AA518"/>
    <mergeCell ref="C519:X519"/>
    <mergeCell ref="Y519:AA519"/>
    <mergeCell ref="B520:B521"/>
    <mergeCell ref="C520:X521"/>
    <mergeCell ref="C524:X524"/>
    <mergeCell ref="B558:B560"/>
    <mergeCell ref="C558:X560"/>
    <mergeCell ref="B564:B566"/>
    <mergeCell ref="C564:X566"/>
    <mergeCell ref="Y564:AA566"/>
    <mergeCell ref="B567:B570"/>
    <mergeCell ref="C567:X570"/>
    <mergeCell ref="B689:B692"/>
    <mergeCell ref="C689:X692"/>
    <mergeCell ref="Y689:AA692"/>
    <mergeCell ref="B693:B695"/>
    <mergeCell ref="C693:X695"/>
    <mergeCell ref="Y693:AA695"/>
    <mergeCell ref="B696:B698"/>
    <mergeCell ref="C696:X698"/>
    <mergeCell ref="Y696:AA698"/>
    <mergeCell ref="Y567:AA570"/>
    <mergeCell ref="B571:B574"/>
    <mergeCell ref="C571:X574"/>
    <mergeCell ref="Y571:AA574"/>
    <mergeCell ref="B575:B578"/>
    <mergeCell ref="C575:X578"/>
    <mergeCell ref="Y575:AA578"/>
    <mergeCell ref="B579:B581"/>
    <mergeCell ref="C579:X581"/>
    <mergeCell ref="Y579:AA581"/>
    <mergeCell ref="B582:B585"/>
    <mergeCell ref="C582:X585"/>
    <mergeCell ref="Y582:AA585"/>
    <mergeCell ref="B586:B589"/>
    <mergeCell ref="C586:X589"/>
    <mergeCell ref="Y812:AA815"/>
    <mergeCell ref="B818:B820"/>
    <mergeCell ref="C818:X820"/>
    <mergeCell ref="Y818:AA820"/>
    <mergeCell ref="C805:X805"/>
    <mergeCell ref="Y805:AA805"/>
    <mergeCell ref="C795:X795"/>
    <mergeCell ref="Y795:AA795"/>
    <mergeCell ref="C804:X804"/>
    <mergeCell ref="Y804:AA804"/>
    <mergeCell ref="B823:B824"/>
    <mergeCell ref="C823:X824"/>
    <mergeCell ref="Y823:AA824"/>
    <mergeCell ref="B825:B826"/>
    <mergeCell ref="C825:X826"/>
    <mergeCell ref="Y825:AA826"/>
    <mergeCell ref="B827:B828"/>
    <mergeCell ref="C827:X828"/>
    <mergeCell ref="B821:B822"/>
    <mergeCell ref="C821:X822"/>
    <mergeCell ref="C863:X865"/>
    <mergeCell ref="Y863:AA865"/>
    <mergeCell ref="B866:B868"/>
    <mergeCell ref="B914:B916"/>
    <mergeCell ref="C914:X916"/>
    <mergeCell ref="Y827:AA828"/>
    <mergeCell ref="C866:X868"/>
    <mergeCell ref="Y866:AA868"/>
    <mergeCell ref="B888:B891"/>
    <mergeCell ref="C888:X891"/>
    <mergeCell ref="B897:B900"/>
    <mergeCell ref="C897:X900"/>
    <mergeCell ref="B901:B903"/>
    <mergeCell ref="C901:X903"/>
    <mergeCell ref="B904:B906"/>
    <mergeCell ref="C904:X906"/>
    <mergeCell ref="B909:B913"/>
    <mergeCell ref="Y888:AA891"/>
    <mergeCell ref="C884:X885"/>
    <mergeCell ref="B843:B844"/>
    <mergeCell ref="C843:X844"/>
    <mergeCell ref="B845:B846"/>
    <mergeCell ref="C845:X846"/>
    <mergeCell ref="B847:B848"/>
    <mergeCell ref="C847:X848"/>
    <mergeCell ref="B851:B852"/>
    <mergeCell ref="C851:X852"/>
    <mergeCell ref="B853:B854"/>
    <mergeCell ref="C853:X854"/>
    <mergeCell ref="C831:X838"/>
    <mergeCell ref="B839:B840"/>
    <mergeCell ref="C839:X840"/>
    <mergeCell ref="D965:X965"/>
    <mergeCell ref="C1094:X1096"/>
    <mergeCell ref="Y1340:AA1340"/>
    <mergeCell ref="C1206:X1206"/>
    <mergeCell ref="B960:B961"/>
    <mergeCell ref="C960:X961"/>
    <mergeCell ref="B973:B975"/>
    <mergeCell ref="C973:X975"/>
    <mergeCell ref="B976:B978"/>
    <mergeCell ref="C976:X978"/>
    <mergeCell ref="B979:B982"/>
    <mergeCell ref="C979:X982"/>
    <mergeCell ref="B983:B986"/>
    <mergeCell ref="C983:X986"/>
    <mergeCell ref="B1078:B1079"/>
    <mergeCell ref="C1078:X1079"/>
    <mergeCell ref="B1037:B1038"/>
    <mergeCell ref="C1037:X1038"/>
    <mergeCell ref="B1075:B1077"/>
    <mergeCell ref="C1075:X1077"/>
    <mergeCell ref="C1048:X1048"/>
    <mergeCell ref="C1049:X1049"/>
    <mergeCell ref="B1072:B1074"/>
    <mergeCell ref="C1072:X1074"/>
    <mergeCell ref="B1039:B1040"/>
    <mergeCell ref="C1039:X1040"/>
    <mergeCell ref="B962:B965"/>
    <mergeCell ref="C962:X962"/>
    <mergeCell ref="C969:X969"/>
    <mergeCell ref="C1044:X1044"/>
    <mergeCell ref="C1045:X1045"/>
    <mergeCell ref="C987:X990"/>
    <mergeCell ref="C1407:X1407"/>
    <mergeCell ref="C1408:X1408"/>
    <mergeCell ref="C1409:X1409"/>
    <mergeCell ref="C1410:X1410"/>
    <mergeCell ref="C1411:X1411"/>
    <mergeCell ref="C1373:X1373"/>
    <mergeCell ref="C1374:X1374"/>
    <mergeCell ref="C1345:X1345"/>
    <mergeCell ref="C1346:X1346"/>
    <mergeCell ref="C1347:X1347"/>
    <mergeCell ref="C1363:X1363"/>
    <mergeCell ref="C1364:X1364"/>
    <mergeCell ref="C1365:X1365"/>
    <mergeCell ref="D1366:G1366"/>
    <mergeCell ref="S1366:T1366"/>
    <mergeCell ref="U1366:V1366"/>
    <mergeCell ref="D1367:G1367"/>
    <mergeCell ref="S1367:T1367"/>
    <mergeCell ref="C1401:X1401"/>
    <mergeCell ref="D1402:G1402"/>
    <mergeCell ref="S1357:T1357"/>
    <mergeCell ref="U1357:V1357"/>
    <mergeCell ref="C1361:X1361"/>
    <mergeCell ref="C1436:X1436"/>
    <mergeCell ref="Y1436:AA1436"/>
    <mergeCell ref="C1437:D1437"/>
    <mergeCell ref="E1437:X1437"/>
    <mergeCell ref="Y1437:AA1437"/>
    <mergeCell ref="C1438:D1438"/>
    <mergeCell ref="E1438:X1438"/>
    <mergeCell ref="Y1438:AA1438"/>
    <mergeCell ref="C1420:X1420"/>
    <mergeCell ref="C1421:X1421"/>
    <mergeCell ref="C1422:X1422"/>
    <mergeCell ref="Y1520:AA1520"/>
    <mergeCell ref="C1521:X1521"/>
    <mergeCell ref="Y1521:AA1521"/>
    <mergeCell ref="D1522:X1522"/>
    <mergeCell ref="Y1522:AA1524"/>
    <mergeCell ref="E1523:X1523"/>
    <mergeCell ref="E1524:X1524"/>
    <mergeCell ref="E1513:X1513"/>
    <mergeCell ref="C1439:X1439"/>
    <mergeCell ref="Y1439:AA1439"/>
    <mergeCell ref="C1440:X1440"/>
    <mergeCell ref="Y1440:AA1440"/>
    <mergeCell ref="C1441:X1441"/>
    <mergeCell ref="C1481:X1481"/>
    <mergeCell ref="Y1481:AA1481"/>
    <mergeCell ref="Y1441:AA1441"/>
    <mergeCell ref="C1442:X1442"/>
    <mergeCell ref="Y1442:AA1442"/>
    <mergeCell ref="C1443:X1443"/>
    <mergeCell ref="Y1443:AA1443"/>
    <mergeCell ref="C1451:X1451"/>
    <mergeCell ref="B153:B164"/>
    <mergeCell ref="Y1444:AA1444"/>
    <mergeCell ref="C1445:D1445"/>
    <mergeCell ref="E1445:X1445"/>
    <mergeCell ref="Y1445:AA1445"/>
    <mergeCell ref="C1446:D1446"/>
    <mergeCell ref="E1446:X1446"/>
    <mergeCell ref="Y1446:AA1446"/>
    <mergeCell ref="C1447:D1447"/>
    <mergeCell ref="E1447:X1447"/>
    <mergeCell ref="Y1447:AA1447"/>
    <mergeCell ref="C1448:D1448"/>
    <mergeCell ref="Y1530:AA1530"/>
    <mergeCell ref="Y1525:AA1527"/>
    <mergeCell ref="C1557:X1557"/>
    <mergeCell ref="Y1557:AA1557"/>
    <mergeCell ref="D1551:X1551"/>
    <mergeCell ref="Y1551:AA1553"/>
    <mergeCell ref="E1552:X1552"/>
    <mergeCell ref="E1553:X1553"/>
    <mergeCell ref="C1556:X1556"/>
    <mergeCell ref="Y1556:AA1556"/>
    <mergeCell ref="C1504:X1504"/>
    <mergeCell ref="Y1504:AA1504"/>
    <mergeCell ref="C1505:X1505"/>
    <mergeCell ref="Y1505:AA1505"/>
    <mergeCell ref="C1508:X1508"/>
    <mergeCell ref="Y1508:AA1508"/>
    <mergeCell ref="C1509:X1509"/>
    <mergeCell ref="Y1509:AA1509"/>
    <mergeCell ref="C1510:X1510"/>
    <mergeCell ref="E1515:X1515"/>
    <mergeCell ref="Y185:AA188"/>
    <mergeCell ref="C1519:X1519"/>
    <mergeCell ref="Y1519:AA1519"/>
    <mergeCell ref="C1520:X1520"/>
    <mergeCell ref="U46:AA46"/>
    <mergeCell ref="B47:B50"/>
    <mergeCell ref="C47:X50"/>
    <mergeCell ref="Y47:AA50"/>
    <mergeCell ref="B53:B55"/>
    <mergeCell ref="C53:X55"/>
    <mergeCell ref="Y53:AA55"/>
    <mergeCell ref="B59:B61"/>
    <mergeCell ref="C59:X61"/>
    <mergeCell ref="Y59:AA61"/>
    <mergeCell ref="B62:B64"/>
    <mergeCell ref="C62:X64"/>
    <mergeCell ref="Y62:AA64"/>
    <mergeCell ref="B67:B72"/>
    <mergeCell ref="Y67:AA72"/>
    <mergeCell ref="B73:B75"/>
    <mergeCell ref="C73:X75"/>
    <mergeCell ref="Y73:AA75"/>
    <mergeCell ref="B78:B83"/>
    <mergeCell ref="Y78:AA83"/>
    <mergeCell ref="C79:X80"/>
    <mergeCell ref="D82:X83"/>
    <mergeCell ref="B84:B90"/>
    <mergeCell ref="Y84:AA90"/>
    <mergeCell ref="F89:X89"/>
    <mergeCell ref="B92:B98"/>
    <mergeCell ref="C92:X92"/>
    <mergeCell ref="Y203:AA205"/>
    <mergeCell ref="B138:B140"/>
    <mergeCell ref="C138:X140"/>
    <mergeCell ref="Y138:AA140"/>
    <mergeCell ref="B132:B134"/>
    <mergeCell ref="C132:X134"/>
    <mergeCell ref="Y132:AA134"/>
    <mergeCell ref="B135:B137"/>
    <mergeCell ref="B206:B209"/>
    <mergeCell ref="C206:X209"/>
    <mergeCell ref="Y206:AA209"/>
    <mergeCell ref="B210:B213"/>
    <mergeCell ref="C210:X213"/>
    <mergeCell ref="Y210:AA213"/>
    <mergeCell ref="B214:B217"/>
    <mergeCell ref="C214:X217"/>
    <mergeCell ref="Y214:AA217"/>
    <mergeCell ref="C153:X164"/>
    <mergeCell ref="Y153:AA164"/>
    <mergeCell ref="B167:B170"/>
    <mergeCell ref="C167:X170"/>
    <mergeCell ref="Y167:AA170"/>
    <mergeCell ref="B171:B173"/>
    <mergeCell ref="C171:X173"/>
    <mergeCell ref="Y171:AA173"/>
    <mergeCell ref="B176:B178"/>
    <mergeCell ref="C176:X178"/>
    <mergeCell ref="Y176:AA178"/>
    <mergeCell ref="B181:B184"/>
    <mergeCell ref="C181:X184"/>
    <mergeCell ref="Y181:AA184"/>
    <mergeCell ref="B185:B188"/>
    <mergeCell ref="C185:X188"/>
    <mergeCell ref="B218:B221"/>
    <mergeCell ref="C218:X221"/>
    <mergeCell ref="Y218:AA221"/>
    <mergeCell ref="C191:X193"/>
    <mergeCell ref="Y191:AA193"/>
    <mergeCell ref="B194:B196"/>
    <mergeCell ref="C194:X196"/>
    <mergeCell ref="Y194:AA196"/>
    <mergeCell ref="B197:B199"/>
    <mergeCell ref="C197:X199"/>
    <mergeCell ref="Y197:AA199"/>
    <mergeCell ref="B200:B202"/>
    <mergeCell ref="C200:X202"/>
    <mergeCell ref="Y200:AA202"/>
    <mergeCell ref="B203:B205"/>
    <mergeCell ref="C203:X205"/>
    <mergeCell ref="B222:B223"/>
    <mergeCell ref="C222:X223"/>
    <mergeCell ref="Y222:AA223"/>
    <mergeCell ref="B191:B193"/>
    <mergeCell ref="B292:B293"/>
    <mergeCell ref="C292:X293"/>
    <mergeCell ref="Y292:AA293"/>
    <mergeCell ref="B288:B289"/>
    <mergeCell ref="C288:X289"/>
    <mergeCell ref="Y288:AA289"/>
    <mergeCell ref="B290:B291"/>
    <mergeCell ref="C290:X291"/>
    <mergeCell ref="Y290:AA291"/>
    <mergeCell ref="B226:B228"/>
    <mergeCell ref="C226:X228"/>
    <mergeCell ref="Y226:AA228"/>
    <mergeCell ref="C284:X285"/>
    <mergeCell ref="Y284:AA285"/>
    <mergeCell ref="B254:B256"/>
    <mergeCell ref="C254:X256"/>
    <mergeCell ref="Y254:AA256"/>
    <mergeCell ref="C393:X394"/>
    <mergeCell ref="Y393:AA394"/>
    <mergeCell ref="B395:B396"/>
    <mergeCell ref="C395:X396"/>
    <mergeCell ref="Y395:AA396"/>
    <mergeCell ref="B344:B354"/>
    <mergeCell ref="C344:X345"/>
    <mergeCell ref="Y344:AA354"/>
    <mergeCell ref="B326:B328"/>
    <mergeCell ref="C326:X328"/>
    <mergeCell ref="B331:B334"/>
    <mergeCell ref="C331:X334"/>
    <mergeCell ref="B335:B341"/>
    <mergeCell ref="C335:X336"/>
    <mergeCell ref="Y335:AA336"/>
    <mergeCell ref="Y337:AA341"/>
    <mergeCell ref="B355:B358"/>
    <mergeCell ref="C355:X356"/>
    <mergeCell ref="Y355:AA358"/>
    <mergeCell ref="C357:D358"/>
    <mergeCell ref="E357:X357"/>
    <mergeCell ref="E358:X358"/>
    <mergeCell ref="B342:B343"/>
    <mergeCell ref="C342:X343"/>
    <mergeCell ref="Y342:AA343"/>
    <mergeCell ref="Y386:AA388"/>
    <mergeCell ref="B409:B413"/>
    <mergeCell ref="C409:X413"/>
    <mergeCell ref="Y409:AA413"/>
    <mergeCell ref="B414:B418"/>
    <mergeCell ref="C414:X418"/>
    <mergeCell ref="B420:B424"/>
    <mergeCell ref="C420:X424"/>
    <mergeCell ref="Y420:AA424"/>
    <mergeCell ref="B425:B427"/>
    <mergeCell ref="B359:B361"/>
    <mergeCell ref="C359:X361"/>
    <mergeCell ref="Y359:AA361"/>
    <mergeCell ref="B362:B363"/>
    <mergeCell ref="C362:X363"/>
    <mergeCell ref="Y362:AA363"/>
    <mergeCell ref="B364:B365"/>
    <mergeCell ref="C364:X365"/>
    <mergeCell ref="Y364:AA365"/>
    <mergeCell ref="B366:B367"/>
    <mergeCell ref="C366:X367"/>
    <mergeCell ref="Y366:AA367"/>
    <mergeCell ref="B368:B370"/>
    <mergeCell ref="C368:X370"/>
    <mergeCell ref="Y368:AA370"/>
    <mergeCell ref="B373:B376"/>
    <mergeCell ref="C373:X376"/>
    <mergeCell ref="Y373:AA376"/>
    <mergeCell ref="B391:B392"/>
    <mergeCell ref="C391:X392"/>
    <mergeCell ref="Y391:AA392"/>
    <mergeCell ref="B393:B394"/>
    <mergeCell ref="Y449:AA449"/>
    <mergeCell ref="C450:X450"/>
    <mergeCell ref="Y450:AA450"/>
    <mergeCell ref="C451:X451"/>
    <mergeCell ref="Y451:AA451"/>
    <mergeCell ref="B454:B455"/>
    <mergeCell ref="C454:X455"/>
    <mergeCell ref="Y454:AA455"/>
    <mergeCell ref="B458:B460"/>
    <mergeCell ref="C458:X460"/>
    <mergeCell ref="Y458:AA460"/>
    <mergeCell ref="B377:B380"/>
    <mergeCell ref="C377:X380"/>
    <mergeCell ref="Y377:AA380"/>
    <mergeCell ref="B381:B382"/>
    <mergeCell ref="C381:X382"/>
    <mergeCell ref="Y381:AA382"/>
    <mergeCell ref="B383:B385"/>
    <mergeCell ref="C383:X385"/>
    <mergeCell ref="Y383:AA385"/>
    <mergeCell ref="Y440:AA442"/>
    <mergeCell ref="B443:B444"/>
    <mergeCell ref="C443:X444"/>
    <mergeCell ref="Y443:AA444"/>
    <mergeCell ref="B445:B446"/>
    <mergeCell ref="C445:X446"/>
    <mergeCell ref="Y445:AA446"/>
    <mergeCell ref="B447:B448"/>
    <mergeCell ref="C447:X448"/>
    <mergeCell ref="Y447:AA448"/>
    <mergeCell ref="B386:B388"/>
    <mergeCell ref="C386:X388"/>
    <mergeCell ref="B505:B506"/>
    <mergeCell ref="C505:X506"/>
    <mergeCell ref="B507:B508"/>
    <mergeCell ref="C507:X508"/>
    <mergeCell ref="Y507:AA508"/>
    <mergeCell ref="C1043:X1043"/>
    <mergeCell ref="B461:B465"/>
    <mergeCell ref="C461:X465"/>
    <mergeCell ref="Y461:AA465"/>
    <mergeCell ref="B315:B318"/>
    <mergeCell ref="C315:X318"/>
    <mergeCell ref="Y315:AA318"/>
    <mergeCell ref="B319:B321"/>
    <mergeCell ref="C319:X321"/>
    <mergeCell ref="Y319:AA321"/>
    <mergeCell ref="B322:B323"/>
    <mergeCell ref="C322:X323"/>
    <mergeCell ref="Y322:AA323"/>
    <mergeCell ref="B433:B434"/>
    <mergeCell ref="C433:X434"/>
    <mergeCell ref="Y433:AA434"/>
    <mergeCell ref="B437:B439"/>
    <mergeCell ref="C437:X439"/>
    <mergeCell ref="Y437:AA439"/>
    <mergeCell ref="B440:B442"/>
    <mergeCell ref="C440:X442"/>
    <mergeCell ref="C425:X427"/>
    <mergeCell ref="Y425:AA427"/>
    <mergeCell ref="B430:B432"/>
    <mergeCell ref="C430:X432"/>
    <mergeCell ref="Y430:AA432"/>
    <mergeCell ref="C449:X449"/>
    <mergeCell ref="B481:B482"/>
    <mergeCell ref="C481:X482"/>
    <mergeCell ref="Y481:AA482"/>
    <mergeCell ref="B485:B486"/>
    <mergeCell ref="Y485:AA486"/>
    <mergeCell ref="B487:B488"/>
    <mergeCell ref="Y487:AA488"/>
    <mergeCell ref="B489:B490"/>
    <mergeCell ref="C489:X490"/>
    <mergeCell ref="Y489:AA490"/>
    <mergeCell ref="B491:B492"/>
    <mergeCell ref="C491:X492"/>
    <mergeCell ref="Y491:AA492"/>
    <mergeCell ref="B493:B494"/>
    <mergeCell ref="C493:X494"/>
    <mergeCell ref="Y493:AA494"/>
    <mergeCell ref="B495:B496"/>
    <mergeCell ref="C495:X496"/>
    <mergeCell ref="Y495:AA496"/>
    <mergeCell ref="C485:X486"/>
    <mergeCell ref="B1052:B1054"/>
    <mergeCell ref="C1052:X1054"/>
    <mergeCell ref="Y1052:AA1054"/>
    <mergeCell ref="B1055:B1063"/>
    <mergeCell ref="C1055:X1063"/>
    <mergeCell ref="Y1055:AA1063"/>
    <mergeCell ref="B1064:B1069"/>
    <mergeCell ref="C1064:X1069"/>
    <mergeCell ref="Y1064:AA1069"/>
    <mergeCell ref="B1292:B1293"/>
    <mergeCell ref="C1292:X1293"/>
    <mergeCell ref="Y1292:AA1293"/>
    <mergeCell ref="B1363:B1373"/>
    <mergeCell ref="Y524:AA524"/>
    <mergeCell ref="C525:X525"/>
    <mergeCell ref="Y525:AA525"/>
    <mergeCell ref="B531:B533"/>
    <mergeCell ref="C531:X533"/>
    <mergeCell ref="Y531:AA533"/>
    <mergeCell ref="C1372:X1372"/>
    <mergeCell ref="C1047:X1047"/>
    <mergeCell ref="Y1047:AA1047"/>
    <mergeCell ref="Y1048:AA1048"/>
    <mergeCell ref="Y1049:AA1049"/>
    <mergeCell ref="C1341:X1341"/>
    <mergeCell ref="C909:X913"/>
    <mergeCell ref="C966:X966"/>
    <mergeCell ref="C967:X967"/>
    <mergeCell ref="C968:X968"/>
    <mergeCell ref="C970:X970"/>
    <mergeCell ref="D963:X963"/>
    <mergeCell ref="D964:X964"/>
  </mergeCells>
  <phoneticPr fontId="2"/>
  <printOptions horizontalCentered="1"/>
  <pageMargins left="0.59055118110236227" right="0.59055118110236227" top="0.78740157480314965" bottom="0.47244094488188981" header="0" footer="0"/>
  <pageSetup paperSize="9" scale="82" fitToHeight="0" orientation="portrait" r:id="rId1"/>
  <headerFooter alignWithMargins="0">
    <oddHeader>&amp;R&amp;"ＭＳ Ｐゴシック,標準"&amp;9
令和６&amp;K000000年度運営状況点検書（老福・併設短入生）</oddHeader>
    <oddFooter>&amp;C&amp;P</oddFooter>
  </headerFooter>
  <rowBreaks count="17" manualBreakCount="17">
    <brk id="42" max="16383" man="1"/>
    <brk id="120" max="16383" man="1"/>
    <brk id="244" max="16383" man="1"/>
    <brk id="318" max="16383" man="1"/>
    <brk id="385" max="16383" man="1"/>
    <brk id="535" max="16383" man="1"/>
    <brk id="585" max="16383" man="1"/>
    <brk id="672" max="16383" man="1"/>
    <brk id="857" max="16383" man="1"/>
    <brk id="1034" max="16383" man="1"/>
    <brk id="1241" max="16383" man="1"/>
    <brk id="1294" max="16383" man="1"/>
    <brk id="1334" max="16383" man="1"/>
    <brk id="1362" max="16383" man="1"/>
    <brk id="1386" max="16383" man="1"/>
    <brk id="1491" max="16383" man="1"/>
    <brk id="1638"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Q20"/>
  <sheetViews>
    <sheetView showGridLines="0" view="pageBreakPreview" zoomScale="115" zoomScaleNormal="100" zoomScaleSheetLayoutView="100" workbookViewId="0">
      <selection activeCell="G18" sqref="G18"/>
    </sheetView>
  </sheetViews>
  <sheetFormatPr defaultColWidth="9.125" defaultRowHeight="13.5"/>
  <cols>
    <col min="1" max="1" width="16" style="408" customWidth="1"/>
    <col min="2" max="2" width="30.625" style="408" customWidth="1"/>
    <col min="3" max="17" width="6.375" style="408" customWidth="1"/>
    <col min="18" max="16384" width="9.125" style="408"/>
  </cols>
  <sheetData>
    <row r="2" spans="1:17" ht="30" customHeight="1">
      <c r="A2" s="406"/>
      <c r="B2" s="407"/>
      <c r="C2" s="407"/>
      <c r="D2" s="407"/>
      <c r="E2" s="407"/>
      <c r="F2" s="407"/>
      <c r="H2" s="409" t="s">
        <v>759</v>
      </c>
      <c r="I2" s="409"/>
      <c r="J2" s="409"/>
      <c r="K2" s="409"/>
      <c r="L2" s="409"/>
      <c r="M2" s="409"/>
      <c r="N2" s="409"/>
      <c r="O2" s="409"/>
      <c r="P2" s="409"/>
    </row>
    <row r="3" spans="1:17" ht="20.100000000000001" customHeight="1">
      <c r="A3" s="410" t="s">
        <v>760</v>
      </c>
      <c r="B3" s="410"/>
      <c r="C3" s="410"/>
      <c r="D3" s="410"/>
      <c r="E3" s="410"/>
    </row>
    <row r="4" spans="1:17" ht="20.100000000000001" customHeight="1">
      <c r="A4" s="408" t="s">
        <v>761</v>
      </c>
    </row>
    <row r="5" spans="1:17" ht="20.100000000000001" customHeight="1">
      <c r="A5" s="408" t="s">
        <v>762</v>
      </c>
    </row>
    <row r="6" spans="1:17" ht="20.100000000000001" customHeight="1">
      <c r="A6" s="408" t="s">
        <v>763</v>
      </c>
    </row>
    <row r="7" spans="1:17" ht="20.100000000000001" customHeight="1">
      <c r="A7" s="408" t="s">
        <v>764</v>
      </c>
    </row>
    <row r="8" spans="1:17" s="407" customFormat="1" ht="30" customHeight="1">
      <c r="A8" s="1497" t="s">
        <v>765</v>
      </c>
      <c r="B8" s="1498"/>
      <c r="C8" s="1501" t="s">
        <v>779</v>
      </c>
      <c r="D8" s="1502"/>
      <c r="E8" s="1502"/>
      <c r="F8" s="1502"/>
      <c r="G8" s="1502"/>
      <c r="H8" s="1502"/>
      <c r="I8" s="1502"/>
      <c r="J8" s="1502"/>
      <c r="K8" s="1503"/>
      <c r="L8" s="1504" t="s">
        <v>780</v>
      </c>
      <c r="M8" s="1504"/>
      <c r="N8" s="1504"/>
      <c r="O8" s="1504"/>
      <c r="P8" s="1504"/>
      <c r="Q8" s="1490" t="s">
        <v>766</v>
      </c>
    </row>
    <row r="9" spans="1:17" s="407" customFormat="1" ht="30" customHeight="1">
      <c r="A9" s="1499"/>
      <c r="B9" s="1500"/>
      <c r="C9" s="411" t="s">
        <v>767</v>
      </c>
      <c r="D9" s="412" t="s">
        <v>768</v>
      </c>
      <c r="E9" s="412" t="s">
        <v>694</v>
      </c>
      <c r="F9" s="412" t="s">
        <v>695</v>
      </c>
      <c r="G9" s="412" t="s">
        <v>696</v>
      </c>
      <c r="H9" s="412" t="s">
        <v>769</v>
      </c>
      <c r="I9" s="412" t="s">
        <v>770</v>
      </c>
      <c r="J9" s="412" t="s">
        <v>771</v>
      </c>
      <c r="K9" s="413" t="s">
        <v>772</v>
      </c>
      <c r="L9" s="414" t="s">
        <v>701</v>
      </c>
      <c r="M9" s="412" t="s">
        <v>702</v>
      </c>
      <c r="N9" s="413" t="s">
        <v>773</v>
      </c>
      <c r="O9" s="412" t="s">
        <v>767</v>
      </c>
      <c r="P9" s="415" t="s">
        <v>768</v>
      </c>
      <c r="Q9" s="1491"/>
    </row>
    <row r="10" spans="1:17" s="407" customFormat="1" ht="39.950000000000003" customHeight="1">
      <c r="A10" s="1492" t="s">
        <v>781</v>
      </c>
      <c r="B10" s="1493"/>
      <c r="C10" s="411"/>
      <c r="D10" s="412"/>
      <c r="E10" s="412"/>
      <c r="F10" s="412"/>
      <c r="G10" s="412"/>
      <c r="H10" s="412"/>
      <c r="I10" s="412"/>
      <c r="J10" s="412"/>
      <c r="K10" s="413"/>
      <c r="L10" s="414"/>
      <c r="M10" s="412"/>
      <c r="N10" s="413"/>
      <c r="O10" s="412" t="s">
        <v>774</v>
      </c>
      <c r="P10" s="415" t="s">
        <v>774</v>
      </c>
      <c r="Q10" s="416"/>
    </row>
    <row r="11" spans="1:17" s="407" customFormat="1" ht="39.950000000000003" customHeight="1">
      <c r="A11" s="1492" t="s">
        <v>782</v>
      </c>
      <c r="B11" s="1493"/>
      <c r="C11" s="411" t="s">
        <v>775</v>
      </c>
      <c r="D11" s="411" t="s">
        <v>775</v>
      </c>
      <c r="E11" s="412"/>
      <c r="F11" s="412"/>
      <c r="G11" s="412"/>
      <c r="H11" s="412"/>
      <c r="I11" s="412"/>
      <c r="J11" s="412"/>
      <c r="K11" s="413"/>
      <c r="L11" s="414"/>
      <c r="M11" s="412"/>
      <c r="N11" s="413"/>
      <c r="O11" s="412"/>
      <c r="P11" s="417"/>
      <c r="Q11" s="416"/>
    </row>
    <row r="12" spans="1:17" s="407" customFormat="1" ht="45.75" customHeight="1">
      <c r="A12" s="1492" t="s">
        <v>783</v>
      </c>
      <c r="B12" s="1493"/>
      <c r="C12" s="411" t="s">
        <v>775</v>
      </c>
      <c r="D12" s="411" t="s">
        <v>775</v>
      </c>
      <c r="E12" s="411" t="s">
        <v>775</v>
      </c>
      <c r="F12" s="411" t="s">
        <v>775</v>
      </c>
      <c r="G12" s="411" t="s">
        <v>775</v>
      </c>
      <c r="H12" s="411" t="s">
        <v>775</v>
      </c>
      <c r="I12" s="411" t="s">
        <v>775</v>
      </c>
      <c r="J12" s="411" t="s">
        <v>775</v>
      </c>
      <c r="K12" s="413"/>
      <c r="L12" s="414"/>
      <c r="M12" s="412"/>
      <c r="N12" s="413"/>
      <c r="O12" s="412"/>
      <c r="P12" s="417"/>
      <c r="Q12" s="416"/>
    </row>
    <row r="13" spans="1:17" ht="39.950000000000003" customHeight="1">
      <c r="A13" s="1492" t="s">
        <v>784</v>
      </c>
      <c r="B13" s="1493"/>
      <c r="C13" s="1494" t="s">
        <v>776</v>
      </c>
      <c r="D13" s="1495"/>
      <c r="E13" s="1495"/>
      <c r="F13" s="1495"/>
      <c r="G13" s="1495"/>
      <c r="H13" s="1495"/>
      <c r="I13" s="1495"/>
      <c r="J13" s="1495"/>
      <c r="K13" s="1495"/>
      <c r="L13" s="1495"/>
      <c r="M13" s="1495"/>
      <c r="N13" s="1495"/>
      <c r="O13" s="1495"/>
      <c r="P13" s="1496"/>
      <c r="Q13" s="416"/>
    </row>
    <row r="14" spans="1:17" ht="24" customHeight="1">
      <c r="A14" s="418"/>
      <c r="B14" s="418"/>
      <c r="C14" s="419"/>
      <c r="D14" s="419"/>
      <c r="E14" s="419"/>
      <c r="F14" s="419"/>
      <c r="G14" s="419"/>
      <c r="H14" s="419"/>
      <c r="I14" s="419"/>
      <c r="J14" s="419"/>
      <c r="K14" s="419"/>
      <c r="L14" s="419"/>
      <c r="M14" s="419"/>
      <c r="N14" s="419"/>
      <c r="O14" s="419"/>
      <c r="P14" s="407"/>
    </row>
    <row r="15" spans="1:17" s="407" customFormat="1" ht="30" customHeight="1">
      <c r="A15" s="1497" t="s">
        <v>777</v>
      </c>
      <c r="B15" s="1498"/>
      <c r="C15" s="1501" t="s">
        <v>779</v>
      </c>
      <c r="D15" s="1502"/>
      <c r="E15" s="1502"/>
      <c r="F15" s="1502"/>
      <c r="G15" s="1502"/>
      <c r="H15" s="1502"/>
      <c r="I15" s="1502"/>
      <c r="J15" s="1502"/>
      <c r="K15" s="1503"/>
      <c r="L15" s="1504" t="s">
        <v>780</v>
      </c>
      <c r="M15" s="1504"/>
      <c r="N15" s="1504"/>
      <c r="O15" s="1504"/>
      <c r="P15" s="1504"/>
      <c r="Q15" s="1490" t="s">
        <v>778</v>
      </c>
    </row>
    <row r="16" spans="1:17" s="407" customFormat="1" ht="30" customHeight="1">
      <c r="A16" s="1499"/>
      <c r="B16" s="1500"/>
      <c r="C16" s="411" t="s">
        <v>767</v>
      </c>
      <c r="D16" s="412" t="s">
        <v>768</v>
      </c>
      <c r="E16" s="412" t="s">
        <v>694</v>
      </c>
      <c r="F16" s="412" t="s">
        <v>695</v>
      </c>
      <c r="G16" s="412" t="s">
        <v>696</v>
      </c>
      <c r="H16" s="412" t="s">
        <v>769</v>
      </c>
      <c r="I16" s="412" t="s">
        <v>770</v>
      </c>
      <c r="J16" s="412" t="s">
        <v>771</v>
      </c>
      <c r="K16" s="413" t="s">
        <v>772</v>
      </c>
      <c r="L16" s="414" t="s">
        <v>701</v>
      </c>
      <c r="M16" s="412" t="s">
        <v>702</v>
      </c>
      <c r="N16" s="413" t="s">
        <v>773</v>
      </c>
      <c r="O16" s="412" t="s">
        <v>767</v>
      </c>
      <c r="P16" s="417" t="s">
        <v>768</v>
      </c>
      <c r="Q16" s="1491"/>
    </row>
    <row r="17" spans="1:17" s="407" customFormat="1" ht="39.950000000000003" customHeight="1">
      <c r="A17" s="1492" t="s">
        <v>781</v>
      </c>
      <c r="B17" s="1493"/>
      <c r="C17" s="411"/>
      <c r="D17" s="412"/>
      <c r="E17" s="412"/>
      <c r="F17" s="412"/>
      <c r="G17" s="412"/>
      <c r="H17" s="412"/>
      <c r="I17" s="412"/>
      <c r="J17" s="412"/>
      <c r="K17" s="413"/>
      <c r="L17" s="414"/>
      <c r="M17" s="412"/>
      <c r="N17" s="413"/>
      <c r="O17" s="412" t="s">
        <v>774</v>
      </c>
      <c r="P17" s="415" t="s">
        <v>774</v>
      </c>
      <c r="Q17" s="416"/>
    </row>
    <row r="18" spans="1:17" s="407" customFormat="1" ht="39.950000000000003" customHeight="1">
      <c r="A18" s="1492" t="s">
        <v>785</v>
      </c>
      <c r="B18" s="1493"/>
      <c r="C18" s="411" t="s">
        <v>775</v>
      </c>
      <c r="D18" s="411" t="s">
        <v>775</v>
      </c>
      <c r="E18" s="412"/>
      <c r="F18" s="412"/>
      <c r="G18" s="412"/>
      <c r="H18" s="412"/>
      <c r="I18" s="412"/>
      <c r="J18" s="412"/>
      <c r="K18" s="413"/>
      <c r="L18" s="414"/>
      <c r="M18" s="412"/>
      <c r="N18" s="413"/>
      <c r="O18" s="412"/>
      <c r="P18" s="417"/>
      <c r="Q18" s="416"/>
    </row>
    <row r="19" spans="1:17" s="407" customFormat="1" ht="46.5" customHeight="1">
      <c r="A19" s="1492" t="s">
        <v>783</v>
      </c>
      <c r="B19" s="1493"/>
      <c r="C19" s="411" t="s">
        <v>775</v>
      </c>
      <c r="D19" s="411" t="s">
        <v>775</v>
      </c>
      <c r="E19" s="411" t="s">
        <v>775</v>
      </c>
      <c r="F19" s="411" t="s">
        <v>775</v>
      </c>
      <c r="G19" s="411" t="s">
        <v>775</v>
      </c>
      <c r="H19" s="411" t="s">
        <v>775</v>
      </c>
      <c r="I19" s="411" t="s">
        <v>775</v>
      </c>
      <c r="J19" s="411" t="s">
        <v>775</v>
      </c>
      <c r="K19" s="413"/>
      <c r="L19" s="414"/>
      <c r="M19" s="412"/>
      <c r="N19" s="413"/>
      <c r="O19" s="412"/>
      <c r="P19" s="417"/>
      <c r="Q19" s="416"/>
    </row>
    <row r="20" spans="1:17" ht="39.950000000000003" customHeight="1">
      <c r="A20" s="1492" t="s">
        <v>784</v>
      </c>
      <c r="B20" s="1493"/>
      <c r="C20" s="1494" t="s">
        <v>776</v>
      </c>
      <c r="D20" s="1495"/>
      <c r="E20" s="1495"/>
      <c r="F20" s="1495"/>
      <c r="G20" s="1495"/>
      <c r="H20" s="1495"/>
      <c r="I20" s="1495"/>
      <c r="J20" s="1495"/>
      <c r="K20" s="1495"/>
      <c r="L20" s="1495"/>
      <c r="M20" s="1495"/>
      <c r="N20" s="1495"/>
      <c r="O20" s="1495"/>
      <c r="P20" s="1496"/>
      <c r="Q20" s="416"/>
    </row>
  </sheetData>
  <mergeCells count="18">
    <mergeCell ref="A11:B11"/>
    <mergeCell ref="A8:B9"/>
    <mergeCell ref="C8:K8"/>
    <mergeCell ref="L8:P8"/>
    <mergeCell ref="Q8:Q9"/>
    <mergeCell ref="A10:B10"/>
    <mergeCell ref="A12:B12"/>
    <mergeCell ref="A13:B13"/>
    <mergeCell ref="C13:P13"/>
    <mergeCell ref="A15:B16"/>
    <mergeCell ref="C15:K15"/>
    <mergeCell ref="L15:P15"/>
    <mergeCell ref="Q15:Q16"/>
    <mergeCell ref="A17:B17"/>
    <mergeCell ref="A18:B18"/>
    <mergeCell ref="A19:B19"/>
    <mergeCell ref="A20:B20"/>
    <mergeCell ref="C20:P20"/>
  </mergeCells>
  <phoneticPr fontId="2"/>
  <printOptions horizontalCentered="1" verticalCentered="1"/>
  <pageMargins left="0.39370078740157483" right="0.39370078740157483" top="0.23622047244094491" bottom="0.31496062992125984" header="0.19685039370078741" footer="0.19685039370078741"/>
  <pageSetup paperSize="9" scale="89" orientation="landscape" r:id="rId1"/>
  <headerFooter alignWithMargins="0">
    <oddHeader>&amp;R&amp;KFF0000Ｒ６&amp;K000000年度運営状況点検書添付書類（老福・併設短入生）</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8" tint="0.79998168889431442"/>
    <pageSetUpPr fitToPage="1"/>
  </sheetPr>
  <dimension ref="A1:BS150"/>
  <sheetViews>
    <sheetView showGridLines="0" view="pageBreakPreview" zoomScale="75" zoomScaleNormal="55" zoomScaleSheetLayoutView="75" workbookViewId="0">
      <selection activeCell="G18" sqref="G18"/>
    </sheetView>
  </sheetViews>
  <sheetFormatPr defaultColWidth="4.5" defaultRowHeight="14.25"/>
  <cols>
    <col min="1" max="1" width="0.875" style="1" customWidth="1"/>
    <col min="2" max="6" width="5.625" style="1" customWidth="1"/>
    <col min="7" max="8" width="8.125" style="1" customWidth="1"/>
    <col min="9" max="12" width="3.125" style="1" hidden="1" customWidth="1"/>
    <col min="13" max="14" width="3.125" style="1" customWidth="1"/>
    <col min="15" max="66" width="5.625" style="1" customWidth="1"/>
    <col min="67" max="67" width="1.125" style="1" customWidth="1"/>
    <col min="68" max="16384" width="4.5" style="1"/>
  </cols>
  <sheetData>
    <row r="1" spans="2:71" s="6" customFormat="1" ht="20.25" customHeight="1">
      <c r="G1" s="5" t="s">
        <v>322</v>
      </c>
      <c r="H1" s="5"/>
      <c r="I1" s="5"/>
      <c r="J1" s="5"/>
      <c r="K1" s="5"/>
      <c r="L1" s="5"/>
      <c r="M1" s="5"/>
      <c r="N1" s="5"/>
      <c r="Q1" s="7" t="s">
        <v>0</v>
      </c>
      <c r="T1" s="5"/>
      <c r="U1" s="5"/>
      <c r="V1" s="5"/>
      <c r="W1" s="5"/>
      <c r="X1" s="5"/>
      <c r="Y1" s="5"/>
      <c r="Z1" s="5"/>
      <c r="AA1" s="5"/>
      <c r="AW1" s="9" t="s">
        <v>30</v>
      </c>
      <c r="AX1" s="1322" t="s">
        <v>159</v>
      </c>
      <c r="AY1" s="1323"/>
      <c r="AZ1" s="1323"/>
      <c r="BA1" s="1323"/>
      <c r="BB1" s="1323"/>
      <c r="BC1" s="1323"/>
      <c r="BD1" s="1323"/>
      <c r="BE1" s="1323"/>
      <c r="BF1" s="1323"/>
      <c r="BG1" s="1323"/>
      <c r="BH1" s="1323"/>
      <c r="BI1" s="1323"/>
      <c r="BJ1" s="1323"/>
      <c r="BK1" s="1323"/>
      <c r="BL1" s="1323"/>
      <c r="BM1" s="1323"/>
      <c r="BN1" s="9" t="s">
        <v>2</v>
      </c>
    </row>
    <row r="2" spans="2:71" s="8" customFormat="1" ht="20.25" customHeight="1">
      <c r="N2" s="7"/>
      <c r="Q2" s="7"/>
      <c r="R2" s="7"/>
      <c r="T2" s="9"/>
      <c r="U2" s="9"/>
      <c r="V2" s="9"/>
      <c r="W2" s="9"/>
      <c r="X2" s="9"/>
      <c r="Y2" s="9"/>
      <c r="Z2" s="9"/>
      <c r="AA2" s="9"/>
      <c r="AF2" s="142" t="s">
        <v>27</v>
      </c>
      <c r="AG2" s="1324">
        <v>6</v>
      </c>
      <c r="AH2" s="1324"/>
      <c r="AI2" s="142" t="s">
        <v>28</v>
      </c>
      <c r="AJ2" s="1325">
        <f>IF(AG2=0,"",YEAR(DATE(2018+AG2,1,1)))</f>
        <v>2024</v>
      </c>
      <c r="AK2" s="1325"/>
      <c r="AL2" s="143" t="s">
        <v>29</v>
      </c>
      <c r="AM2" s="143" t="s">
        <v>1</v>
      </c>
      <c r="AN2" s="1324">
        <v>6</v>
      </c>
      <c r="AO2" s="1324"/>
      <c r="AP2" s="143" t="s">
        <v>24</v>
      </c>
      <c r="AW2" s="9" t="s">
        <v>31</v>
      </c>
      <c r="AX2" s="1324" t="s">
        <v>202</v>
      </c>
      <c r="AY2" s="1324"/>
      <c r="AZ2" s="1324"/>
      <c r="BA2" s="1324"/>
      <c r="BB2" s="1324"/>
      <c r="BC2" s="1324"/>
      <c r="BD2" s="1324"/>
      <c r="BE2" s="1324"/>
      <c r="BF2" s="1324"/>
      <c r="BG2" s="1324"/>
      <c r="BH2" s="1324"/>
      <c r="BI2" s="1324"/>
      <c r="BJ2" s="1324"/>
      <c r="BK2" s="1324"/>
      <c r="BL2" s="1324"/>
      <c r="BM2" s="1324"/>
      <c r="BN2" s="9" t="s">
        <v>2</v>
      </c>
      <c r="BO2" s="9"/>
      <c r="BP2" s="9"/>
      <c r="BQ2" s="9"/>
    </row>
    <row r="3" spans="2:71" s="8" customFormat="1" ht="20.25" customHeight="1">
      <c r="N3" s="7"/>
      <c r="Q3" s="7"/>
      <c r="S3" s="9"/>
      <c r="T3" s="9"/>
      <c r="U3" s="9"/>
      <c r="V3" s="9"/>
      <c r="W3" s="9"/>
      <c r="X3" s="9"/>
      <c r="Y3" s="9"/>
      <c r="AG3" s="15"/>
      <c r="AH3" s="15"/>
      <c r="AI3" s="16"/>
      <c r="AJ3" s="17"/>
      <c r="AK3" s="16"/>
      <c r="BH3" s="18" t="s">
        <v>21</v>
      </c>
      <c r="BI3" s="1326" t="s">
        <v>239</v>
      </c>
      <c r="BJ3" s="1327"/>
      <c r="BK3" s="1327"/>
      <c r="BL3" s="1328"/>
      <c r="BM3" s="9"/>
    </row>
    <row r="4" spans="2:71" s="8" customFormat="1" ht="20.25" customHeight="1">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1326" t="s">
        <v>240</v>
      </c>
      <c r="BJ4" s="1327"/>
      <c r="BK4" s="1327"/>
      <c r="BL4" s="1328"/>
      <c r="BM4" s="9"/>
    </row>
    <row r="5" spans="2:71" s="8" customFormat="1" ht="9" customHeight="1">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1318">
        <v>40</v>
      </c>
      <c r="BF6" s="1319"/>
      <c r="BG6" s="2" t="s">
        <v>22</v>
      </c>
      <c r="BH6" s="6"/>
      <c r="BI6" s="1318">
        <v>160</v>
      </c>
      <c r="BJ6" s="1319"/>
      <c r="BK6" s="2" t="s">
        <v>23</v>
      </c>
      <c r="BL6" s="6"/>
      <c r="BM6" s="19"/>
    </row>
    <row r="7" spans="2:71" s="8" customFormat="1" ht="5.25" customHeight="1">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1320">
        <f>DAY(EOMONTH(DATE(AJ2,AN2,1),0))</f>
        <v>30</v>
      </c>
      <c r="BJ8" s="1321"/>
      <c r="BK8" s="30" t="s">
        <v>25</v>
      </c>
      <c r="BL8" s="30"/>
      <c r="BM8" s="30"/>
      <c r="BN8" s="32"/>
      <c r="BQ8" s="9"/>
      <c r="BR8" s="9"/>
      <c r="BS8" s="9"/>
    </row>
    <row r="9" spans="2:71" s="8" customFormat="1" ht="5.25" customHeight="1">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1318">
        <v>36</v>
      </c>
      <c r="BJ10" s="1319"/>
      <c r="BK10" s="2" t="s">
        <v>272</v>
      </c>
      <c r="BL10" s="30"/>
      <c r="BM10" s="30"/>
      <c r="BN10" s="32"/>
      <c r="BQ10" s="9"/>
      <c r="BR10" s="9"/>
      <c r="BS10" s="9"/>
    </row>
    <row r="11" spans="2:71" ht="5.25" customHeight="1" thickBot="1">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c r="B12" s="1353" t="s">
        <v>20</v>
      </c>
      <c r="C12" s="1356" t="s">
        <v>274</v>
      </c>
      <c r="D12" s="1341" t="s">
        <v>275</v>
      </c>
      <c r="E12" s="1359"/>
      <c r="F12" s="1360"/>
      <c r="G12" s="1341" t="s">
        <v>276</v>
      </c>
      <c r="H12" s="1367"/>
      <c r="I12" s="144"/>
      <c r="J12" s="145"/>
      <c r="K12" s="144"/>
      <c r="L12" s="145"/>
      <c r="M12" s="1370" t="s">
        <v>277</v>
      </c>
      <c r="N12" s="1371"/>
      <c r="O12" s="1376" t="s">
        <v>278</v>
      </c>
      <c r="P12" s="1342"/>
      <c r="Q12" s="1342"/>
      <c r="R12" s="1367"/>
      <c r="S12" s="1376" t="s">
        <v>279</v>
      </c>
      <c r="T12" s="1342"/>
      <c r="U12" s="1342"/>
      <c r="V12" s="1342"/>
      <c r="W12" s="1367"/>
      <c r="X12" s="198"/>
      <c r="Y12" s="198"/>
      <c r="Z12" s="199"/>
      <c r="AA12" s="1379" t="s">
        <v>280</v>
      </c>
      <c r="AB12" s="1359"/>
      <c r="AC12" s="1359"/>
      <c r="AD12" s="1359"/>
      <c r="AE12" s="1359"/>
      <c r="AF12" s="1359"/>
      <c r="AG12" s="1359"/>
      <c r="AH12" s="1359"/>
      <c r="AI12" s="1359"/>
      <c r="AJ12" s="1359"/>
      <c r="AK12" s="1359"/>
      <c r="AL12" s="1359"/>
      <c r="AM12" s="1359"/>
      <c r="AN12" s="1359"/>
      <c r="AO12" s="1359"/>
      <c r="AP12" s="1359"/>
      <c r="AQ12" s="1359"/>
      <c r="AR12" s="1359"/>
      <c r="AS12" s="1359"/>
      <c r="AT12" s="1359"/>
      <c r="AU12" s="1359"/>
      <c r="AV12" s="1359"/>
      <c r="AW12" s="1359"/>
      <c r="AX12" s="1359"/>
      <c r="AY12" s="1359"/>
      <c r="AZ12" s="1359"/>
      <c r="BA12" s="1359"/>
      <c r="BB12" s="1359"/>
      <c r="BC12" s="1359"/>
      <c r="BD12" s="1359"/>
      <c r="BE12" s="1359"/>
      <c r="BF12" s="1329" t="str">
        <f>IF(BI3="４週","(12)1～4週目の勤務時間数合計","(12)1か月の勤務時間数　合計")</f>
        <v>(12)1～4週目の勤務時間数合計</v>
      </c>
      <c r="BG12" s="1330"/>
      <c r="BH12" s="1335" t="s">
        <v>281</v>
      </c>
      <c r="BI12" s="1336"/>
      <c r="BJ12" s="1341" t="s">
        <v>282</v>
      </c>
      <c r="BK12" s="1342"/>
      <c r="BL12" s="1342"/>
      <c r="BM12" s="1342"/>
      <c r="BN12" s="1343"/>
    </row>
    <row r="13" spans="2:71" ht="20.25" customHeight="1">
      <c r="B13" s="1354"/>
      <c r="C13" s="1357"/>
      <c r="D13" s="1361"/>
      <c r="E13" s="1362"/>
      <c r="F13" s="1363"/>
      <c r="G13" s="1344"/>
      <c r="H13" s="1368"/>
      <c r="I13" s="146"/>
      <c r="J13" s="147"/>
      <c r="K13" s="146"/>
      <c r="L13" s="147"/>
      <c r="M13" s="1372"/>
      <c r="N13" s="1373"/>
      <c r="O13" s="1377"/>
      <c r="P13" s="1345"/>
      <c r="Q13" s="1345"/>
      <c r="R13" s="1368"/>
      <c r="S13" s="1377"/>
      <c r="T13" s="1345"/>
      <c r="U13" s="1345"/>
      <c r="V13" s="1345"/>
      <c r="W13" s="1368"/>
      <c r="X13" s="200"/>
      <c r="Y13" s="200"/>
      <c r="Z13" s="201"/>
      <c r="AA13" s="1350" t="s">
        <v>11</v>
      </c>
      <c r="AB13" s="1350"/>
      <c r="AC13" s="1350"/>
      <c r="AD13" s="1350"/>
      <c r="AE13" s="1350"/>
      <c r="AF13" s="1350"/>
      <c r="AG13" s="1351"/>
      <c r="AH13" s="1352" t="s">
        <v>12</v>
      </c>
      <c r="AI13" s="1350"/>
      <c r="AJ13" s="1350"/>
      <c r="AK13" s="1350"/>
      <c r="AL13" s="1350"/>
      <c r="AM13" s="1350"/>
      <c r="AN13" s="1351"/>
      <c r="AO13" s="1352" t="s">
        <v>13</v>
      </c>
      <c r="AP13" s="1350"/>
      <c r="AQ13" s="1350"/>
      <c r="AR13" s="1350"/>
      <c r="AS13" s="1350"/>
      <c r="AT13" s="1350"/>
      <c r="AU13" s="1351"/>
      <c r="AV13" s="1352" t="s">
        <v>14</v>
      </c>
      <c r="AW13" s="1350"/>
      <c r="AX13" s="1350"/>
      <c r="AY13" s="1350"/>
      <c r="AZ13" s="1350"/>
      <c r="BA13" s="1350"/>
      <c r="BB13" s="1351"/>
      <c r="BC13" s="1352" t="s">
        <v>15</v>
      </c>
      <c r="BD13" s="1350"/>
      <c r="BE13" s="1350"/>
      <c r="BF13" s="1331"/>
      <c r="BG13" s="1332"/>
      <c r="BH13" s="1337"/>
      <c r="BI13" s="1338"/>
      <c r="BJ13" s="1344"/>
      <c r="BK13" s="1345"/>
      <c r="BL13" s="1345"/>
      <c r="BM13" s="1345"/>
      <c r="BN13" s="1346"/>
    </row>
    <row r="14" spans="2:71" ht="20.25" customHeight="1">
      <c r="B14" s="1354"/>
      <c r="C14" s="1357"/>
      <c r="D14" s="1361"/>
      <c r="E14" s="1362"/>
      <c r="F14" s="1363"/>
      <c r="G14" s="1344"/>
      <c r="H14" s="1368"/>
      <c r="I14" s="146"/>
      <c r="J14" s="147"/>
      <c r="K14" s="146"/>
      <c r="L14" s="147"/>
      <c r="M14" s="1372"/>
      <c r="N14" s="1373"/>
      <c r="O14" s="1377"/>
      <c r="P14" s="1345"/>
      <c r="Q14" s="1345"/>
      <c r="R14" s="1368"/>
      <c r="S14" s="1377"/>
      <c r="T14" s="1345"/>
      <c r="U14" s="1345"/>
      <c r="V14" s="1345"/>
      <c r="W14" s="1368"/>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IF($BI$3="暦月",IF(DAY(DATE($AJ$2,$AN$2,29))=29,29,""),"")</f>
        <v/>
      </c>
      <c r="BD14" s="141" t="str">
        <f>IF($BI$3="暦月",IF(DAY(DATE($AJ$2,$AN$2,30))=30,30,""),"")</f>
        <v/>
      </c>
      <c r="BE14" s="155" t="str">
        <f>IF($BI$3="暦月",IF(DAY(DATE($AJ$2,$AN$2,31))=31,31,""),"")</f>
        <v/>
      </c>
      <c r="BF14" s="1331"/>
      <c r="BG14" s="1332"/>
      <c r="BH14" s="1337"/>
      <c r="BI14" s="1338"/>
      <c r="BJ14" s="1344"/>
      <c r="BK14" s="1345"/>
      <c r="BL14" s="1345"/>
      <c r="BM14" s="1345"/>
      <c r="BN14" s="1346"/>
    </row>
    <row r="15" spans="2:71" ht="20.25" hidden="1" customHeight="1">
      <c r="B15" s="1354"/>
      <c r="C15" s="1357"/>
      <c r="D15" s="1361"/>
      <c r="E15" s="1362"/>
      <c r="F15" s="1363"/>
      <c r="G15" s="1344"/>
      <c r="H15" s="1368"/>
      <c r="I15" s="146"/>
      <c r="J15" s="147"/>
      <c r="K15" s="146"/>
      <c r="L15" s="147"/>
      <c r="M15" s="1372"/>
      <c r="N15" s="1373"/>
      <c r="O15" s="1377"/>
      <c r="P15" s="1345"/>
      <c r="Q15" s="1345"/>
      <c r="R15" s="1368"/>
      <c r="S15" s="1377"/>
      <c r="T15" s="1345"/>
      <c r="U15" s="1345"/>
      <c r="V15" s="1345"/>
      <c r="W15" s="1368"/>
      <c r="X15" s="200"/>
      <c r="Y15" s="200"/>
      <c r="Z15" s="201"/>
      <c r="AA15" s="150">
        <f>WEEKDAY(DATE($AJ$2,$AN$2,1))</f>
        <v>7</v>
      </c>
      <c r="AB15" s="151">
        <f>WEEKDAY(DATE($AJ$2,$AN$2,2))</f>
        <v>1</v>
      </c>
      <c r="AC15" s="151">
        <f>WEEKDAY(DATE($AJ$2,$AN$2,3))</f>
        <v>2</v>
      </c>
      <c r="AD15" s="151">
        <f>WEEKDAY(DATE($AJ$2,$AN$2,4))</f>
        <v>3</v>
      </c>
      <c r="AE15" s="151">
        <f>WEEKDAY(DATE($AJ$2,$AN$2,5))</f>
        <v>4</v>
      </c>
      <c r="AF15" s="151">
        <f>WEEKDAY(DATE($AJ$2,$AN$2,6))</f>
        <v>5</v>
      </c>
      <c r="AG15" s="152">
        <f>WEEKDAY(DATE($AJ$2,$AN$2,7))</f>
        <v>6</v>
      </c>
      <c r="AH15" s="153">
        <f>WEEKDAY(DATE($AJ$2,$AN$2,8))</f>
        <v>7</v>
      </c>
      <c r="AI15" s="151">
        <f>WEEKDAY(DATE($AJ$2,$AN$2,9))</f>
        <v>1</v>
      </c>
      <c r="AJ15" s="151">
        <f>WEEKDAY(DATE($AJ$2,$AN$2,10))</f>
        <v>2</v>
      </c>
      <c r="AK15" s="151">
        <f>WEEKDAY(DATE($AJ$2,$AN$2,11))</f>
        <v>3</v>
      </c>
      <c r="AL15" s="151">
        <f>WEEKDAY(DATE($AJ$2,$AN$2,12))</f>
        <v>4</v>
      </c>
      <c r="AM15" s="151">
        <f>WEEKDAY(DATE($AJ$2,$AN$2,13))</f>
        <v>5</v>
      </c>
      <c r="AN15" s="152">
        <f>WEEKDAY(DATE($AJ$2,$AN$2,14))</f>
        <v>6</v>
      </c>
      <c r="AO15" s="153">
        <f>WEEKDAY(DATE($AJ$2,$AN$2,15))</f>
        <v>7</v>
      </c>
      <c r="AP15" s="151">
        <f>WEEKDAY(DATE($AJ$2,$AN$2,16))</f>
        <v>1</v>
      </c>
      <c r="AQ15" s="151">
        <f>WEEKDAY(DATE($AJ$2,$AN$2,17))</f>
        <v>2</v>
      </c>
      <c r="AR15" s="151">
        <f>WEEKDAY(DATE($AJ$2,$AN$2,18))</f>
        <v>3</v>
      </c>
      <c r="AS15" s="151">
        <f>WEEKDAY(DATE($AJ$2,$AN$2,19))</f>
        <v>4</v>
      </c>
      <c r="AT15" s="151">
        <f>WEEKDAY(DATE($AJ$2,$AN$2,20))</f>
        <v>5</v>
      </c>
      <c r="AU15" s="152">
        <f>WEEKDAY(DATE($AJ$2,$AN$2,21))</f>
        <v>6</v>
      </c>
      <c r="AV15" s="153">
        <f>WEEKDAY(DATE($AJ$2,$AN$2,22))</f>
        <v>7</v>
      </c>
      <c r="AW15" s="151">
        <f>WEEKDAY(DATE($AJ$2,$AN$2,23))</f>
        <v>1</v>
      </c>
      <c r="AX15" s="151">
        <f>WEEKDAY(DATE($AJ$2,$AN$2,24))</f>
        <v>2</v>
      </c>
      <c r="AY15" s="151">
        <f>WEEKDAY(DATE($AJ$2,$AN$2,25))</f>
        <v>3</v>
      </c>
      <c r="AZ15" s="151">
        <f>WEEKDAY(DATE($AJ$2,$AN$2,26))</f>
        <v>4</v>
      </c>
      <c r="BA15" s="151">
        <f>WEEKDAY(DATE($AJ$2,$AN$2,27))</f>
        <v>5</v>
      </c>
      <c r="BB15" s="152">
        <f>WEEKDAY(DATE($AJ$2,$AN$2,28))</f>
        <v>6</v>
      </c>
      <c r="BC15" s="153">
        <f>IF(BC14=29,WEEKDAY(DATE($AJ$2,$AN$2,29)),0)</f>
        <v>0</v>
      </c>
      <c r="BD15" s="151">
        <f>IF(BD14=30,WEEKDAY(DATE($AJ$2,$AN$2,30)),0)</f>
        <v>0</v>
      </c>
      <c r="BE15" s="152">
        <f>IF(BE14=31,WEEKDAY(DATE($AJ$2,$AN$2,31)),0)</f>
        <v>0</v>
      </c>
      <c r="BF15" s="1331"/>
      <c r="BG15" s="1332"/>
      <c r="BH15" s="1337"/>
      <c r="BI15" s="1338"/>
      <c r="BJ15" s="1344"/>
      <c r="BK15" s="1345"/>
      <c r="BL15" s="1345"/>
      <c r="BM15" s="1345"/>
      <c r="BN15" s="1346"/>
    </row>
    <row r="16" spans="2:71" ht="20.25" customHeight="1" thickBot="1">
      <c r="B16" s="1355"/>
      <c r="C16" s="1358"/>
      <c r="D16" s="1364"/>
      <c r="E16" s="1365"/>
      <c r="F16" s="1366"/>
      <c r="G16" s="1347"/>
      <c r="H16" s="1369"/>
      <c r="I16" s="148"/>
      <c r="J16" s="149"/>
      <c r="K16" s="148"/>
      <c r="L16" s="149"/>
      <c r="M16" s="1374"/>
      <c r="N16" s="1375"/>
      <c r="O16" s="1378"/>
      <c r="P16" s="1348"/>
      <c r="Q16" s="1348"/>
      <c r="R16" s="1369"/>
      <c r="S16" s="1378"/>
      <c r="T16" s="1348"/>
      <c r="U16" s="1348"/>
      <c r="V16" s="1348"/>
      <c r="W16" s="1369"/>
      <c r="X16" s="202"/>
      <c r="Y16" s="202"/>
      <c r="Z16" s="203"/>
      <c r="AA16" s="156" t="str">
        <f>IF(AA15=1,"日",IF(AA15=2,"月",IF(AA15=3,"火",IF(AA15=4,"水",IF(AA15=5,"木",IF(AA15=6,"金","土"))))))</f>
        <v>土</v>
      </c>
      <c r="AB16" s="157" t="str">
        <f t="shared" ref="AB16:BB16" si="0">IF(AB15=1,"日",IF(AB15=2,"月",IF(AB15=3,"火",IF(AB15=4,"水",IF(AB15=5,"木",IF(AB15=6,"金","土"))))))</f>
        <v>日</v>
      </c>
      <c r="AC16" s="157" t="str">
        <f t="shared" si="0"/>
        <v>月</v>
      </c>
      <c r="AD16" s="157" t="str">
        <f t="shared" si="0"/>
        <v>火</v>
      </c>
      <c r="AE16" s="157" t="str">
        <f t="shared" si="0"/>
        <v>水</v>
      </c>
      <c r="AF16" s="157" t="str">
        <f t="shared" si="0"/>
        <v>木</v>
      </c>
      <c r="AG16" s="158" t="str">
        <f t="shared" si="0"/>
        <v>金</v>
      </c>
      <c r="AH16" s="159" t="str">
        <f>IF(AH15=1,"日",IF(AH15=2,"月",IF(AH15=3,"火",IF(AH15=4,"水",IF(AH15=5,"木",IF(AH15=6,"金","土"))))))</f>
        <v>土</v>
      </c>
      <c r="AI16" s="157" t="str">
        <f t="shared" si="0"/>
        <v>日</v>
      </c>
      <c r="AJ16" s="157" t="str">
        <f t="shared" si="0"/>
        <v>月</v>
      </c>
      <c r="AK16" s="157" t="str">
        <f t="shared" si="0"/>
        <v>火</v>
      </c>
      <c r="AL16" s="157" t="str">
        <f t="shared" si="0"/>
        <v>水</v>
      </c>
      <c r="AM16" s="157" t="str">
        <f t="shared" si="0"/>
        <v>木</v>
      </c>
      <c r="AN16" s="158" t="str">
        <f t="shared" si="0"/>
        <v>金</v>
      </c>
      <c r="AO16" s="159" t="str">
        <f>IF(AO15=1,"日",IF(AO15=2,"月",IF(AO15=3,"火",IF(AO15=4,"水",IF(AO15=5,"木",IF(AO15=6,"金","土"))))))</f>
        <v>土</v>
      </c>
      <c r="AP16" s="157" t="str">
        <f t="shared" si="0"/>
        <v>日</v>
      </c>
      <c r="AQ16" s="157" t="str">
        <f t="shared" si="0"/>
        <v>月</v>
      </c>
      <c r="AR16" s="157" t="str">
        <f t="shared" si="0"/>
        <v>火</v>
      </c>
      <c r="AS16" s="157" t="str">
        <f t="shared" si="0"/>
        <v>水</v>
      </c>
      <c r="AT16" s="157" t="str">
        <f t="shared" si="0"/>
        <v>木</v>
      </c>
      <c r="AU16" s="158" t="str">
        <f t="shared" si="0"/>
        <v>金</v>
      </c>
      <c r="AV16" s="159" t="str">
        <f>IF(AV15=1,"日",IF(AV15=2,"月",IF(AV15=3,"火",IF(AV15=4,"水",IF(AV15=5,"木",IF(AV15=6,"金","土"))))))</f>
        <v>土</v>
      </c>
      <c r="AW16" s="157" t="str">
        <f t="shared" si="0"/>
        <v>日</v>
      </c>
      <c r="AX16" s="157" t="str">
        <f t="shared" si="0"/>
        <v>月</v>
      </c>
      <c r="AY16" s="157" t="str">
        <f t="shared" si="0"/>
        <v>火</v>
      </c>
      <c r="AZ16" s="157" t="str">
        <f t="shared" si="0"/>
        <v>水</v>
      </c>
      <c r="BA16" s="157" t="str">
        <f t="shared" si="0"/>
        <v>木</v>
      </c>
      <c r="BB16" s="158" t="str">
        <f t="shared" si="0"/>
        <v>金</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1333"/>
      <c r="BG16" s="1334"/>
      <c r="BH16" s="1339"/>
      <c r="BI16" s="1340"/>
      <c r="BJ16" s="1347"/>
      <c r="BK16" s="1348"/>
      <c r="BL16" s="1348"/>
      <c r="BM16" s="1348"/>
      <c r="BN16" s="1349"/>
    </row>
    <row r="17" spans="2:66" ht="20.25" customHeight="1">
      <c r="B17" s="1479">
        <f>B15+1</f>
        <v>1</v>
      </c>
      <c r="C17" s="1398"/>
      <c r="D17" s="1399"/>
      <c r="E17" s="1400"/>
      <c r="F17" s="1401"/>
      <c r="G17" s="1312" t="s">
        <v>70</v>
      </c>
      <c r="H17" s="1313"/>
      <c r="I17" s="161"/>
      <c r="J17" s="162"/>
      <c r="K17" s="161"/>
      <c r="L17" s="162"/>
      <c r="M17" s="1406" t="s">
        <v>89</v>
      </c>
      <c r="N17" s="1407"/>
      <c r="O17" s="1412" t="s">
        <v>108</v>
      </c>
      <c r="P17" s="1413"/>
      <c r="Q17" s="1413"/>
      <c r="R17" s="1313"/>
      <c r="S17" s="1482" t="s">
        <v>88</v>
      </c>
      <c r="T17" s="1483"/>
      <c r="U17" s="1483"/>
      <c r="V17" s="1483"/>
      <c r="W17" s="1484"/>
      <c r="X17" s="109" t="s">
        <v>18</v>
      </c>
      <c r="Y17" s="110"/>
      <c r="Z17" s="111"/>
      <c r="AA17" s="102" t="s">
        <v>244</v>
      </c>
      <c r="AB17" s="103" t="s">
        <v>244</v>
      </c>
      <c r="AC17" s="103" t="s">
        <v>162</v>
      </c>
      <c r="AD17" s="103"/>
      <c r="AE17" s="103"/>
      <c r="AF17" s="103" t="s">
        <v>244</v>
      </c>
      <c r="AG17" s="104" t="s">
        <v>244</v>
      </c>
      <c r="AH17" s="102" t="s">
        <v>244</v>
      </c>
      <c r="AI17" s="103" t="s">
        <v>244</v>
      </c>
      <c r="AJ17" s="103" t="s">
        <v>244</v>
      </c>
      <c r="AK17" s="103"/>
      <c r="AL17" s="103"/>
      <c r="AM17" s="103" t="s">
        <v>244</v>
      </c>
      <c r="AN17" s="104" t="s">
        <v>244</v>
      </c>
      <c r="AO17" s="102" t="s">
        <v>244</v>
      </c>
      <c r="AP17" s="103" t="s">
        <v>244</v>
      </c>
      <c r="AQ17" s="103" t="s">
        <v>244</v>
      </c>
      <c r="AR17" s="103"/>
      <c r="AS17" s="103"/>
      <c r="AT17" s="103" t="s">
        <v>244</v>
      </c>
      <c r="AU17" s="104" t="s">
        <v>244</v>
      </c>
      <c r="AV17" s="102" t="s">
        <v>244</v>
      </c>
      <c r="AW17" s="103" t="s">
        <v>244</v>
      </c>
      <c r="AX17" s="103" t="s">
        <v>244</v>
      </c>
      <c r="AY17" s="103"/>
      <c r="AZ17" s="103"/>
      <c r="BA17" s="103" t="s">
        <v>244</v>
      </c>
      <c r="BB17" s="104" t="s">
        <v>244</v>
      </c>
      <c r="BC17" s="102"/>
      <c r="BD17" s="103"/>
      <c r="BE17" s="103"/>
      <c r="BF17" s="1402"/>
      <c r="BG17" s="1403"/>
      <c r="BH17" s="1404"/>
      <c r="BI17" s="1405"/>
      <c r="BJ17" s="1380"/>
      <c r="BK17" s="1381"/>
      <c r="BL17" s="1381"/>
      <c r="BM17" s="1381"/>
      <c r="BN17" s="1382"/>
    </row>
    <row r="18" spans="2:66" ht="20.25" customHeight="1">
      <c r="B18" s="1480"/>
      <c r="C18" s="1390"/>
      <c r="D18" s="1393"/>
      <c r="E18" s="1327"/>
      <c r="F18" s="1392"/>
      <c r="G18" s="1314"/>
      <c r="H18" s="1315"/>
      <c r="I18" s="163"/>
      <c r="J18" s="164" t="str">
        <f>G17</f>
        <v>管理者</v>
      </c>
      <c r="K18" s="163"/>
      <c r="L18" s="164" t="str">
        <f>M17</f>
        <v>A</v>
      </c>
      <c r="M18" s="1408"/>
      <c r="N18" s="1409"/>
      <c r="O18" s="1414"/>
      <c r="P18" s="1415"/>
      <c r="Q18" s="1415"/>
      <c r="R18" s="1315"/>
      <c r="S18" s="1440"/>
      <c r="T18" s="1441"/>
      <c r="U18" s="1441"/>
      <c r="V18" s="1441"/>
      <c r="W18" s="1442"/>
      <c r="X18" s="112" t="s">
        <v>254</v>
      </c>
      <c r="Y18" s="113"/>
      <c r="Z18" s="114"/>
      <c r="AA18" s="173">
        <f>IF(AA17="","",VLOOKUP(AA17,'【記載例】シフト記号表（勤務時間帯）'!$C$6:$L$47,10,FALSE))</f>
        <v>8</v>
      </c>
      <c r="AB18" s="174">
        <f>IF(AB17="","",VLOOKUP(AB17,'【記載例】シフト記号表（勤務時間帯）'!$C$6:$L$47,10,FALSE))</f>
        <v>8</v>
      </c>
      <c r="AC18" s="174">
        <f>IF(AC17="","",VLOOKUP(AC17,'【記載例】シフト記号表（勤務時間帯）'!$C$6:$L$47,10,FALSE))</f>
        <v>8</v>
      </c>
      <c r="AD18" s="174" t="str">
        <f>IF(AD17="","",VLOOKUP(AD17,'【記載例】シフト記号表（勤務時間帯）'!$C$6:$L$47,10,FALSE))</f>
        <v/>
      </c>
      <c r="AE18" s="174" t="str">
        <f>IF(AE17="","",VLOOKUP(AE17,'【記載例】シフト記号表（勤務時間帯）'!$C$6:$L$47,10,FALSE))</f>
        <v/>
      </c>
      <c r="AF18" s="174">
        <f>IF(AF17="","",VLOOKUP(AF17,'【記載例】シフト記号表（勤務時間帯）'!$C$6:$L$47,10,FALSE))</f>
        <v>8</v>
      </c>
      <c r="AG18" s="175">
        <f>IF(AG17="","",VLOOKUP(AG17,'【記載例】シフト記号表（勤務時間帯）'!$C$6:$L$47,10,FALSE))</f>
        <v>8</v>
      </c>
      <c r="AH18" s="173">
        <f>IF(AH17="","",VLOOKUP(AH17,'【記載例】シフト記号表（勤務時間帯）'!$C$6:$L$47,10,FALSE))</f>
        <v>8</v>
      </c>
      <c r="AI18" s="174">
        <f>IF(AI17="","",VLOOKUP(AI17,'【記載例】シフト記号表（勤務時間帯）'!$C$6:$L$47,10,FALSE))</f>
        <v>8</v>
      </c>
      <c r="AJ18" s="174">
        <f>IF(AJ17="","",VLOOKUP(AJ17,'【記載例】シフト記号表（勤務時間帯）'!$C$6:$L$47,10,FALSE))</f>
        <v>8</v>
      </c>
      <c r="AK18" s="174" t="str">
        <f>IF(AK17="","",VLOOKUP(AK17,'【記載例】シフト記号表（勤務時間帯）'!$C$6:$L$47,10,FALSE))</f>
        <v/>
      </c>
      <c r="AL18" s="174" t="str">
        <f>IF(AL17="","",VLOOKUP(AL17,'【記載例】シフト記号表（勤務時間帯）'!$C$6:$L$47,10,FALSE))</f>
        <v/>
      </c>
      <c r="AM18" s="174">
        <f>IF(AM17="","",VLOOKUP(AM17,'【記載例】シフト記号表（勤務時間帯）'!$C$6:$L$47,10,FALSE))</f>
        <v>8</v>
      </c>
      <c r="AN18" s="175">
        <f>IF(AN17="","",VLOOKUP(AN17,'【記載例】シフト記号表（勤務時間帯）'!$C$6:$L$47,10,FALSE))</f>
        <v>8</v>
      </c>
      <c r="AO18" s="173">
        <f>IF(AO17="","",VLOOKUP(AO17,'【記載例】シフト記号表（勤務時間帯）'!$C$6:$L$47,10,FALSE))</f>
        <v>8</v>
      </c>
      <c r="AP18" s="174">
        <f>IF(AP17="","",VLOOKUP(AP17,'【記載例】シフト記号表（勤務時間帯）'!$C$6:$L$47,10,FALSE))</f>
        <v>8</v>
      </c>
      <c r="AQ18" s="174">
        <f>IF(AQ17="","",VLOOKUP(AQ17,'【記載例】シフト記号表（勤務時間帯）'!$C$6:$L$47,10,FALSE))</f>
        <v>8</v>
      </c>
      <c r="AR18" s="174" t="str">
        <f>IF(AR17="","",VLOOKUP(AR17,'【記載例】シフト記号表（勤務時間帯）'!$C$6:$L$47,10,FALSE))</f>
        <v/>
      </c>
      <c r="AS18" s="174" t="str">
        <f>IF(AS17="","",VLOOKUP(AS17,'【記載例】シフト記号表（勤務時間帯）'!$C$6:$L$47,10,FALSE))</f>
        <v/>
      </c>
      <c r="AT18" s="174">
        <f>IF(AT17="","",VLOOKUP(AT17,'【記載例】シフト記号表（勤務時間帯）'!$C$6:$L$47,10,FALSE))</f>
        <v>8</v>
      </c>
      <c r="AU18" s="175">
        <f>IF(AU17="","",VLOOKUP(AU17,'【記載例】シフト記号表（勤務時間帯）'!$C$6:$L$47,10,FALSE))</f>
        <v>8</v>
      </c>
      <c r="AV18" s="173">
        <f>IF(AV17="","",VLOOKUP(AV17,'【記載例】シフト記号表（勤務時間帯）'!$C$6:$L$47,10,FALSE))</f>
        <v>8</v>
      </c>
      <c r="AW18" s="174">
        <f>IF(AW17="","",VLOOKUP(AW17,'【記載例】シフト記号表（勤務時間帯）'!$C$6:$L$47,10,FALSE))</f>
        <v>8</v>
      </c>
      <c r="AX18" s="174">
        <f>IF(AX17="","",VLOOKUP(AX17,'【記載例】シフト記号表（勤務時間帯）'!$C$6:$L$47,10,FALSE))</f>
        <v>8</v>
      </c>
      <c r="AY18" s="174" t="str">
        <f>IF(AY17="","",VLOOKUP(AY17,'【記載例】シフト記号表（勤務時間帯）'!$C$6:$L$47,10,FALSE))</f>
        <v/>
      </c>
      <c r="AZ18" s="174" t="str">
        <f>IF(AZ17="","",VLOOKUP(AZ17,'【記載例】シフト記号表（勤務時間帯）'!$C$6:$L$47,10,FALSE))</f>
        <v/>
      </c>
      <c r="BA18" s="174">
        <f>IF(BA17="","",VLOOKUP(BA17,'【記載例】シフト記号表（勤務時間帯）'!$C$6:$L$47,10,FALSE))</f>
        <v>8</v>
      </c>
      <c r="BB18" s="175">
        <f>IF(BB17="","",VLOOKUP(BB17,'【記載例】シフト記号表（勤務時間帯）'!$C$6:$L$47,10,FALSE))</f>
        <v>8</v>
      </c>
      <c r="BC18" s="173" t="str">
        <f>IF(BC17="","",VLOOKUP(BC17,'【記載例】シフト記号表（勤務時間帯）'!$C$6:$L$47,10,FALSE))</f>
        <v/>
      </c>
      <c r="BD18" s="174" t="str">
        <f>IF(BD17="","",VLOOKUP(BD17,'【記載例】シフト記号表（勤務時間帯）'!$C$6:$L$47,10,FALSE))</f>
        <v/>
      </c>
      <c r="BE18" s="174" t="str">
        <f>IF(BE17="","",VLOOKUP(BE17,'【記載例】シフト記号表（勤務時間帯）'!$C$6:$L$47,10,FALSE))</f>
        <v/>
      </c>
      <c r="BF18" s="1386">
        <f>IF($BI$3="４週",SUM(AA18:BB18),IF($BI$3="暦月",SUM(AA18:BE18),""))</f>
        <v>160</v>
      </c>
      <c r="BG18" s="1387"/>
      <c r="BH18" s="1388">
        <f>IF($BI$3="４週",BF18/4,IF($BI$3="暦月",(BF18/($BI$8/7)),""))</f>
        <v>40</v>
      </c>
      <c r="BI18" s="1387"/>
      <c r="BJ18" s="1383"/>
      <c r="BK18" s="1384"/>
      <c r="BL18" s="1384"/>
      <c r="BM18" s="1384"/>
      <c r="BN18" s="1385"/>
    </row>
    <row r="19" spans="2:66" ht="20.25" customHeight="1">
      <c r="B19" s="1479">
        <f>B17+1</f>
        <v>2</v>
      </c>
      <c r="C19" s="1389"/>
      <c r="D19" s="1391"/>
      <c r="E19" s="1327"/>
      <c r="F19" s="1392"/>
      <c r="G19" s="1316" t="s">
        <v>101</v>
      </c>
      <c r="H19" s="1317"/>
      <c r="I19" s="165"/>
      <c r="J19" s="166"/>
      <c r="K19" s="165"/>
      <c r="L19" s="166"/>
      <c r="M19" s="1410" t="s">
        <v>100</v>
      </c>
      <c r="N19" s="1411"/>
      <c r="O19" s="1416" t="s">
        <v>101</v>
      </c>
      <c r="P19" s="1417"/>
      <c r="Q19" s="1417"/>
      <c r="R19" s="1317"/>
      <c r="S19" s="1440" t="s">
        <v>167</v>
      </c>
      <c r="T19" s="1441"/>
      <c r="U19" s="1441"/>
      <c r="V19" s="1441"/>
      <c r="W19" s="1442"/>
      <c r="X19" s="115" t="s">
        <v>18</v>
      </c>
      <c r="Y19" s="116"/>
      <c r="Z19" s="117"/>
      <c r="AA19" s="105" t="s">
        <v>245</v>
      </c>
      <c r="AB19" s="106"/>
      <c r="AC19" s="106" t="s">
        <v>245</v>
      </c>
      <c r="AD19" s="106"/>
      <c r="AE19" s="106"/>
      <c r="AF19" s="106" t="s">
        <v>245</v>
      </c>
      <c r="AG19" s="107"/>
      <c r="AH19" s="105" t="s">
        <v>245</v>
      </c>
      <c r="AI19" s="106"/>
      <c r="AJ19" s="106" t="s">
        <v>245</v>
      </c>
      <c r="AK19" s="106"/>
      <c r="AL19" s="106"/>
      <c r="AM19" s="106" t="s">
        <v>245</v>
      </c>
      <c r="AN19" s="107"/>
      <c r="AO19" s="105" t="s">
        <v>245</v>
      </c>
      <c r="AP19" s="106"/>
      <c r="AQ19" s="106" t="s">
        <v>245</v>
      </c>
      <c r="AR19" s="106"/>
      <c r="AS19" s="106"/>
      <c r="AT19" s="106" t="s">
        <v>245</v>
      </c>
      <c r="AU19" s="107"/>
      <c r="AV19" s="105" t="s">
        <v>245</v>
      </c>
      <c r="AW19" s="106"/>
      <c r="AX19" s="106" t="s">
        <v>245</v>
      </c>
      <c r="AY19" s="106"/>
      <c r="AZ19" s="106"/>
      <c r="BA19" s="106" t="s">
        <v>245</v>
      </c>
      <c r="BB19" s="107"/>
      <c r="BC19" s="105"/>
      <c r="BD19" s="106"/>
      <c r="BE19" s="108"/>
      <c r="BF19" s="1394"/>
      <c r="BG19" s="1395"/>
      <c r="BH19" s="1396"/>
      <c r="BI19" s="1397"/>
      <c r="BJ19" s="1418"/>
      <c r="BK19" s="1419"/>
      <c r="BL19" s="1419"/>
      <c r="BM19" s="1419"/>
      <c r="BN19" s="1420"/>
    </row>
    <row r="20" spans="2:66" ht="20.25" customHeight="1">
      <c r="B20" s="1480"/>
      <c r="C20" s="1390"/>
      <c r="D20" s="1393"/>
      <c r="E20" s="1327"/>
      <c r="F20" s="1392"/>
      <c r="G20" s="1314"/>
      <c r="H20" s="1315"/>
      <c r="I20" s="163"/>
      <c r="J20" s="164" t="str">
        <f>G19</f>
        <v>医師</v>
      </c>
      <c r="K20" s="163"/>
      <c r="L20" s="164" t="str">
        <f>M19</f>
        <v>C</v>
      </c>
      <c r="M20" s="1408"/>
      <c r="N20" s="1409"/>
      <c r="O20" s="1414"/>
      <c r="P20" s="1415"/>
      <c r="Q20" s="1415"/>
      <c r="R20" s="1315"/>
      <c r="S20" s="1440"/>
      <c r="T20" s="1441"/>
      <c r="U20" s="1441"/>
      <c r="V20" s="1441"/>
      <c r="W20" s="1442"/>
      <c r="X20" s="112" t="s">
        <v>254</v>
      </c>
      <c r="Y20" s="113"/>
      <c r="Z20" s="114"/>
      <c r="AA20" s="173">
        <f>IF(AA19="","",VLOOKUP(AA19,'【記載例】シフト記号表（勤務時間帯）'!$C$6:$L$47,10,FALSE))</f>
        <v>3.9999999999999991</v>
      </c>
      <c r="AB20" s="174" t="str">
        <f>IF(AB19="","",VLOOKUP(AB19,'【記載例】シフト記号表（勤務時間帯）'!$C$6:$L$47,10,FALSE))</f>
        <v/>
      </c>
      <c r="AC20" s="174">
        <f>IF(AC19="","",VLOOKUP(AC19,'【記載例】シフト記号表（勤務時間帯）'!$C$6:$L$47,10,FALSE))</f>
        <v>3.9999999999999991</v>
      </c>
      <c r="AD20" s="174" t="str">
        <f>IF(AD19="","",VLOOKUP(AD19,'【記載例】シフト記号表（勤務時間帯）'!$C$6:$L$47,10,FALSE))</f>
        <v/>
      </c>
      <c r="AE20" s="174" t="str">
        <f>IF(AE19="","",VLOOKUP(AE19,'【記載例】シフト記号表（勤務時間帯）'!$C$6:$L$47,10,FALSE))</f>
        <v/>
      </c>
      <c r="AF20" s="174">
        <f>IF(AF19="","",VLOOKUP(AF19,'【記載例】シフト記号表（勤務時間帯）'!$C$6:$L$47,10,FALSE))</f>
        <v>3.9999999999999991</v>
      </c>
      <c r="AG20" s="175" t="str">
        <f>IF(AG19="","",VLOOKUP(AG19,'【記載例】シフト記号表（勤務時間帯）'!$C$6:$L$47,10,FALSE))</f>
        <v/>
      </c>
      <c r="AH20" s="173">
        <f>IF(AH19="","",VLOOKUP(AH19,'【記載例】シフト記号表（勤務時間帯）'!$C$6:$L$47,10,FALSE))</f>
        <v>3.9999999999999991</v>
      </c>
      <c r="AI20" s="174" t="str">
        <f>IF(AI19="","",VLOOKUP(AI19,'【記載例】シフト記号表（勤務時間帯）'!$C$6:$L$47,10,FALSE))</f>
        <v/>
      </c>
      <c r="AJ20" s="174">
        <f>IF(AJ19="","",VLOOKUP(AJ19,'【記載例】シフト記号表（勤務時間帯）'!$C$6:$L$47,10,FALSE))</f>
        <v>3.9999999999999991</v>
      </c>
      <c r="AK20" s="174" t="str">
        <f>IF(AK19="","",VLOOKUP(AK19,'【記載例】シフト記号表（勤務時間帯）'!$C$6:$L$47,10,FALSE))</f>
        <v/>
      </c>
      <c r="AL20" s="174" t="str">
        <f>IF(AL19="","",VLOOKUP(AL19,'【記載例】シフト記号表（勤務時間帯）'!$C$6:$L$47,10,FALSE))</f>
        <v/>
      </c>
      <c r="AM20" s="174">
        <f>IF(AM19="","",VLOOKUP(AM19,'【記載例】シフト記号表（勤務時間帯）'!$C$6:$L$47,10,FALSE))</f>
        <v>3.9999999999999991</v>
      </c>
      <c r="AN20" s="175" t="str">
        <f>IF(AN19="","",VLOOKUP(AN19,'【記載例】シフト記号表（勤務時間帯）'!$C$6:$L$47,10,FALSE))</f>
        <v/>
      </c>
      <c r="AO20" s="173">
        <f>IF(AO19="","",VLOOKUP(AO19,'【記載例】シフト記号表（勤務時間帯）'!$C$6:$L$47,10,FALSE))</f>
        <v>3.9999999999999991</v>
      </c>
      <c r="AP20" s="174" t="str">
        <f>IF(AP19="","",VLOOKUP(AP19,'【記載例】シフト記号表（勤務時間帯）'!$C$6:$L$47,10,FALSE))</f>
        <v/>
      </c>
      <c r="AQ20" s="174">
        <f>IF(AQ19="","",VLOOKUP(AQ19,'【記載例】シフト記号表（勤務時間帯）'!$C$6:$L$47,10,FALSE))</f>
        <v>3.9999999999999991</v>
      </c>
      <c r="AR20" s="174" t="str">
        <f>IF(AR19="","",VLOOKUP(AR19,'【記載例】シフト記号表（勤務時間帯）'!$C$6:$L$47,10,FALSE))</f>
        <v/>
      </c>
      <c r="AS20" s="174" t="str">
        <f>IF(AS19="","",VLOOKUP(AS19,'【記載例】シフト記号表（勤務時間帯）'!$C$6:$L$47,10,FALSE))</f>
        <v/>
      </c>
      <c r="AT20" s="174">
        <f>IF(AT19="","",VLOOKUP(AT19,'【記載例】シフト記号表（勤務時間帯）'!$C$6:$L$47,10,FALSE))</f>
        <v>3.9999999999999991</v>
      </c>
      <c r="AU20" s="175" t="str">
        <f>IF(AU19="","",VLOOKUP(AU19,'【記載例】シフト記号表（勤務時間帯）'!$C$6:$L$47,10,FALSE))</f>
        <v/>
      </c>
      <c r="AV20" s="173">
        <f>IF(AV19="","",VLOOKUP(AV19,'【記載例】シフト記号表（勤務時間帯）'!$C$6:$L$47,10,FALSE))</f>
        <v>3.9999999999999991</v>
      </c>
      <c r="AW20" s="174" t="str">
        <f>IF(AW19="","",VLOOKUP(AW19,'【記載例】シフト記号表（勤務時間帯）'!$C$6:$L$47,10,FALSE))</f>
        <v/>
      </c>
      <c r="AX20" s="174">
        <f>IF(AX19="","",VLOOKUP(AX19,'【記載例】シフト記号表（勤務時間帯）'!$C$6:$L$47,10,FALSE))</f>
        <v>3.9999999999999991</v>
      </c>
      <c r="AY20" s="174" t="str">
        <f>IF(AY19="","",VLOOKUP(AY19,'【記載例】シフト記号表（勤務時間帯）'!$C$6:$L$47,10,FALSE))</f>
        <v/>
      </c>
      <c r="AZ20" s="174" t="str">
        <f>IF(AZ19="","",VLOOKUP(AZ19,'【記載例】シフト記号表（勤務時間帯）'!$C$6:$L$47,10,FALSE))</f>
        <v/>
      </c>
      <c r="BA20" s="174">
        <f>IF(BA19="","",VLOOKUP(BA19,'【記載例】シフト記号表（勤務時間帯）'!$C$6:$L$47,10,FALSE))</f>
        <v>3.9999999999999991</v>
      </c>
      <c r="BB20" s="175" t="str">
        <f>IF(BB19="","",VLOOKUP(BB19,'【記載例】シフト記号表（勤務時間帯）'!$C$6:$L$47,10,FALSE))</f>
        <v/>
      </c>
      <c r="BC20" s="173" t="str">
        <f>IF(BC19="","",VLOOKUP(BC19,'【記載例】シフト記号表（勤務時間帯）'!$C$6:$L$47,10,FALSE))</f>
        <v/>
      </c>
      <c r="BD20" s="174" t="str">
        <f>IF(BD19="","",VLOOKUP(BD19,'【記載例】シフト記号表（勤務時間帯）'!$C$6:$L$47,10,FALSE))</f>
        <v/>
      </c>
      <c r="BE20" s="174" t="str">
        <f>IF(BE19="","",VLOOKUP(BE19,'【記載例】シフト記号表（勤務時間帯）'!$C$6:$L$47,10,FALSE))</f>
        <v/>
      </c>
      <c r="BF20" s="1386">
        <f>IF($BI$3="４週",SUM(AA20:BB20),IF($BI$3="暦月",SUM(AA20:BE20),""))</f>
        <v>47.999999999999993</v>
      </c>
      <c r="BG20" s="1387"/>
      <c r="BH20" s="1388">
        <f>IF($BI$3="４週",BF20/4,IF($BI$3="暦月",(BF20/($BI$8/7)),""))</f>
        <v>11.999999999999998</v>
      </c>
      <c r="BI20" s="1387"/>
      <c r="BJ20" s="1383"/>
      <c r="BK20" s="1384"/>
      <c r="BL20" s="1384"/>
      <c r="BM20" s="1384"/>
      <c r="BN20" s="1385"/>
    </row>
    <row r="21" spans="2:66" ht="20.25" customHeight="1">
      <c r="B21" s="1479">
        <f>B19+1</f>
        <v>3</v>
      </c>
      <c r="C21" s="1389"/>
      <c r="D21" s="1391"/>
      <c r="E21" s="1327"/>
      <c r="F21" s="1392"/>
      <c r="G21" s="1316" t="s">
        <v>102</v>
      </c>
      <c r="H21" s="1317"/>
      <c r="I21" s="163"/>
      <c r="J21" s="164"/>
      <c r="K21" s="163"/>
      <c r="L21" s="164"/>
      <c r="M21" s="1410" t="s">
        <v>89</v>
      </c>
      <c r="N21" s="1411"/>
      <c r="O21" s="1416" t="s">
        <v>108</v>
      </c>
      <c r="P21" s="1417"/>
      <c r="Q21" s="1417"/>
      <c r="R21" s="1317"/>
      <c r="S21" s="1440" t="s">
        <v>168</v>
      </c>
      <c r="T21" s="1441"/>
      <c r="U21" s="1441"/>
      <c r="V21" s="1441"/>
      <c r="W21" s="1442"/>
      <c r="X21" s="115" t="s">
        <v>18</v>
      </c>
      <c r="Y21" s="116"/>
      <c r="Z21" s="117"/>
      <c r="AA21" s="105" t="s">
        <v>244</v>
      </c>
      <c r="AB21" s="106" t="s">
        <v>244</v>
      </c>
      <c r="AC21" s="106" t="s">
        <v>244</v>
      </c>
      <c r="AD21" s="106"/>
      <c r="AE21" s="106"/>
      <c r="AF21" s="106" t="s">
        <v>244</v>
      </c>
      <c r="AG21" s="107" t="s">
        <v>244</v>
      </c>
      <c r="AH21" s="105" t="s">
        <v>244</v>
      </c>
      <c r="AI21" s="106" t="s">
        <v>244</v>
      </c>
      <c r="AJ21" s="106" t="s">
        <v>244</v>
      </c>
      <c r="AK21" s="106"/>
      <c r="AL21" s="106"/>
      <c r="AM21" s="106" t="s">
        <v>244</v>
      </c>
      <c r="AN21" s="107" t="s">
        <v>244</v>
      </c>
      <c r="AO21" s="105" t="s">
        <v>244</v>
      </c>
      <c r="AP21" s="106" t="s">
        <v>244</v>
      </c>
      <c r="AQ21" s="106" t="s">
        <v>244</v>
      </c>
      <c r="AR21" s="106"/>
      <c r="AS21" s="106"/>
      <c r="AT21" s="106" t="s">
        <v>244</v>
      </c>
      <c r="AU21" s="107" t="s">
        <v>244</v>
      </c>
      <c r="AV21" s="105" t="s">
        <v>244</v>
      </c>
      <c r="AW21" s="106" t="s">
        <v>244</v>
      </c>
      <c r="AX21" s="106" t="s">
        <v>244</v>
      </c>
      <c r="AY21" s="106"/>
      <c r="AZ21" s="106"/>
      <c r="BA21" s="106" t="s">
        <v>244</v>
      </c>
      <c r="BB21" s="107" t="s">
        <v>244</v>
      </c>
      <c r="BC21" s="105"/>
      <c r="BD21" s="106"/>
      <c r="BE21" s="108"/>
      <c r="BF21" s="1394"/>
      <c r="BG21" s="1395"/>
      <c r="BH21" s="1396"/>
      <c r="BI21" s="1397"/>
      <c r="BJ21" s="1418"/>
      <c r="BK21" s="1419"/>
      <c r="BL21" s="1419"/>
      <c r="BM21" s="1419"/>
      <c r="BN21" s="1420"/>
    </row>
    <row r="22" spans="2:66" ht="20.25" customHeight="1">
      <c r="B22" s="1480"/>
      <c r="C22" s="1390"/>
      <c r="D22" s="1393"/>
      <c r="E22" s="1327"/>
      <c r="F22" s="1392"/>
      <c r="G22" s="1314"/>
      <c r="H22" s="1315"/>
      <c r="I22" s="163"/>
      <c r="J22" s="164" t="str">
        <f>G21</f>
        <v>生活相談員</v>
      </c>
      <c r="K22" s="163"/>
      <c r="L22" s="164" t="str">
        <f>M21</f>
        <v>A</v>
      </c>
      <c r="M22" s="1408"/>
      <c r="N22" s="1409"/>
      <c r="O22" s="1414"/>
      <c r="P22" s="1415"/>
      <c r="Q22" s="1415"/>
      <c r="R22" s="1315"/>
      <c r="S22" s="1440"/>
      <c r="T22" s="1441"/>
      <c r="U22" s="1441"/>
      <c r="V22" s="1441"/>
      <c r="W22" s="1442"/>
      <c r="X22" s="112" t="s">
        <v>254</v>
      </c>
      <c r="Y22" s="113"/>
      <c r="Z22" s="114"/>
      <c r="AA22" s="173">
        <f>IF(AA21="","",VLOOKUP(AA21,'【記載例】シフト記号表（勤務時間帯）'!$C$6:$L$47,10,FALSE))</f>
        <v>8</v>
      </c>
      <c r="AB22" s="174">
        <f>IF(AB21="","",VLOOKUP(AB21,'【記載例】シフト記号表（勤務時間帯）'!$C$6:$L$47,10,FALSE))</f>
        <v>8</v>
      </c>
      <c r="AC22" s="174">
        <f>IF(AC21="","",VLOOKUP(AC21,'【記載例】シフト記号表（勤務時間帯）'!$C$6:$L$47,10,FALSE))</f>
        <v>8</v>
      </c>
      <c r="AD22" s="174" t="str">
        <f>IF(AD21="","",VLOOKUP(AD21,'【記載例】シフト記号表（勤務時間帯）'!$C$6:$L$47,10,FALSE))</f>
        <v/>
      </c>
      <c r="AE22" s="174" t="str">
        <f>IF(AE21="","",VLOOKUP(AE21,'【記載例】シフト記号表（勤務時間帯）'!$C$6:$L$47,10,FALSE))</f>
        <v/>
      </c>
      <c r="AF22" s="174">
        <f>IF(AF21="","",VLOOKUP(AF21,'【記載例】シフト記号表（勤務時間帯）'!$C$6:$L$47,10,FALSE))</f>
        <v>8</v>
      </c>
      <c r="AG22" s="175">
        <f>IF(AG21="","",VLOOKUP(AG21,'【記載例】シフト記号表（勤務時間帯）'!$C$6:$L$47,10,FALSE))</f>
        <v>8</v>
      </c>
      <c r="AH22" s="173">
        <f>IF(AH21="","",VLOOKUP(AH21,'【記載例】シフト記号表（勤務時間帯）'!$C$6:$L$47,10,FALSE))</f>
        <v>8</v>
      </c>
      <c r="AI22" s="174">
        <f>IF(AI21="","",VLOOKUP(AI21,'【記載例】シフト記号表（勤務時間帯）'!$C$6:$L$47,10,FALSE))</f>
        <v>8</v>
      </c>
      <c r="AJ22" s="174">
        <f>IF(AJ21="","",VLOOKUP(AJ21,'【記載例】シフト記号表（勤務時間帯）'!$C$6:$L$47,10,FALSE))</f>
        <v>8</v>
      </c>
      <c r="AK22" s="174" t="str">
        <f>IF(AK21="","",VLOOKUP(AK21,'【記載例】シフト記号表（勤務時間帯）'!$C$6:$L$47,10,FALSE))</f>
        <v/>
      </c>
      <c r="AL22" s="174" t="str">
        <f>IF(AL21="","",VLOOKUP(AL21,'【記載例】シフト記号表（勤務時間帯）'!$C$6:$L$47,10,FALSE))</f>
        <v/>
      </c>
      <c r="AM22" s="174">
        <f>IF(AM21="","",VLOOKUP(AM21,'【記載例】シフト記号表（勤務時間帯）'!$C$6:$L$47,10,FALSE))</f>
        <v>8</v>
      </c>
      <c r="AN22" s="175">
        <f>IF(AN21="","",VLOOKUP(AN21,'【記載例】シフト記号表（勤務時間帯）'!$C$6:$L$47,10,FALSE))</f>
        <v>8</v>
      </c>
      <c r="AO22" s="173">
        <f>IF(AO21="","",VLOOKUP(AO21,'【記載例】シフト記号表（勤務時間帯）'!$C$6:$L$47,10,FALSE))</f>
        <v>8</v>
      </c>
      <c r="AP22" s="174">
        <f>IF(AP21="","",VLOOKUP(AP21,'【記載例】シフト記号表（勤務時間帯）'!$C$6:$L$47,10,FALSE))</f>
        <v>8</v>
      </c>
      <c r="AQ22" s="174">
        <f>IF(AQ21="","",VLOOKUP(AQ21,'【記載例】シフト記号表（勤務時間帯）'!$C$6:$L$47,10,FALSE))</f>
        <v>8</v>
      </c>
      <c r="AR22" s="174" t="str">
        <f>IF(AR21="","",VLOOKUP(AR21,'【記載例】シフト記号表（勤務時間帯）'!$C$6:$L$47,10,FALSE))</f>
        <v/>
      </c>
      <c r="AS22" s="174" t="str">
        <f>IF(AS21="","",VLOOKUP(AS21,'【記載例】シフト記号表（勤務時間帯）'!$C$6:$L$47,10,FALSE))</f>
        <v/>
      </c>
      <c r="AT22" s="174">
        <f>IF(AT21="","",VLOOKUP(AT21,'【記載例】シフト記号表（勤務時間帯）'!$C$6:$L$47,10,FALSE))</f>
        <v>8</v>
      </c>
      <c r="AU22" s="175">
        <f>IF(AU21="","",VLOOKUP(AU21,'【記載例】シフト記号表（勤務時間帯）'!$C$6:$L$47,10,FALSE))</f>
        <v>8</v>
      </c>
      <c r="AV22" s="173">
        <f>IF(AV21="","",VLOOKUP(AV21,'【記載例】シフト記号表（勤務時間帯）'!$C$6:$L$47,10,FALSE))</f>
        <v>8</v>
      </c>
      <c r="AW22" s="174">
        <f>IF(AW21="","",VLOOKUP(AW21,'【記載例】シフト記号表（勤務時間帯）'!$C$6:$L$47,10,FALSE))</f>
        <v>8</v>
      </c>
      <c r="AX22" s="174">
        <f>IF(AX21="","",VLOOKUP(AX21,'【記載例】シフト記号表（勤務時間帯）'!$C$6:$L$47,10,FALSE))</f>
        <v>8</v>
      </c>
      <c r="AY22" s="174" t="str">
        <f>IF(AY21="","",VLOOKUP(AY21,'【記載例】シフト記号表（勤務時間帯）'!$C$6:$L$47,10,FALSE))</f>
        <v/>
      </c>
      <c r="AZ22" s="174" t="str">
        <f>IF(AZ21="","",VLOOKUP(AZ21,'【記載例】シフト記号表（勤務時間帯）'!$C$6:$L$47,10,FALSE))</f>
        <v/>
      </c>
      <c r="BA22" s="174">
        <f>IF(BA21="","",VLOOKUP(BA21,'【記載例】シフト記号表（勤務時間帯）'!$C$6:$L$47,10,FALSE))</f>
        <v>8</v>
      </c>
      <c r="BB22" s="175">
        <f>IF(BB21="","",VLOOKUP(BB21,'【記載例】シフト記号表（勤務時間帯）'!$C$6:$L$47,10,FALSE))</f>
        <v>8</v>
      </c>
      <c r="BC22" s="173" t="str">
        <f>IF(BC21="","",VLOOKUP(BC21,'【記載例】シフト記号表（勤務時間帯）'!$C$6:$L$47,10,FALSE))</f>
        <v/>
      </c>
      <c r="BD22" s="174" t="str">
        <f>IF(BD21="","",VLOOKUP(BD21,'【記載例】シフト記号表（勤務時間帯）'!$C$6:$L$47,10,FALSE))</f>
        <v/>
      </c>
      <c r="BE22" s="174" t="str">
        <f>IF(BE21="","",VLOOKUP(BE21,'【記載例】シフト記号表（勤務時間帯）'!$C$6:$L$47,10,FALSE))</f>
        <v/>
      </c>
      <c r="BF22" s="1386">
        <f>IF($BI$3="４週",SUM(AA22:BB22),IF($BI$3="暦月",SUM(AA22:BE22),""))</f>
        <v>160</v>
      </c>
      <c r="BG22" s="1387"/>
      <c r="BH22" s="1388">
        <f>IF($BI$3="４週",BF22/4,IF($BI$3="暦月",(BF22/($BI$8/7)),""))</f>
        <v>40</v>
      </c>
      <c r="BI22" s="1387"/>
      <c r="BJ22" s="1383"/>
      <c r="BK22" s="1384"/>
      <c r="BL22" s="1384"/>
      <c r="BM22" s="1384"/>
      <c r="BN22" s="1385"/>
    </row>
    <row r="23" spans="2:66" ht="20.25" customHeight="1">
      <c r="B23" s="1479">
        <f>B21+1</f>
        <v>4</v>
      </c>
      <c r="C23" s="1389"/>
      <c r="D23" s="1391"/>
      <c r="E23" s="1327"/>
      <c r="F23" s="1392"/>
      <c r="G23" s="1316" t="s">
        <v>106</v>
      </c>
      <c r="H23" s="1317"/>
      <c r="I23" s="163"/>
      <c r="J23" s="164"/>
      <c r="K23" s="163"/>
      <c r="L23" s="164"/>
      <c r="M23" s="1410" t="s">
        <v>141</v>
      </c>
      <c r="N23" s="1411"/>
      <c r="O23" s="1416" t="s">
        <v>119</v>
      </c>
      <c r="P23" s="1417"/>
      <c r="Q23" s="1417"/>
      <c r="R23" s="1317"/>
      <c r="S23" s="1440" t="s">
        <v>169</v>
      </c>
      <c r="T23" s="1441"/>
      <c r="U23" s="1441"/>
      <c r="V23" s="1441"/>
      <c r="W23" s="1442"/>
      <c r="X23" s="115" t="s">
        <v>18</v>
      </c>
      <c r="Y23" s="116"/>
      <c r="Z23" s="117"/>
      <c r="AA23" s="105" t="s">
        <v>247</v>
      </c>
      <c r="AB23" s="106" t="s">
        <v>247</v>
      </c>
      <c r="AC23" s="106" t="s">
        <v>246</v>
      </c>
      <c r="AD23" s="106"/>
      <c r="AE23" s="106"/>
      <c r="AF23" s="106" t="s">
        <v>247</v>
      </c>
      <c r="AG23" s="107" t="s">
        <v>247</v>
      </c>
      <c r="AH23" s="105" t="s">
        <v>247</v>
      </c>
      <c r="AI23" s="106" t="s">
        <v>247</v>
      </c>
      <c r="AJ23" s="106" t="s">
        <v>247</v>
      </c>
      <c r="AK23" s="106"/>
      <c r="AL23" s="106"/>
      <c r="AM23" s="106" t="s">
        <v>247</v>
      </c>
      <c r="AN23" s="107" t="s">
        <v>247</v>
      </c>
      <c r="AO23" s="105" t="s">
        <v>247</v>
      </c>
      <c r="AP23" s="106" t="s">
        <v>247</v>
      </c>
      <c r="AQ23" s="106" t="s">
        <v>247</v>
      </c>
      <c r="AR23" s="106"/>
      <c r="AS23" s="106"/>
      <c r="AT23" s="106" t="s">
        <v>247</v>
      </c>
      <c r="AU23" s="107" t="s">
        <v>247</v>
      </c>
      <c r="AV23" s="105" t="s">
        <v>247</v>
      </c>
      <c r="AW23" s="106" t="s">
        <v>247</v>
      </c>
      <c r="AX23" s="106" t="s">
        <v>247</v>
      </c>
      <c r="AY23" s="106"/>
      <c r="AZ23" s="106"/>
      <c r="BA23" s="106" t="s">
        <v>247</v>
      </c>
      <c r="BB23" s="107" t="s">
        <v>247</v>
      </c>
      <c r="BC23" s="105"/>
      <c r="BD23" s="106"/>
      <c r="BE23" s="108"/>
      <c r="BF23" s="1394"/>
      <c r="BG23" s="1395"/>
      <c r="BH23" s="1396"/>
      <c r="BI23" s="1397"/>
      <c r="BJ23" s="1418" t="s">
        <v>223</v>
      </c>
      <c r="BK23" s="1419"/>
      <c r="BL23" s="1419"/>
      <c r="BM23" s="1419"/>
      <c r="BN23" s="1420"/>
    </row>
    <row r="24" spans="2:66" ht="20.25" customHeight="1">
      <c r="B24" s="1480"/>
      <c r="C24" s="1390"/>
      <c r="D24" s="1393"/>
      <c r="E24" s="1327"/>
      <c r="F24" s="1392"/>
      <c r="G24" s="1314"/>
      <c r="H24" s="1315"/>
      <c r="I24" s="163"/>
      <c r="J24" s="164" t="str">
        <f>G23</f>
        <v>機能訓練指導員</v>
      </c>
      <c r="K24" s="163"/>
      <c r="L24" s="164" t="str">
        <f>M23</f>
        <v>B</v>
      </c>
      <c r="M24" s="1408"/>
      <c r="N24" s="1409"/>
      <c r="O24" s="1414"/>
      <c r="P24" s="1415"/>
      <c r="Q24" s="1415"/>
      <c r="R24" s="1315"/>
      <c r="S24" s="1440"/>
      <c r="T24" s="1441"/>
      <c r="U24" s="1441"/>
      <c r="V24" s="1441"/>
      <c r="W24" s="1442"/>
      <c r="X24" s="112" t="s">
        <v>254</v>
      </c>
      <c r="Y24" s="113"/>
      <c r="Z24" s="114"/>
      <c r="AA24" s="173">
        <f>IF(AA23="","",VLOOKUP(AA23,'【記載例】シフト記号表（勤務時間帯）'!$C$6:$L$47,10,FALSE))</f>
        <v>4.0000000000000009</v>
      </c>
      <c r="AB24" s="174">
        <f>IF(AB23="","",VLOOKUP(AB23,'【記載例】シフト記号表（勤務時間帯）'!$C$6:$L$47,10,FALSE))</f>
        <v>4.0000000000000009</v>
      </c>
      <c r="AC24" s="174">
        <f>IF(AC23="","",VLOOKUP(AC23,'【記載例】シフト記号表（勤務時間帯）'!$C$6:$L$47,10,FALSE))</f>
        <v>4.0000000000000009</v>
      </c>
      <c r="AD24" s="174" t="str">
        <f>IF(AD23="","",VLOOKUP(AD23,'【記載例】シフト記号表（勤務時間帯）'!$C$6:$L$47,10,FALSE))</f>
        <v/>
      </c>
      <c r="AE24" s="174" t="str">
        <f>IF(AE23="","",VLOOKUP(AE23,'【記載例】シフト記号表（勤務時間帯）'!$C$6:$L$47,10,FALSE))</f>
        <v/>
      </c>
      <c r="AF24" s="174">
        <f>IF(AF23="","",VLOOKUP(AF23,'【記載例】シフト記号表（勤務時間帯）'!$C$6:$L$47,10,FALSE))</f>
        <v>4.0000000000000009</v>
      </c>
      <c r="AG24" s="175">
        <f>IF(AG23="","",VLOOKUP(AG23,'【記載例】シフト記号表（勤務時間帯）'!$C$6:$L$47,10,FALSE))</f>
        <v>4.0000000000000009</v>
      </c>
      <c r="AH24" s="173">
        <f>IF(AH23="","",VLOOKUP(AH23,'【記載例】シフト記号表（勤務時間帯）'!$C$6:$L$47,10,FALSE))</f>
        <v>4.0000000000000009</v>
      </c>
      <c r="AI24" s="174">
        <f>IF(AI23="","",VLOOKUP(AI23,'【記載例】シフト記号表（勤務時間帯）'!$C$6:$L$47,10,FALSE))</f>
        <v>4.0000000000000009</v>
      </c>
      <c r="AJ24" s="174">
        <f>IF(AJ23="","",VLOOKUP(AJ23,'【記載例】シフト記号表（勤務時間帯）'!$C$6:$L$47,10,FALSE))</f>
        <v>4.0000000000000009</v>
      </c>
      <c r="AK24" s="174" t="str">
        <f>IF(AK23="","",VLOOKUP(AK23,'【記載例】シフト記号表（勤務時間帯）'!$C$6:$L$47,10,FALSE))</f>
        <v/>
      </c>
      <c r="AL24" s="174" t="str">
        <f>IF(AL23="","",VLOOKUP(AL23,'【記載例】シフト記号表（勤務時間帯）'!$C$6:$L$47,10,FALSE))</f>
        <v/>
      </c>
      <c r="AM24" s="174">
        <f>IF(AM23="","",VLOOKUP(AM23,'【記載例】シフト記号表（勤務時間帯）'!$C$6:$L$47,10,FALSE))</f>
        <v>4.0000000000000009</v>
      </c>
      <c r="AN24" s="175">
        <f>IF(AN23="","",VLOOKUP(AN23,'【記載例】シフト記号表（勤務時間帯）'!$C$6:$L$47,10,FALSE))</f>
        <v>4.0000000000000009</v>
      </c>
      <c r="AO24" s="173">
        <f>IF(AO23="","",VLOOKUP(AO23,'【記載例】シフト記号表（勤務時間帯）'!$C$6:$L$47,10,FALSE))</f>
        <v>4.0000000000000009</v>
      </c>
      <c r="AP24" s="174">
        <f>IF(AP23="","",VLOOKUP(AP23,'【記載例】シフト記号表（勤務時間帯）'!$C$6:$L$47,10,FALSE))</f>
        <v>4.0000000000000009</v>
      </c>
      <c r="AQ24" s="174">
        <f>IF(AQ23="","",VLOOKUP(AQ23,'【記載例】シフト記号表（勤務時間帯）'!$C$6:$L$47,10,FALSE))</f>
        <v>4.0000000000000009</v>
      </c>
      <c r="AR24" s="174" t="str">
        <f>IF(AR23="","",VLOOKUP(AR23,'【記載例】シフト記号表（勤務時間帯）'!$C$6:$L$47,10,FALSE))</f>
        <v/>
      </c>
      <c r="AS24" s="174" t="str">
        <f>IF(AS23="","",VLOOKUP(AS23,'【記載例】シフト記号表（勤務時間帯）'!$C$6:$L$47,10,FALSE))</f>
        <v/>
      </c>
      <c r="AT24" s="174">
        <f>IF(AT23="","",VLOOKUP(AT23,'【記載例】シフト記号表（勤務時間帯）'!$C$6:$L$47,10,FALSE))</f>
        <v>4.0000000000000009</v>
      </c>
      <c r="AU24" s="175">
        <f>IF(AU23="","",VLOOKUP(AU23,'【記載例】シフト記号表（勤務時間帯）'!$C$6:$L$47,10,FALSE))</f>
        <v>4.0000000000000009</v>
      </c>
      <c r="AV24" s="173">
        <f>IF(AV23="","",VLOOKUP(AV23,'【記載例】シフト記号表（勤務時間帯）'!$C$6:$L$47,10,FALSE))</f>
        <v>4.0000000000000009</v>
      </c>
      <c r="AW24" s="174">
        <f>IF(AW23="","",VLOOKUP(AW23,'【記載例】シフト記号表（勤務時間帯）'!$C$6:$L$47,10,FALSE))</f>
        <v>4.0000000000000009</v>
      </c>
      <c r="AX24" s="174">
        <f>IF(AX23="","",VLOOKUP(AX23,'【記載例】シフト記号表（勤務時間帯）'!$C$6:$L$47,10,FALSE))</f>
        <v>4.0000000000000009</v>
      </c>
      <c r="AY24" s="174" t="str">
        <f>IF(AY23="","",VLOOKUP(AY23,'【記載例】シフト記号表（勤務時間帯）'!$C$6:$L$47,10,FALSE))</f>
        <v/>
      </c>
      <c r="AZ24" s="174" t="str">
        <f>IF(AZ23="","",VLOOKUP(AZ23,'【記載例】シフト記号表（勤務時間帯）'!$C$6:$L$47,10,FALSE))</f>
        <v/>
      </c>
      <c r="BA24" s="174">
        <f>IF(BA23="","",VLOOKUP(BA23,'【記載例】シフト記号表（勤務時間帯）'!$C$6:$L$47,10,FALSE))</f>
        <v>4.0000000000000009</v>
      </c>
      <c r="BB24" s="175">
        <f>IF(BB23="","",VLOOKUP(BB23,'【記載例】シフト記号表（勤務時間帯）'!$C$6:$L$47,10,FALSE))</f>
        <v>4.0000000000000009</v>
      </c>
      <c r="BC24" s="173" t="str">
        <f>IF(BC23="","",VLOOKUP(BC23,'【記載例】シフト記号表（勤務時間帯）'!$C$6:$L$47,10,FALSE))</f>
        <v/>
      </c>
      <c r="BD24" s="174" t="str">
        <f>IF(BD23="","",VLOOKUP(BD23,'【記載例】シフト記号表（勤務時間帯）'!$C$6:$L$47,10,FALSE))</f>
        <v/>
      </c>
      <c r="BE24" s="174" t="str">
        <f>IF(BE23="","",VLOOKUP(BE23,'【記載例】シフト記号表（勤務時間帯）'!$C$6:$L$47,10,FALSE))</f>
        <v/>
      </c>
      <c r="BF24" s="1386">
        <f>IF($BI$3="４週",SUM(AA24:BB24),IF($BI$3="暦月",SUM(AA24:BE24),""))</f>
        <v>80.000000000000014</v>
      </c>
      <c r="BG24" s="1387"/>
      <c r="BH24" s="1388">
        <f>IF($BI$3="４週",BF24/4,IF($BI$3="暦月",(BF24/($BI$8/7)),""))</f>
        <v>20.000000000000004</v>
      </c>
      <c r="BI24" s="1387"/>
      <c r="BJ24" s="1383"/>
      <c r="BK24" s="1384"/>
      <c r="BL24" s="1384"/>
      <c r="BM24" s="1384"/>
      <c r="BN24" s="1385"/>
    </row>
    <row r="25" spans="2:66" ht="20.25" customHeight="1">
      <c r="B25" s="1479">
        <f>B23+1</f>
        <v>5</v>
      </c>
      <c r="C25" s="1389"/>
      <c r="D25" s="1391"/>
      <c r="E25" s="1327"/>
      <c r="F25" s="1392"/>
      <c r="G25" s="1316" t="s">
        <v>105</v>
      </c>
      <c r="H25" s="1317"/>
      <c r="I25" s="163"/>
      <c r="J25" s="164"/>
      <c r="K25" s="163"/>
      <c r="L25" s="164"/>
      <c r="M25" s="1410" t="s">
        <v>100</v>
      </c>
      <c r="N25" s="1411"/>
      <c r="O25" s="1416" t="s">
        <v>115</v>
      </c>
      <c r="P25" s="1417"/>
      <c r="Q25" s="1417"/>
      <c r="R25" s="1317"/>
      <c r="S25" s="1440" t="s">
        <v>170</v>
      </c>
      <c r="T25" s="1441"/>
      <c r="U25" s="1441"/>
      <c r="V25" s="1441"/>
      <c r="W25" s="1442"/>
      <c r="X25" s="115" t="s">
        <v>18</v>
      </c>
      <c r="Y25" s="116"/>
      <c r="Z25" s="117"/>
      <c r="AA25" s="105" t="s">
        <v>42</v>
      </c>
      <c r="AB25" s="106" t="s">
        <v>42</v>
      </c>
      <c r="AC25" s="106" t="s">
        <v>42</v>
      </c>
      <c r="AD25" s="106"/>
      <c r="AE25" s="106"/>
      <c r="AF25" s="106" t="s">
        <v>42</v>
      </c>
      <c r="AG25" s="107" t="s">
        <v>42</v>
      </c>
      <c r="AH25" s="105" t="s">
        <v>42</v>
      </c>
      <c r="AI25" s="106" t="s">
        <v>42</v>
      </c>
      <c r="AJ25" s="106" t="s">
        <v>42</v>
      </c>
      <c r="AK25" s="106"/>
      <c r="AL25" s="106"/>
      <c r="AM25" s="106" t="s">
        <v>42</v>
      </c>
      <c r="AN25" s="107" t="s">
        <v>42</v>
      </c>
      <c r="AO25" s="105" t="s">
        <v>42</v>
      </c>
      <c r="AP25" s="106" t="s">
        <v>42</v>
      </c>
      <c r="AQ25" s="106" t="s">
        <v>42</v>
      </c>
      <c r="AR25" s="106"/>
      <c r="AS25" s="106"/>
      <c r="AT25" s="106" t="s">
        <v>42</v>
      </c>
      <c r="AU25" s="107" t="s">
        <v>42</v>
      </c>
      <c r="AV25" s="105" t="s">
        <v>42</v>
      </c>
      <c r="AW25" s="106" t="s">
        <v>42</v>
      </c>
      <c r="AX25" s="106" t="s">
        <v>42</v>
      </c>
      <c r="AY25" s="106"/>
      <c r="AZ25" s="106"/>
      <c r="BA25" s="106" t="s">
        <v>42</v>
      </c>
      <c r="BB25" s="107" t="s">
        <v>42</v>
      </c>
      <c r="BC25" s="105"/>
      <c r="BD25" s="106"/>
      <c r="BE25" s="108"/>
      <c r="BF25" s="1394"/>
      <c r="BG25" s="1395"/>
      <c r="BH25" s="1396"/>
      <c r="BI25" s="1397"/>
      <c r="BJ25" s="1418"/>
      <c r="BK25" s="1419"/>
      <c r="BL25" s="1419"/>
      <c r="BM25" s="1419"/>
      <c r="BN25" s="1420"/>
    </row>
    <row r="26" spans="2:66" ht="20.25" customHeight="1">
      <c r="B26" s="1480"/>
      <c r="C26" s="1390"/>
      <c r="D26" s="1393"/>
      <c r="E26" s="1327"/>
      <c r="F26" s="1392"/>
      <c r="G26" s="1314"/>
      <c r="H26" s="1315"/>
      <c r="I26" s="163"/>
      <c r="J26" s="164" t="str">
        <f>G25</f>
        <v>栄養士</v>
      </c>
      <c r="K26" s="163"/>
      <c r="L26" s="164" t="str">
        <f>M25</f>
        <v>C</v>
      </c>
      <c r="M26" s="1408"/>
      <c r="N26" s="1409"/>
      <c r="O26" s="1414"/>
      <c r="P26" s="1415"/>
      <c r="Q26" s="1415"/>
      <c r="R26" s="1315"/>
      <c r="S26" s="1440"/>
      <c r="T26" s="1441"/>
      <c r="U26" s="1441"/>
      <c r="V26" s="1441"/>
      <c r="W26" s="1442"/>
      <c r="X26" s="196" t="s">
        <v>254</v>
      </c>
      <c r="Y26" s="120"/>
      <c r="Z26" s="197"/>
      <c r="AA26" s="173">
        <f>IF(AA25="","",VLOOKUP(AA25,'【記載例】シフト記号表（勤務時間帯）'!$C$6:$L$47,10,FALSE))</f>
        <v>3.9999999999999991</v>
      </c>
      <c r="AB26" s="174">
        <f>IF(AB25="","",VLOOKUP(AB25,'【記載例】シフト記号表（勤務時間帯）'!$C$6:$L$47,10,FALSE))</f>
        <v>3.9999999999999991</v>
      </c>
      <c r="AC26" s="174">
        <f>IF(AC25="","",VLOOKUP(AC25,'【記載例】シフト記号表（勤務時間帯）'!$C$6:$L$47,10,FALSE))</f>
        <v>3.9999999999999991</v>
      </c>
      <c r="AD26" s="174" t="str">
        <f>IF(AD25="","",VLOOKUP(AD25,'【記載例】シフト記号表（勤務時間帯）'!$C$6:$L$47,10,FALSE))</f>
        <v/>
      </c>
      <c r="AE26" s="174" t="str">
        <f>IF(AE25="","",VLOOKUP(AE25,'【記載例】シフト記号表（勤務時間帯）'!$C$6:$L$47,10,FALSE))</f>
        <v/>
      </c>
      <c r="AF26" s="174">
        <f>IF(AF25="","",VLOOKUP(AF25,'【記載例】シフト記号表（勤務時間帯）'!$C$6:$L$47,10,FALSE))</f>
        <v>3.9999999999999991</v>
      </c>
      <c r="AG26" s="175">
        <f>IF(AG25="","",VLOOKUP(AG25,'【記載例】シフト記号表（勤務時間帯）'!$C$6:$L$47,10,FALSE))</f>
        <v>3.9999999999999991</v>
      </c>
      <c r="AH26" s="173">
        <f>IF(AH25="","",VLOOKUP(AH25,'【記載例】シフト記号表（勤務時間帯）'!$C$6:$L$47,10,FALSE))</f>
        <v>3.9999999999999991</v>
      </c>
      <c r="AI26" s="174">
        <f>IF(AI25="","",VLOOKUP(AI25,'【記載例】シフト記号表（勤務時間帯）'!$C$6:$L$47,10,FALSE))</f>
        <v>3.9999999999999991</v>
      </c>
      <c r="AJ26" s="174">
        <f>IF(AJ25="","",VLOOKUP(AJ25,'【記載例】シフト記号表（勤務時間帯）'!$C$6:$L$47,10,FALSE))</f>
        <v>3.9999999999999991</v>
      </c>
      <c r="AK26" s="174" t="str">
        <f>IF(AK25="","",VLOOKUP(AK25,'【記載例】シフト記号表（勤務時間帯）'!$C$6:$L$47,10,FALSE))</f>
        <v/>
      </c>
      <c r="AL26" s="174" t="str">
        <f>IF(AL25="","",VLOOKUP(AL25,'【記載例】シフト記号表（勤務時間帯）'!$C$6:$L$47,10,FALSE))</f>
        <v/>
      </c>
      <c r="AM26" s="174">
        <f>IF(AM25="","",VLOOKUP(AM25,'【記載例】シフト記号表（勤務時間帯）'!$C$6:$L$47,10,FALSE))</f>
        <v>3.9999999999999991</v>
      </c>
      <c r="AN26" s="175">
        <f>IF(AN25="","",VLOOKUP(AN25,'【記載例】シフト記号表（勤務時間帯）'!$C$6:$L$47,10,FALSE))</f>
        <v>3.9999999999999991</v>
      </c>
      <c r="AO26" s="173">
        <f>IF(AO25="","",VLOOKUP(AO25,'【記載例】シフト記号表（勤務時間帯）'!$C$6:$L$47,10,FALSE))</f>
        <v>3.9999999999999991</v>
      </c>
      <c r="AP26" s="174">
        <f>IF(AP25="","",VLOOKUP(AP25,'【記載例】シフト記号表（勤務時間帯）'!$C$6:$L$47,10,FALSE))</f>
        <v>3.9999999999999991</v>
      </c>
      <c r="AQ26" s="174">
        <f>IF(AQ25="","",VLOOKUP(AQ25,'【記載例】シフト記号表（勤務時間帯）'!$C$6:$L$47,10,FALSE))</f>
        <v>3.9999999999999991</v>
      </c>
      <c r="AR26" s="174" t="str">
        <f>IF(AR25="","",VLOOKUP(AR25,'【記載例】シフト記号表（勤務時間帯）'!$C$6:$L$47,10,FALSE))</f>
        <v/>
      </c>
      <c r="AS26" s="174" t="str">
        <f>IF(AS25="","",VLOOKUP(AS25,'【記載例】シフト記号表（勤務時間帯）'!$C$6:$L$47,10,FALSE))</f>
        <v/>
      </c>
      <c r="AT26" s="174">
        <f>IF(AT25="","",VLOOKUP(AT25,'【記載例】シフト記号表（勤務時間帯）'!$C$6:$L$47,10,FALSE))</f>
        <v>3.9999999999999991</v>
      </c>
      <c r="AU26" s="175">
        <f>IF(AU25="","",VLOOKUP(AU25,'【記載例】シフト記号表（勤務時間帯）'!$C$6:$L$47,10,FALSE))</f>
        <v>3.9999999999999991</v>
      </c>
      <c r="AV26" s="173">
        <f>IF(AV25="","",VLOOKUP(AV25,'【記載例】シフト記号表（勤務時間帯）'!$C$6:$L$47,10,FALSE))</f>
        <v>3.9999999999999991</v>
      </c>
      <c r="AW26" s="174">
        <f>IF(AW25="","",VLOOKUP(AW25,'【記載例】シフト記号表（勤務時間帯）'!$C$6:$L$47,10,FALSE))</f>
        <v>3.9999999999999991</v>
      </c>
      <c r="AX26" s="174">
        <f>IF(AX25="","",VLOOKUP(AX25,'【記載例】シフト記号表（勤務時間帯）'!$C$6:$L$47,10,FALSE))</f>
        <v>3.9999999999999991</v>
      </c>
      <c r="AY26" s="174" t="str">
        <f>IF(AY25="","",VLOOKUP(AY25,'【記載例】シフト記号表（勤務時間帯）'!$C$6:$L$47,10,FALSE))</f>
        <v/>
      </c>
      <c r="AZ26" s="174" t="str">
        <f>IF(AZ25="","",VLOOKUP(AZ25,'【記載例】シフト記号表（勤務時間帯）'!$C$6:$L$47,10,FALSE))</f>
        <v/>
      </c>
      <c r="BA26" s="174">
        <f>IF(BA25="","",VLOOKUP(BA25,'【記載例】シフト記号表（勤務時間帯）'!$C$6:$L$47,10,FALSE))</f>
        <v>3.9999999999999991</v>
      </c>
      <c r="BB26" s="175">
        <f>IF(BB25="","",VLOOKUP(BB25,'【記載例】シフト記号表（勤務時間帯）'!$C$6:$L$47,10,FALSE))</f>
        <v>3.9999999999999991</v>
      </c>
      <c r="BC26" s="173" t="str">
        <f>IF(BC25="","",VLOOKUP(BC25,'【記載例】シフト記号表（勤務時間帯）'!$C$6:$L$47,10,FALSE))</f>
        <v/>
      </c>
      <c r="BD26" s="174" t="str">
        <f>IF(BD25="","",VLOOKUP(BD25,'【記載例】シフト記号表（勤務時間帯）'!$C$6:$L$47,10,FALSE))</f>
        <v/>
      </c>
      <c r="BE26" s="174" t="str">
        <f>IF(BE25="","",VLOOKUP(BE25,'【記載例】シフト記号表（勤務時間帯）'!$C$6:$L$47,10,FALSE))</f>
        <v/>
      </c>
      <c r="BF26" s="1386">
        <f>IF($BI$3="４週",SUM(AA26:BB26),IF($BI$3="暦月",SUM(AA26:BE26),""))</f>
        <v>79.999999999999986</v>
      </c>
      <c r="BG26" s="1387"/>
      <c r="BH26" s="1388">
        <f>IF($BI$3="４週",BF26/4,IF($BI$3="暦月",(BF26/($BI$8/7)),""))</f>
        <v>19.999999999999996</v>
      </c>
      <c r="BI26" s="1387"/>
      <c r="BJ26" s="1383"/>
      <c r="BK26" s="1384"/>
      <c r="BL26" s="1384"/>
      <c r="BM26" s="1384"/>
      <c r="BN26" s="1385"/>
    </row>
    <row r="27" spans="2:66" ht="20.25" customHeight="1">
      <c r="B27" s="1479">
        <f>B25+1</f>
        <v>6</v>
      </c>
      <c r="C27" s="1389"/>
      <c r="D27" s="1391"/>
      <c r="E27" s="1327"/>
      <c r="F27" s="1392"/>
      <c r="G27" s="1316" t="s">
        <v>71</v>
      </c>
      <c r="H27" s="1317"/>
      <c r="I27" s="163"/>
      <c r="J27" s="164"/>
      <c r="K27" s="163"/>
      <c r="L27" s="164"/>
      <c r="M27" s="1410" t="s">
        <v>89</v>
      </c>
      <c r="N27" s="1411"/>
      <c r="O27" s="1416" t="s">
        <v>71</v>
      </c>
      <c r="P27" s="1417"/>
      <c r="Q27" s="1417"/>
      <c r="R27" s="1317"/>
      <c r="S27" s="1440" t="s">
        <v>270</v>
      </c>
      <c r="T27" s="1441"/>
      <c r="U27" s="1441"/>
      <c r="V27" s="1441"/>
      <c r="W27" s="1442"/>
      <c r="X27" s="195" t="s">
        <v>18</v>
      </c>
      <c r="Y27" s="118"/>
      <c r="Z27" s="119"/>
      <c r="AA27" s="105" t="s">
        <v>39</v>
      </c>
      <c r="AB27" s="106" t="s">
        <v>39</v>
      </c>
      <c r="AC27" s="106" t="s">
        <v>249</v>
      </c>
      <c r="AD27" s="106" t="s">
        <v>249</v>
      </c>
      <c r="AE27" s="106"/>
      <c r="AF27" s="106" t="s">
        <v>250</v>
      </c>
      <c r="AG27" s="107"/>
      <c r="AH27" s="105"/>
      <c r="AI27" s="106" t="s">
        <v>39</v>
      </c>
      <c r="AJ27" s="106" t="s">
        <v>39</v>
      </c>
      <c r="AK27" s="106" t="s">
        <v>249</v>
      </c>
      <c r="AL27" s="106" t="s">
        <v>249</v>
      </c>
      <c r="AM27" s="106"/>
      <c r="AN27" s="107" t="s">
        <v>250</v>
      </c>
      <c r="AO27" s="105" t="s">
        <v>250</v>
      </c>
      <c r="AP27" s="106"/>
      <c r="AQ27" s="106" t="s">
        <v>39</v>
      </c>
      <c r="AR27" s="106" t="s">
        <v>39</v>
      </c>
      <c r="AS27" s="106" t="s">
        <v>249</v>
      </c>
      <c r="AT27" s="106" t="s">
        <v>249</v>
      </c>
      <c r="AU27" s="107"/>
      <c r="AV27" s="105" t="s">
        <v>250</v>
      </c>
      <c r="AW27" s="106"/>
      <c r="AX27" s="106"/>
      <c r="AY27" s="106" t="s">
        <v>39</v>
      </c>
      <c r="AZ27" s="106" t="s">
        <v>39</v>
      </c>
      <c r="BA27" s="106" t="s">
        <v>249</v>
      </c>
      <c r="BB27" s="107" t="s">
        <v>249</v>
      </c>
      <c r="BC27" s="105"/>
      <c r="BD27" s="106"/>
      <c r="BE27" s="108"/>
      <c r="BF27" s="1394"/>
      <c r="BG27" s="1395"/>
      <c r="BH27" s="1396"/>
      <c r="BI27" s="1397"/>
      <c r="BJ27" s="1418"/>
      <c r="BK27" s="1419"/>
      <c r="BL27" s="1419"/>
      <c r="BM27" s="1419"/>
      <c r="BN27" s="1420"/>
    </row>
    <row r="28" spans="2:66" ht="20.25" customHeight="1">
      <c r="B28" s="1480"/>
      <c r="C28" s="1390"/>
      <c r="D28" s="1393"/>
      <c r="E28" s="1327"/>
      <c r="F28" s="1392"/>
      <c r="G28" s="1314"/>
      <c r="H28" s="1315"/>
      <c r="I28" s="163"/>
      <c r="J28" s="164" t="str">
        <f>G27</f>
        <v>介護支援専門員</v>
      </c>
      <c r="K28" s="163"/>
      <c r="L28" s="164" t="str">
        <f>M27</f>
        <v>A</v>
      </c>
      <c r="M28" s="1408"/>
      <c r="N28" s="1409"/>
      <c r="O28" s="1414"/>
      <c r="P28" s="1415"/>
      <c r="Q28" s="1415"/>
      <c r="R28" s="1315"/>
      <c r="S28" s="1440"/>
      <c r="T28" s="1441"/>
      <c r="U28" s="1441"/>
      <c r="V28" s="1441"/>
      <c r="W28" s="1442"/>
      <c r="X28" s="112" t="s">
        <v>254</v>
      </c>
      <c r="Y28" s="113"/>
      <c r="Z28" s="114"/>
      <c r="AA28" s="173">
        <f>IF(AA27="","",VLOOKUP(AA27,'【記載例】シフト記号表（勤務時間帯）'!$C$6:$L$47,10,FALSE))</f>
        <v>8</v>
      </c>
      <c r="AB28" s="174">
        <f>IF(AB27="","",VLOOKUP(AB27,'【記載例】シフト記号表（勤務時間帯）'!$C$6:$L$47,10,FALSE))</f>
        <v>8</v>
      </c>
      <c r="AC28" s="174">
        <f>IF(AC27="","",VLOOKUP(AC27,'【記載例】シフト記号表（勤務時間帯）'!$C$6:$L$47,10,FALSE))</f>
        <v>7.9999999999999982</v>
      </c>
      <c r="AD28" s="174">
        <f>IF(AD27="","",VLOOKUP(AD27,'【記載例】シフト記号表（勤務時間帯）'!$C$6:$L$47,10,FALSE))</f>
        <v>7.9999999999999982</v>
      </c>
      <c r="AE28" s="174" t="str">
        <f>IF(AE27="","",VLOOKUP(AE27,'【記載例】シフト記号表（勤務時間帯）'!$C$6:$L$47,10,FALSE))</f>
        <v/>
      </c>
      <c r="AF28" s="174">
        <f>IF(AF27="","",VLOOKUP(AF27,'【記載例】シフト記号表（勤務時間帯）'!$C$6:$L$47,10,FALSE))</f>
        <v>8</v>
      </c>
      <c r="AG28" s="175" t="str">
        <f>IF(AG27="","",VLOOKUP(AG27,'【記載例】シフト記号表（勤務時間帯）'!$C$6:$L$47,10,FALSE))</f>
        <v/>
      </c>
      <c r="AH28" s="173" t="str">
        <f>IF(AH27="","",VLOOKUP(AH27,'【記載例】シフト記号表（勤務時間帯）'!$C$6:$L$47,10,FALSE))</f>
        <v/>
      </c>
      <c r="AI28" s="174">
        <f>IF(AI27="","",VLOOKUP(AI27,'【記載例】シフト記号表（勤務時間帯）'!$C$6:$L$47,10,FALSE))</f>
        <v>8</v>
      </c>
      <c r="AJ28" s="174">
        <f>IF(AJ27="","",VLOOKUP(AJ27,'【記載例】シフト記号表（勤務時間帯）'!$C$6:$L$47,10,FALSE))</f>
        <v>8</v>
      </c>
      <c r="AK28" s="174">
        <f>IF(AK27="","",VLOOKUP(AK27,'【記載例】シフト記号表（勤務時間帯）'!$C$6:$L$47,10,FALSE))</f>
        <v>7.9999999999999982</v>
      </c>
      <c r="AL28" s="174">
        <f>IF(AL27="","",VLOOKUP(AL27,'【記載例】シフト記号表（勤務時間帯）'!$C$6:$L$47,10,FALSE))</f>
        <v>7.9999999999999982</v>
      </c>
      <c r="AM28" s="174" t="str">
        <f>IF(AM27="","",VLOOKUP(AM27,'【記載例】シフト記号表（勤務時間帯）'!$C$6:$L$47,10,FALSE))</f>
        <v/>
      </c>
      <c r="AN28" s="175">
        <f>IF(AN27="","",VLOOKUP(AN27,'【記載例】シフト記号表（勤務時間帯）'!$C$6:$L$47,10,FALSE))</f>
        <v>8</v>
      </c>
      <c r="AO28" s="173">
        <f>IF(AO27="","",VLOOKUP(AO27,'【記載例】シフト記号表（勤務時間帯）'!$C$6:$L$47,10,FALSE))</f>
        <v>8</v>
      </c>
      <c r="AP28" s="174" t="str">
        <f>IF(AP27="","",VLOOKUP(AP27,'【記載例】シフト記号表（勤務時間帯）'!$C$6:$L$47,10,FALSE))</f>
        <v/>
      </c>
      <c r="AQ28" s="174">
        <f>IF(AQ27="","",VLOOKUP(AQ27,'【記載例】シフト記号表（勤務時間帯）'!$C$6:$L$47,10,FALSE))</f>
        <v>8</v>
      </c>
      <c r="AR28" s="174">
        <f>IF(AR27="","",VLOOKUP(AR27,'【記載例】シフト記号表（勤務時間帯）'!$C$6:$L$47,10,FALSE))</f>
        <v>8</v>
      </c>
      <c r="AS28" s="174">
        <f>IF(AS27="","",VLOOKUP(AS27,'【記載例】シフト記号表（勤務時間帯）'!$C$6:$L$47,10,FALSE))</f>
        <v>7.9999999999999982</v>
      </c>
      <c r="AT28" s="174">
        <f>IF(AT27="","",VLOOKUP(AT27,'【記載例】シフト記号表（勤務時間帯）'!$C$6:$L$47,10,FALSE))</f>
        <v>7.9999999999999982</v>
      </c>
      <c r="AU28" s="175" t="str">
        <f>IF(AU27="","",VLOOKUP(AU27,'【記載例】シフト記号表（勤務時間帯）'!$C$6:$L$47,10,FALSE))</f>
        <v/>
      </c>
      <c r="AV28" s="173">
        <f>IF(AV27="","",VLOOKUP(AV27,'【記載例】シフト記号表（勤務時間帯）'!$C$6:$L$47,10,FALSE))</f>
        <v>8</v>
      </c>
      <c r="AW28" s="174" t="str">
        <f>IF(AW27="","",VLOOKUP(AW27,'【記載例】シフト記号表（勤務時間帯）'!$C$6:$L$47,10,FALSE))</f>
        <v/>
      </c>
      <c r="AX28" s="174" t="str">
        <f>IF(AX27="","",VLOOKUP(AX27,'【記載例】シフト記号表（勤務時間帯）'!$C$6:$L$47,10,FALSE))</f>
        <v/>
      </c>
      <c r="AY28" s="174">
        <f>IF(AY27="","",VLOOKUP(AY27,'【記載例】シフト記号表（勤務時間帯）'!$C$6:$L$47,10,FALSE))</f>
        <v>8</v>
      </c>
      <c r="AZ28" s="174">
        <f>IF(AZ27="","",VLOOKUP(AZ27,'【記載例】シフト記号表（勤務時間帯）'!$C$6:$L$47,10,FALSE))</f>
        <v>8</v>
      </c>
      <c r="BA28" s="174">
        <f>IF(BA27="","",VLOOKUP(BA27,'【記載例】シフト記号表（勤務時間帯）'!$C$6:$L$47,10,FALSE))</f>
        <v>7.9999999999999982</v>
      </c>
      <c r="BB28" s="175">
        <f>IF(BB27="","",VLOOKUP(BB27,'【記載例】シフト記号表（勤務時間帯）'!$C$6:$L$47,10,FALSE))</f>
        <v>7.9999999999999982</v>
      </c>
      <c r="BC28" s="173" t="str">
        <f>IF(BC27="","",VLOOKUP(BC27,'【記載例】シフト記号表（勤務時間帯）'!$C$6:$L$47,10,FALSE))</f>
        <v/>
      </c>
      <c r="BD28" s="174" t="str">
        <f>IF(BD27="","",VLOOKUP(BD27,'【記載例】シフト記号表（勤務時間帯）'!$C$6:$L$47,10,FALSE))</f>
        <v/>
      </c>
      <c r="BE28" s="174" t="str">
        <f>IF(BE27="","",VLOOKUP(BE27,'【記載例】シフト記号表（勤務時間帯）'!$C$6:$L$47,10,FALSE))</f>
        <v/>
      </c>
      <c r="BF28" s="1386">
        <f>IF($BI$3="４週",SUM(AA28:BB28),IF($BI$3="暦月",SUM(AA28:BE28),""))</f>
        <v>160</v>
      </c>
      <c r="BG28" s="1387"/>
      <c r="BH28" s="1388">
        <f>IF($BI$3="４週",BF28/4,IF($BI$3="暦月",(BF28/($BI$8/7)),""))</f>
        <v>40</v>
      </c>
      <c r="BI28" s="1387"/>
      <c r="BJ28" s="1383"/>
      <c r="BK28" s="1384"/>
      <c r="BL28" s="1384"/>
      <c r="BM28" s="1384"/>
      <c r="BN28" s="1385"/>
    </row>
    <row r="29" spans="2:66" ht="20.25" customHeight="1">
      <c r="B29" s="1479">
        <f>B27+1</f>
        <v>7</v>
      </c>
      <c r="C29" s="1389"/>
      <c r="D29" s="1391"/>
      <c r="E29" s="1327"/>
      <c r="F29" s="1392"/>
      <c r="G29" s="1316" t="s">
        <v>103</v>
      </c>
      <c r="H29" s="1317"/>
      <c r="I29" s="163"/>
      <c r="J29" s="164"/>
      <c r="K29" s="163"/>
      <c r="L29" s="164"/>
      <c r="M29" s="1410" t="s">
        <v>141</v>
      </c>
      <c r="N29" s="1411"/>
      <c r="O29" s="1416" t="s">
        <v>112</v>
      </c>
      <c r="P29" s="1417"/>
      <c r="Q29" s="1417"/>
      <c r="R29" s="1317"/>
      <c r="S29" s="1440" t="s">
        <v>169</v>
      </c>
      <c r="T29" s="1441"/>
      <c r="U29" s="1441"/>
      <c r="V29" s="1441"/>
      <c r="W29" s="1442"/>
      <c r="X29" s="115" t="s">
        <v>18</v>
      </c>
      <c r="Y29" s="116"/>
      <c r="Z29" s="117"/>
      <c r="AA29" s="105" t="s">
        <v>251</v>
      </c>
      <c r="AB29" s="106" t="s">
        <v>251</v>
      </c>
      <c r="AC29" s="106" t="s">
        <v>251</v>
      </c>
      <c r="AD29" s="106"/>
      <c r="AE29" s="106"/>
      <c r="AF29" s="106" t="s">
        <v>251</v>
      </c>
      <c r="AG29" s="107" t="s">
        <v>251</v>
      </c>
      <c r="AH29" s="105" t="s">
        <v>251</v>
      </c>
      <c r="AI29" s="106" t="s">
        <v>251</v>
      </c>
      <c r="AJ29" s="106" t="s">
        <v>251</v>
      </c>
      <c r="AK29" s="106"/>
      <c r="AL29" s="106"/>
      <c r="AM29" s="106" t="s">
        <v>251</v>
      </c>
      <c r="AN29" s="107" t="s">
        <v>251</v>
      </c>
      <c r="AO29" s="105" t="s">
        <v>251</v>
      </c>
      <c r="AP29" s="106" t="s">
        <v>251</v>
      </c>
      <c r="AQ29" s="106" t="s">
        <v>251</v>
      </c>
      <c r="AR29" s="106"/>
      <c r="AS29" s="106"/>
      <c r="AT29" s="106" t="s">
        <v>251</v>
      </c>
      <c r="AU29" s="107" t="s">
        <v>251</v>
      </c>
      <c r="AV29" s="105" t="s">
        <v>251</v>
      </c>
      <c r="AW29" s="106" t="s">
        <v>251</v>
      </c>
      <c r="AX29" s="106" t="s">
        <v>251</v>
      </c>
      <c r="AY29" s="106"/>
      <c r="AZ29" s="106"/>
      <c r="BA29" s="106" t="s">
        <v>251</v>
      </c>
      <c r="BB29" s="107" t="s">
        <v>251</v>
      </c>
      <c r="BC29" s="105"/>
      <c r="BD29" s="106"/>
      <c r="BE29" s="108"/>
      <c r="BF29" s="1394"/>
      <c r="BG29" s="1395"/>
      <c r="BH29" s="1396"/>
      <c r="BI29" s="1397"/>
      <c r="BJ29" s="1418" t="s">
        <v>224</v>
      </c>
      <c r="BK29" s="1419"/>
      <c r="BL29" s="1419"/>
      <c r="BM29" s="1419"/>
      <c r="BN29" s="1420"/>
    </row>
    <row r="30" spans="2:66" ht="20.25" customHeight="1">
      <c r="B30" s="1480"/>
      <c r="C30" s="1390"/>
      <c r="D30" s="1393"/>
      <c r="E30" s="1327"/>
      <c r="F30" s="1392"/>
      <c r="G30" s="1314"/>
      <c r="H30" s="1315"/>
      <c r="I30" s="163"/>
      <c r="J30" s="164" t="str">
        <f>G29</f>
        <v>看護職員</v>
      </c>
      <c r="K30" s="163"/>
      <c r="L30" s="164" t="str">
        <f>M29</f>
        <v>B</v>
      </c>
      <c r="M30" s="1408"/>
      <c r="N30" s="1409"/>
      <c r="O30" s="1414"/>
      <c r="P30" s="1415"/>
      <c r="Q30" s="1415"/>
      <c r="R30" s="1315"/>
      <c r="S30" s="1440"/>
      <c r="T30" s="1441"/>
      <c r="U30" s="1441"/>
      <c r="V30" s="1441"/>
      <c r="W30" s="1442"/>
      <c r="X30" s="112" t="s">
        <v>254</v>
      </c>
      <c r="Y30" s="113"/>
      <c r="Z30" s="114"/>
      <c r="AA30" s="173">
        <f>IF(AA29="","",VLOOKUP(AA29,'【記載例】シフト記号表（勤務時間帯）'!$C$6:$L$47,10,FALSE))</f>
        <v>3.9999999999999991</v>
      </c>
      <c r="AB30" s="174">
        <f>IF(AB29="","",VLOOKUP(AB29,'【記載例】シフト記号表（勤務時間帯）'!$C$6:$L$47,10,FALSE))</f>
        <v>3.9999999999999991</v>
      </c>
      <c r="AC30" s="174">
        <f>IF(AC29="","",VLOOKUP(AC29,'【記載例】シフト記号表（勤務時間帯）'!$C$6:$L$47,10,FALSE))</f>
        <v>3.9999999999999991</v>
      </c>
      <c r="AD30" s="174" t="str">
        <f>IF(AD29="","",VLOOKUP(AD29,'【記載例】シフト記号表（勤務時間帯）'!$C$6:$L$47,10,FALSE))</f>
        <v/>
      </c>
      <c r="AE30" s="174" t="str">
        <f>IF(AE29="","",VLOOKUP(AE29,'【記載例】シフト記号表（勤務時間帯）'!$C$6:$L$47,10,FALSE))</f>
        <v/>
      </c>
      <c r="AF30" s="174">
        <f>IF(AF29="","",VLOOKUP(AF29,'【記載例】シフト記号表（勤務時間帯）'!$C$6:$L$47,10,FALSE))</f>
        <v>3.9999999999999991</v>
      </c>
      <c r="AG30" s="175">
        <f>IF(AG29="","",VLOOKUP(AG29,'【記載例】シフト記号表（勤務時間帯）'!$C$6:$L$47,10,FALSE))</f>
        <v>3.9999999999999991</v>
      </c>
      <c r="AH30" s="173">
        <f>IF(AH29="","",VLOOKUP(AH29,'【記載例】シフト記号表（勤務時間帯）'!$C$6:$L$47,10,FALSE))</f>
        <v>3.9999999999999991</v>
      </c>
      <c r="AI30" s="174">
        <f>IF(AI29="","",VLOOKUP(AI29,'【記載例】シフト記号表（勤務時間帯）'!$C$6:$L$47,10,FALSE))</f>
        <v>3.9999999999999991</v>
      </c>
      <c r="AJ30" s="174">
        <f>IF(AJ29="","",VLOOKUP(AJ29,'【記載例】シフト記号表（勤務時間帯）'!$C$6:$L$47,10,FALSE))</f>
        <v>3.9999999999999991</v>
      </c>
      <c r="AK30" s="174" t="str">
        <f>IF(AK29="","",VLOOKUP(AK29,'【記載例】シフト記号表（勤務時間帯）'!$C$6:$L$47,10,FALSE))</f>
        <v/>
      </c>
      <c r="AL30" s="174" t="str">
        <f>IF(AL29="","",VLOOKUP(AL29,'【記載例】シフト記号表（勤務時間帯）'!$C$6:$L$47,10,FALSE))</f>
        <v/>
      </c>
      <c r="AM30" s="174">
        <f>IF(AM29="","",VLOOKUP(AM29,'【記載例】シフト記号表（勤務時間帯）'!$C$6:$L$47,10,FALSE))</f>
        <v>3.9999999999999991</v>
      </c>
      <c r="AN30" s="175">
        <f>IF(AN29="","",VLOOKUP(AN29,'【記載例】シフト記号表（勤務時間帯）'!$C$6:$L$47,10,FALSE))</f>
        <v>3.9999999999999991</v>
      </c>
      <c r="AO30" s="173">
        <f>IF(AO29="","",VLOOKUP(AO29,'【記載例】シフト記号表（勤務時間帯）'!$C$6:$L$47,10,FALSE))</f>
        <v>3.9999999999999991</v>
      </c>
      <c r="AP30" s="174">
        <f>IF(AP29="","",VLOOKUP(AP29,'【記載例】シフト記号表（勤務時間帯）'!$C$6:$L$47,10,FALSE))</f>
        <v>3.9999999999999991</v>
      </c>
      <c r="AQ30" s="174">
        <f>IF(AQ29="","",VLOOKUP(AQ29,'【記載例】シフト記号表（勤務時間帯）'!$C$6:$L$47,10,FALSE))</f>
        <v>3.9999999999999991</v>
      </c>
      <c r="AR30" s="174" t="str">
        <f>IF(AR29="","",VLOOKUP(AR29,'【記載例】シフト記号表（勤務時間帯）'!$C$6:$L$47,10,FALSE))</f>
        <v/>
      </c>
      <c r="AS30" s="174" t="str">
        <f>IF(AS29="","",VLOOKUP(AS29,'【記載例】シフト記号表（勤務時間帯）'!$C$6:$L$47,10,FALSE))</f>
        <v/>
      </c>
      <c r="AT30" s="174">
        <f>IF(AT29="","",VLOOKUP(AT29,'【記載例】シフト記号表（勤務時間帯）'!$C$6:$L$47,10,FALSE))</f>
        <v>3.9999999999999991</v>
      </c>
      <c r="AU30" s="175">
        <f>IF(AU29="","",VLOOKUP(AU29,'【記載例】シフト記号表（勤務時間帯）'!$C$6:$L$47,10,FALSE))</f>
        <v>3.9999999999999991</v>
      </c>
      <c r="AV30" s="173">
        <f>IF(AV29="","",VLOOKUP(AV29,'【記載例】シフト記号表（勤務時間帯）'!$C$6:$L$47,10,FALSE))</f>
        <v>3.9999999999999991</v>
      </c>
      <c r="AW30" s="174">
        <f>IF(AW29="","",VLOOKUP(AW29,'【記載例】シフト記号表（勤務時間帯）'!$C$6:$L$47,10,FALSE))</f>
        <v>3.9999999999999991</v>
      </c>
      <c r="AX30" s="174">
        <f>IF(AX29="","",VLOOKUP(AX29,'【記載例】シフト記号表（勤務時間帯）'!$C$6:$L$47,10,FALSE))</f>
        <v>3.9999999999999991</v>
      </c>
      <c r="AY30" s="174" t="str">
        <f>IF(AY29="","",VLOOKUP(AY29,'【記載例】シフト記号表（勤務時間帯）'!$C$6:$L$47,10,FALSE))</f>
        <v/>
      </c>
      <c r="AZ30" s="174" t="str">
        <f>IF(AZ29="","",VLOOKUP(AZ29,'【記載例】シフト記号表（勤務時間帯）'!$C$6:$L$47,10,FALSE))</f>
        <v/>
      </c>
      <c r="BA30" s="174">
        <f>IF(BA29="","",VLOOKUP(BA29,'【記載例】シフト記号表（勤務時間帯）'!$C$6:$L$47,10,FALSE))</f>
        <v>3.9999999999999991</v>
      </c>
      <c r="BB30" s="175">
        <f>IF(BB29="","",VLOOKUP(BB29,'【記載例】シフト記号表（勤務時間帯）'!$C$6:$L$47,10,FALSE))</f>
        <v>3.9999999999999991</v>
      </c>
      <c r="BC30" s="173" t="str">
        <f>IF(BC29="","",VLOOKUP(BC29,'【記載例】シフト記号表（勤務時間帯）'!$C$6:$L$47,10,FALSE))</f>
        <v/>
      </c>
      <c r="BD30" s="174" t="str">
        <f>IF(BD29="","",VLOOKUP(BD29,'【記載例】シフト記号表（勤務時間帯）'!$C$6:$L$47,10,FALSE))</f>
        <v/>
      </c>
      <c r="BE30" s="174" t="str">
        <f>IF(BE29="","",VLOOKUP(BE29,'【記載例】シフト記号表（勤務時間帯）'!$C$6:$L$47,10,FALSE))</f>
        <v/>
      </c>
      <c r="BF30" s="1386">
        <f>IF($BI$3="４週",SUM(AA30:BB30),IF($BI$3="暦月",SUM(AA30:BE30),""))</f>
        <v>79.999999999999986</v>
      </c>
      <c r="BG30" s="1387"/>
      <c r="BH30" s="1388">
        <f>IF($BI$3="４週",BF30/4,IF($BI$3="暦月",(BF30/($BI$8/7)),""))</f>
        <v>19.999999999999996</v>
      </c>
      <c r="BI30" s="1387"/>
      <c r="BJ30" s="1383"/>
      <c r="BK30" s="1384"/>
      <c r="BL30" s="1384"/>
      <c r="BM30" s="1384"/>
      <c r="BN30" s="1385"/>
    </row>
    <row r="31" spans="2:66" ht="20.25" customHeight="1">
      <c r="B31" s="1479">
        <f>B29+1</f>
        <v>8</v>
      </c>
      <c r="C31" s="1389"/>
      <c r="D31" s="1391"/>
      <c r="E31" s="1327"/>
      <c r="F31" s="1392"/>
      <c r="G31" s="1316" t="s">
        <v>103</v>
      </c>
      <c r="H31" s="1317"/>
      <c r="I31" s="163"/>
      <c r="J31" s="164"/>
      <c r="K31" s="163"/>
      <c r="L31" s="164"/>
      <c r="M31" s="1410" t="s">
        <v>89</v>
      </c>
      <c r="N31" s="1411"/>
      <c r="O31" s="1416" t="s">
        <v>112</v>
      </c>
      <c r="P31" s="1417"/>
      <c r="Q31" s="1417"/>
      <c r="R31" s="1317"/>
      <c r="S31" s="1440" t="s">
        <v>171</v>
      </c>
      <c r="T31" s="1441"/>
      <c r="U31" s="1441"/>
      <c r="V31" s="1441"/>
      <c r="W31" s="1442"/>
      <c r="X31" s="115" t="s">
        <v>18</v>
      </c>
      <c r="Y31" s="116"/>
      <c r="Z31" s="117"/>
      <c r="AA31" s="105"/>
      <c r="AB31" s="106"/>
      <c r="AC31" s="106" t="s">
        <v>252</v>
      </c>
      <c r="AD31" s="106" t="s">
        <v>252</v>
      </c>
      <c r="AE31" s="106" t="s">
        <v>252</v>
      </c>
      <c r="AF31" s="106" t="s">
        <v>252</v>
      </c>
      <c r="AG31" s="107" t="s">
        <v>252</v>
      </c>
      <c r="AH31" s="105"/>
      <c r="AI31" s="106"/>
      <c r="AJ31" s="106" t="s">
        <v>252</v>
      </c>
      <c r="AK31" s="106" t="s">
        <v>252</v>
      </c>
      <c r="AL31" s="106" t="s">
        <v>252</v>
      </c>
      <c r="AM31" s="106" t="s">
        <v>252</v>
      </c>
      <c r="AN31" s="107" t="s">
        <v>252</v>
      </c>
      <c r="AO31" s="105"/>
      <c r="AP31" s="106"/>
      <c r="AQ31" s="106" t="s">
        <v>252</v>
      </c>
      <c r="AR31" s="106" t="s">
        <v>252</v>
      </c>
      <c r="AS31" s="106" t="s">
        <v>252</v>
      </c>
      <c r="AT31" s="106" t="s">
        <v>252</v>
      </c>
      <c r="AU31" s="107" t="s">
        <v>252</v>
      </c>
      <c r="AV31" s="105"/>
      <c r="AW31" s="106"/>
      <c r="AX31" s="106" t="s">
        <v>252</v>
      </c>
      <c r="AY31" s="106" t="s">
        <v>252</v>
      </c>
      <c r="AZ31" s="106" t="s">
        <v>252</v>
      </c>
      <c r="BA31" s="106" t="s">
        <v>252</v>
      </c>
      <c r="BB31" s="107" t="s">
        <v>252</v>
      </c>
      <c r="BC31" s="105"/>
      <c r="BD31" s="106"/>
      <c r="BE31" s="108"/>
      <c r="BF31" s="1394"/>
      <c r="BG31" s="1395"/>
      <c r="BH31" s="1396"/>
      <c r="BI31" s="1397"/>
      <c r="BJ31" s="1418"/>
      <c r="BK31" s="1419"/>
      <c r="BL31" s="1419"/>
      <c r="BM31" s="1419"/>
      <c r="BN31" s="1420"/>
    </row>
    <row r="32" spans="2:66" ht="20.25" customHeight="1">
      <c r="B32" s="1480"/>
      <c r="C32" s="1390"/>
      <c r="D32" s="1393"/>
      <c r="E32" s="1327"/>
      <c r="F32" s="1392"/>
      <c r="G32" s="1314"/>
      <c r="H32" s="1315"/>
      <c r="I32" s="163"/>
      <c r="J32" s="164" t="str">
        <f>G31</f>
        <v>看護職員</v>
      </c>
      <c r="K32" s="163"/>
      <c r="L32" s="164" t="str">
        <f>M31</f>
        <v>A</v>
      </c>
      <c r="M32" s="1408"/>
      <c r="N32" s="1409"/>
      <c r="O32" s="1414"/>
      <c r="P32" s="1415"/>
      <c r="Q32" s="1415"/>
      <c r="R32" s="1315"/>
      <c r="S32" s="1440"/>
      <c r="T32" s="1441"/>
      <c r="U32" s="1441"/>
      <c r="V32" s="1441"/>
      <c r="W32" s="1442"/>
      <c r="X32" s="112" t="s">
        <v>254</v>
      </c>
      <c r="Y32" s="113"/>
      <c r="Z32" s="114"/>
      <c r="AA32" s="173" t="str">
        <f>IF(AA31="","",VLOOKUP(AA31,'【記載例】シフト記号表（勤務時間帯）'!$C$6:$L$47,10,FALSE))</f>
        <v/>
      </c>
      <c r="AB32" s="174" t="str">
        <f>IF(AB31="","",VLOOKUP(AB31,'【記載例】シフト記号表（勤務時間帯）'!$C$6:$L$47,10,FALSE))</f>
        <v/>
      </c>
      <c r="AC32" s="174">
        <f>IF(AC31="","",VLOOKUP(AC31,'【記載例】シフト記号表（勤務時間帯）'!$C$6:$L$47,10,FALSE))</f>
        <v>8</v>
      </c>
      <c r="AD32" s="174">
        <f>IF(AD31="","",VLOOKUP(AD31,'【記載例】シフト記号表（勤務時間帯）'!$C$6:$L$47,10,FALSE))</f>
        <v>8</v>
      </c>
      <c r="AE32" s="174">
        <f>IF(AE31="","",VLOOKUP(AE31,'【記載例】シフト記号表（勤務時間帯）'!$C$6:$L$47,10,FALSE))</f>
        <v>8</v>
      </c>
      <c r="AF32" s="174">
        <f>IF(AF31="","",VLOOKUP(AF31,'【記載例】シフト記号表（勤務時間帯）'!$C$6:$L$47,10,FALSE))</f>
        <v>8</v>
      </c>
      <c r="AG32" s="175">
        <f>IF(AG31="","",VLOOKUP(AG31,'【記載例】シフト記号表（勤務時間帯）'!$C$6:$L$47,10,FALSE))</f>
        <v>8</v>
      </c>
      <c r="AH32" s="173" t="str">
        <f>IF(AH31="","",VLOOKUP(AH31,'【記載例】シフト記号表（勤務時間帯）'!$C$6:$L$47,10,FALSE))</f>
        <v/>
      </c>
      <c r="AI32" s="174" t="str">
        <f>IF(AI31="","",VLOOKUP(AI31,'【記載例】シフト記号表（勤務時間帯）'!$C$6:$L$47,10,FALSE))</f>
        <v/>
      </c>
      <c r="AJ32" s="174">
        <f>IF(AJ31="","",VLOOKUP(AJ31,'【記載例】シフト記号表（勤務時間帯）'!$C$6:$L$47,10,FALSE))</f>
        <v>8</v>
      </c>
      <c r="AK32" s="174">
        <f>IF(AK31="","",VLOOKUP(AK31,'【記載例】シフト記号表（勤務時間帯）'!$C$6:$L$47,10,FALSE))</f>
        <v>8</v>
      </c>
      <c r="AL32" s="174">
        <f>IF(AL31="","",VLOOKUP(AL31,'【記載例】シフト記号表（勤務時間帯）'!$C$6:$L$47,10,FALSE))</f>
        <v>8</v>
      </c>
      <c r="AM32" s="174">
        <f>IF(AM31="","",VLOOKUP(AM31,'【記載例】シフト記号表（勤務時間帯）'!$C$6:$L$47,10,FALSE))</f>
        <v>8</v>
      </c>
      <c r="AN32" s="175">
        <f>IF(AN31="","",VLOOKUP(AN31,'【記載例】シフト記号表（勤務時間帯）'!$C$6:$L$47,10,FALSE))</f>
        <v>8</v>
      </c>
      <c r="AO32" s="173" t="str">
        <f>IF(AO31="","",VLOOKUP(AO31,'【記載例】シフト記号表（勤務時間帯）'!$C$6:$L$47,10,FALSE))</f>
        <v/>
      </c>
      <c r="AP32" s="174" t="str">
        <f>IF(AP31="","",VLOOKUP(AP31,'【記載例】シフト記号表（勤務時間帯）'!$C$6:$L$47,10,FALSE))</f>
        <v/>
      </c>
      <c r="AQ32" s="174">
        <f>IF(AQ31="","",VLOOKUP(AQ31,'【記載例】シフト記号表（勤務時間帯）'!$C$6:$L$47,10,FALSE))</f>
        <v>8</v>
      </c>
      <c r="AR32" s="174">
        <f>IF(AR31="","",VLOOKUP(AR31,'【記載例】シフト記号表（勤務時間帯）'!$C$6:$L$47,10,FALSE))</f>
        <v>8</v>
      </c>
      <c r="AS32" s="174">
        <f>IF(AS31="","",VLOOKUP(AS31,'【記載例】シフト記号表（勤務時間帯）'!$C$6:$L$47,10,FALSE))</f>
        <v>8</v>
      </c>
      <c r="AT32" s="174">
        <f>IF(AT31="","",VLOOKUP(AT31,'【記載例】シフト記号表（勤務時間帯）'!$C$6:$L$47,10,FALSE))</f>
        <v>8</v>
      </c>
      <c r="AU32" s="175">
        <f>IF(AU31="","",VLOOKUP(AU31,'【記載例】シフト記号表（勤務時間帯）'!$C$6:$L$47,10,FALSE))</f>
        <v>8</v>
      </c>
      <c r="AV32" s="173" t="str">
        <f>IF(AV31="","",VLOOKUP(AV31,'【記載例】シフト記号表（勤務時間帯）'!$C$6:$L$47,10,FALSE))</f>
        <v/>
      </c>
      <c r="AW32" s="174" t="str">
        <f>IF(AW31="","",VLOOKUP(AW31,'【記載例】シフト記号表（勤務時間帯）'!$C$6:$L$47,10,FALSE))</f>
        <v/>
      </c>
      <c r="AX32" s="174">
        <f>IF(AX31="","",VLOOKUP(AX31,'【記載例】シフト記号表（勤務時間帯）'!$C$6:$L$47,10,FALSE))</f>
        <v>8</v>
      </c>
      <c r="AY32" s="174">
        <f>IF(AY31="","",VLOOKUP(AY31,'【記載例】シフト記号表（勤務時間帯）'!$C$6:$L$47,10,FALSE))</f>
        <v>8</v>
      </c>
      <c r="AZ32" s="174">
        <f>IF(AZ31="","",VLOOKUP(AZ31,'【記載例】シフト記号表（勤務時間帯）'!$C$6:$L$47,10,FALSE))</f>
        <v>8</v>
      </c>
      <c r="BA32" s="174">
        <f>IF(BA31="","",VLOOKUP(BA31,'【記載例】シフト記号表（勤務時間帯）'!$C$6:$L$47,10,FALSE))</f>
        <v>8</v>
      </c>
      <c r="BB32" s="175">
        <f>IF(BB31="","",VLOOKUP(BB31,'【記載例】シフト記号表（勤務時間帯）'!$C$6:$L$47,10,FALSE))</f>
        <v>8</v>
      </c>
      <c r="BC32" s="173" t="str">
        <f>IF(BC31="","",VLOOKUP(BC31,'【記載例】シフト記号表（勤務時間帯）'!$C$6:$L$47,10,FALSE))</f>
        <v/>
      </c>
      <c r="BD32" s="174" t="str">
        <f>IF(BD31="","",VLOOKUP(BD31,'【記載例】シフト記号表（勤務時間帯）'!$C$6:$L$47,10,FALSE))</f>
        <v/>
      </c>
      <c r="BE32" s="174" t="str">
        <f>IF(BE31="","",VLOOKUP(BE31,'【記載例】シフト記号表（勤務時間帯）'!$C$6:$L$47,10,FALSE))</f>
        <v/>
      </c>
      <c r="BF32" s="1386">
        <f>IF($BI$3="４週",SUM(AA32:BB32),IF($BI$3="暦月",SUM(AA32:BE32),""))</f>
        <v>160</v>
      </c>
      <c r="BG32" s="1387"/>
      <c r="BH32" s="1388">
        <f>IF($BI$3="４週",BF32/4,IF($BI$3="暦月",(BF32/($BI$8/7)),""))</f>
        <v>40</v>
      </c>
      <c r="BI32" s="1387"/>
      <c r="BJ32" s="1383"/>
      <c r="BK32" s="1384"/>
      <c r="BL32" s="1384"/>
      <c r="BM32" s="1384"/>
      <c r="BN32" s="1385"/>
    </row>
    <row r="33" spans="2:66" ht="20.25" customHeight="1">
      <c r="B33" s="1479">
        <f>B31+1</f>
        <v>9</v>
      </c>
      <c r="C33" s="1389"/>
      <c r="D33" s="1391"/>
      <c r="E33" s="1327"/>
      <c r="F33" s="1392"/>
      <c r="G33" s="1316" t="s">
        <v>103</v>
      </c>
      <c r="H33" s="1317"/>
      <c r="I33" s="163"/>
      <c r="J33" s="164"/>
      <c r="K33" s="163"/>
      <c r="L33" s="164"/>
      <c r="M33" s="1410" t="s">
        <v>89</v>
      </c>
      <c r="N33" s="1411"/>
      <c r="O33" s="1416" t="s">
        <v>112</v>
      </c>
      <c r="P33" s="1417"/>
      <c r="Q33" s="1417"/>
      <c r="R33" s="1317"/>
      <c r="S33" s="1440" t="s">
        <v>172</v>
      </c>
      <c r="T33" s="1441"/>
      <c r="U33" s="1441"/>
      <c r="V33" s="1441"/>
      <c r="W33" s="1442"/>
      <c r="X33" s="115" t="s">
        <v>18</v>
      </c>
      <c r="Y33" s="116"/>
      <c r="Z33" s="117"/>
      <c r="AA33" s="105" t="s">
        <v>252</v>
      </c>
      <c r="AB33" s="106" t="s">
        <v>252</v>
      </c>
      <c r="AC33" s="106" t="s">
        <v>252</v>
      </c>
      <c r="AD33" s="106"/>
      <c r="AE33" s="106"/>
      <c r="AF33" s="106" t="s">
        <v>252</v>
      </c>
      <c r="AG33" s="107" t="s">
        <v>252</v>
      </c>
      <c r="AH33" s="105" t="s">
        <v>252</v>
      </c>
      <c r="AI33" s="106" t="s">
        <v>252</v>
      </c>
      <c r="AJ33" s="106" t="s">
        <v>252</v>
      </c>
      <c r="AK33" s="106"/>
      <c r="AL33" s="106"/>
      <c r="AM33" s="106" t="s">
        <v>252</v>
      </c>
      <c r="AN33" s="107" t="s">
        <v>252</v>
      </c>
      <c r="AO33" s="105" t="s">
        <v>252</v>
      </c>
      <c r="AP33" s="106" t="s">
        <v>252</v>
      </c>
      <c r="AQ33" s="106" t="s">
        <v>252</v>
      </c>
      <c r="AR33" s="106"/>
      <c r="AS33" s="106"/>
      <c r="AT33" s="106" t="s">
        <v>252</v>
      </c>
      <c r="AU33" s="107" t="s">
        <v>252</v>
      </c>
      <c r="AV33" s="105" t="s">
        <v>252</v>
      </c>
      <c r="AW33" s="106" t="s">
        <v>252</v>
      </c>
      <c r="AX33" s="106" t="s">
        <v>252</v>
      </c>
      <c r="AY33" s="106"/>
      <c r="AZ33" s="106"/>
      <c r="BA33" s="106" t="s">
        <v>252</v>
      </c>
      <c r="BB33" s="107" t="s">
        <v>252</v>
      </c>
      <c r="BC33" s="105"/>
      <c r="BD33" s="106"/>
      <c r="BE33" s="108"/>
      <c r="BF33" s="1394"/>
      <c r="BG33" s="1395"/>
      <c r="BH33" s="1396"/>
      <c r="BI33" s="1397"/>
      <c r="BJ33" s="1418"/>
      <c r="BK33" s="1419"/>
      <c r="BL33" s="1419"/>
      <c r="BM33" s="1419"/>
      <c r="BN33" s="1420"/>
    </row>
    <row r="34" spans="2:66" ht="20.25" customHeight="1">
      <c r="B34" s="1480"/>
      <c r="C34" s="1390"/>
      <c r="D34" s="1393"/>
      <c r="E34" s="1327"/>
      <c r="F34" s="1392"/>
      <c r="G34" s="1314"/>
      <c r="H34" s="1315"/>
      <c r="I34" s="163"/>
      <c r="J34" s="164" t="str">
        <f>G33</f>
        <v>看護職員</v>
      </c>
      <c r="K34" s="163"/>
      <c r="L34" s="164" t="str">
        <f>M33</f>
        <v>A</v>
      </c>
      <c r="M34" s="1408"/>
      <c r="N34" s="1409"/>
      <c r="O34" s="1414"/>
      <c r="P34" s="1415"/>
      <c r="Q34" s="1415"/>
      <c r="R34" s="1315"/>
      <c r="S34" s="1440"/>
      <c r="T34" s="1441"/>
      <c r="U34" s="1441"/>
      <c r="V34" s="1441"/>
      <c r="W34" s="1442"/>
      <c r="X34" s="196" t="s">
        <v>254</v>
      </c>
      <c r="Y34" s="120"/>
      <c r="Z34" s="197"/>
      <c r="AA34" s="173">
        <f>IF(AA33="","",VLOOKUP(AA33,'【記載例】シフト記号表（勤務時間帯）'!$C$6:$L$47,10,FALSE))</f>
        <v>8</v>
      </c>
      <c r="AB34" s="174">
        <f>IF(AB33="","",VLOOKUP(AB33,'【記載例】シフト記号表（勤務時間帯）'!$C$6:$L$47,10,FALSE))</f>
        <v>8</v>
      </c>
      <c r="AC34" s="174">
        <f>IF(AC33="","",VLOOKUP(AC33,'【記載例】シフト記号表（勤務時間帯）'!$C$6:$L$47,10,FALSE))</f>
        <v>8</v>
      </c>
      <c r="AD34" s="174" t="str">
        <f>IF(AD33="","",VLOOKUP(AD33,'【記載例】シフト記号表（勤務時間帯）'!$C$6:$L$47,10,FALSE))</f>
        <v/>
      </c>
      <c r="AE34" s="174" t="str">
        <f>IF(AE33="","",VLOOKUP(AE33,'【記載例】シフト記号表（勤務時間帯）'!$C$6:$L$47,10,FALSE))</f>
        <v/>
      </c>
      <c r="AF34" s="174">
        <f>IF(AF33="","",VLOOKUP(AF33,'【記載例】シフト記号表（勤務時間帯）'!$C$6:$L$47,10,FALSE))</f>
        <v>8</v>
      </c>
      <c r="AG34" s="175">
        <f>IF(AG33="","",VLOOKUP(AG33,'【記載例】シフト記号表（勤務時間帯）'!$C$6:$L$47,10,FALSE))</f>
        <v>8</v>
      </c>
      <c r="AH34" s="173">
        <f>IF(AH33="","",VLOOKUP(AH33,'【記載例】シフト記号表（勤務時間帯）'!$C$6:$L$47,10,FALSE))</f>
        <v>8</v>
      </c>
      <c r="AI34" s="174">
        <f>IF(AI33="","",VLOOKUP(AI33,'【記載例】シフト記号表（勤務時間帯）'!$C$6:$L$47,10,FALSE))</f>
        <v>8</v>
      </c>
      <c r="AJ34" s="174">
        <f>IF(AJ33="","",VLOOKUP(AJ33,'【記載例】シフト記号表（勤務時間帯）'!$C$6:$L$47,10,FALSE))</f>
        <v>8</v>
      </c>
      <c r="AK34" s="174" t="str">
        <f>IF(AK33="","",VLOOKUP(AK33,'【記載例】シフト記号表（勤務時間帯）'!$C$6:$L$47,10,FALSE))</f>
        <v/>
      </c>
      <c r="AL34" s="174" t="str">
        <f>IF(AL33="","",VLOOKUP(AL33,'【記載例】シフト記号表（勤務時間帯）'!$C$6:$L$47,10,FALSE))</f>
        <v/>
      </c>
      <c r="AM34" s="174">
        <f>IF(AM33="","",VLOOKUP(AM33,'【記載例】シフト記号表（勤務時間帯）'!$C$6:$L$47,10,FALSE))</f>
        <v>8</v>
      </c>
      <c r="AN34" s="175">
        <f>IF(AN33="","",VLOOKUP(AN33,'【記載例】シフト記号表（勤務時間帯）'!$C$6:$L$47,10,FALSE))</f>
        <v>8</v>
      </c>
      <c r="AO34" s="173">
        <f>IF(AO33="","",VLOOKUP(AO33,'【記載例】シフト記号表（勤務時間帯）'!$C$6:$L$47,10,FALSE))</f>
        <v>8</v>
      </c>
      <c r="AP34" s="174">
        <f>IF(AP33="","",VLOOKUP(AP33,'【記載例】シフト記号表（勤務時間帯）'!$C$6:$L$47,10,FALSE))</f>
        <v>8</v>
      </c>
      <c r="AQ34" s="174">
        <f>IF(AQ33="","",VLOOKUP(AQ33,'【記載例】シフト記号表（勤務時間帯）'!$C$6:$L$47,10,FALSE))</f>
        <v>8</v>
      </c>
      <c r="AR34" s="174" t="str">
        <f>IF(AR33="","",VLOOKUP(AR33,'【記載例】シフト記号表（勤務時間帯）'!$C$6:$L$47,10,FALSE))</f>
        <v/>
      </c>
      <c r="AS34" s="174" t="str">
        <f>IF(AS33="","",VLOOKUP(AS33,'【記載例】シフト記号表（勤務時間帯）'!$C$6:$L$47,10,FALSE))</f>
        <v/>
      </c>
      <c r="AT34" s="174">
        <f>IF(AT33="","",VLOOKUP(AT33,'【記載例】シフト記号表（勤務時間帯）'!$C$6:$L$47,10,FALSE))</f>
        <v>8</v>
      </c>
      <c r="AU34" s="175">
        <f>IF(AU33="","",VLOOKUP(AU33,'【記載例】シフト記号表（勤務時間帯）'!$C$6:$L$47,10,FALSE))</f>
        <v>8</v>
      </c>
      <c r="AV34" s="173">
        <f>IF(AV33="","",VLOOKUP(AV33,'【記載例】シフト記号表（勤務時間帯）'!$C$6:$L$47,10,FALSE))</f>
        <v>8</v>
      </c>
      <c r="AW34" s="174">
        <f>IF(AW33="","",VLOOKUP(AW33,'【記載例】シフト記号表（勤務時間帯）'!$C$6:$L$47,10,FALSE))</f>
        <v>8</v>
      </c>
      <c r="AX34" s="174">
        <f>IF(AX33="","",VLOOKUP(AX33,'【記載例】シフト記号表（勤務時間帯）'!$C$6:$L$47,10,FALSE))</f>
        <v>8</v>
      </c>
      <c r="AY34" s="174" t="str">
        <f>IF(AY33="","",VLOOKUP(AY33,'【記載例】シフト記号表（勤務時間帯）'!$C$6:$L$47,10,FALSE))</f>
        <v/>
      </c>
      <c r="AZ34" s="174" t="str">
        <f>IF(AZ33="","",VLOOKUP(AZ33,'【記載例】シフト記号表（勤務時間帯）'!$C$6:$L$47,10,FALSE))</f>
        <v/>
      </c>
      <c r="BA34" s="174">
        <f>IF(BA33="","",VLOOKUP(BA33,'【記載例】シフト記号表（勤務時間帯）'!$C$6:$L$47,10,FALSE))</f>
        <v>8</v>
      </c>
      <c r="BB34" s="175">
        <f>IF(BB33="","",VLOOKUP(BB33,'【記載例】シフト記号表（勤務時間帯）'!$C$6:$L$47,10,FALSE))</f>
        <v>8</v>
      </c>
      <c r="BC34" s="173" t="str">
        <f>IF(BC33="","",VLOOKUP(BC33,'【記載例】シフト記号表（勤務時間帯）'!$C$6:$L$47,10,FALSE))</f>
        <v/>
      </c>
      <c r="BD34" s="174" t="str">
        <f>IF(BD33="","",VLOOKUP(BD33,'【記載例】シフト記号表（勤務時間帯）'!$C$6:$L$47,10,FALSE))</f>
        <v/>
      </c>
      <c r="BE34" s="174" t="str">
        <f>IF(BE33="","",VLOOKUP(BE33,'【記載例】シフト記号表（勤務時間帯）'!$C$6:$L$47,10,FALSE))</f>
        <v/>
      </c>
      <c r="BF34" s="1386">
        <f>IF($BI$3="４週",SUM(AA34:BB34),IF($BI$3="暦月",SUM(AA34:BE34),""))</f>
        <v>160</v>
      </c>
      <c r="BG34" s="1387"/>
      <c r="BH34" s="1388">
        <f>IF($BI$3="４週",BF34/4,IF($BI$3="暦月",(BF34/($BI$8/7)),""))</f>
        <v>40</v>
      </c>
      <c r="BI34" s="1387"/>
      <c r="BJ34" s="1383"/>
      <c r="BK34" s="1384"/>
      <c r="BL34" s="1384"/>
      <c r="BM34" s="1384"/>
      <c r="BN34" s="1385"/>
    </row>
    <row r="35" spans="2:66" ht="20.25" customHeight="1">
      <c r="B35" s="1479">
        <f>B33+1</f>
        <v>10</v>
      </c>
      <c r="C35" s="1389" t="s">
        <v>131</v>
      </c>
      <c r="D35" s="1391" t="s">
        <v>160</v>
      </c>
      <c r="E35" s="1327"/>
      <c r="F35" s="1392"/>
      <c r="G35" s="1316" t="s">
        <v>104</v>
      </c>
      <c r="H35" s="1317"/>
      <c r="I35" s="163"/>
      <c r="J35" s="164"/>
      <c r="K35" s="163"/>
      <c r="L35" s="164"/>
      <c r="M35" s="1410" t="s">
        <v>89</v>
      </c>
      <c r="N35" s="1411"/>
      <c r="O35" s="1416" t="s">
        <v>19</v>
      </c>
      <c r="P35" s="1417"/>
      <c r="Q35" s="1417"/>
      <c r="R35" s="1317"/>
      <c r="S35" s="1440" t="s">
        <v>173</v>
      </c>
      <c r="T35" s="1441"/>
      <c r="U35" s="1441"/>
      <c r="V35" s="1441"/>
      <c r="W35" s="1442"/>
      <c r="X35" s="195" t="s">
        <v>18</v>
      </c>
      <c r="Y35" s="118"/>
      <c r="Z35" s="119"/>
      <c r="AA35" s="105" t="s">
        <v>248</v>
      </c>
      <c r="AB35" s="106" t="s">
        <v>267</v>
      </c>
      <c r="AC35" s="106" t="s">
        <v>249</v>
      </c>
      <c r="AD35" s="106" t="s">
        <v>249</v>
      </c>
      <c r="AE35" s="106"/>
      <c r="AF35" s="106" t="s">
        <v>250</v>
      </c>
      <c r="AG35" s="107"/>
      <c r="AH35" s="105"/>
      <c r="AI35" s="106" t="s">
        <v>248</v>
      </c>
      <c r="AJ35" s="106" t="s">
        <v>267</v>
      </c>
      <c r="AK35" s="106" t="s">
        <v>249</v>
      </c>
      <c r="AL35" s="106" t="s">
        <v>249</v>
      </c>
      <c r="AM35" s="106"/>
      <c r="AN35" s="107" t="s">
        <v>250</v>
      </c>
      <c r="AO35" s="105" t="s">
        <v>250</v>
      </c>
      <c r="AP35" s="106"/>
      <c r="AQ35" s="106" t="s">
        <v>248</v>
      </c>
      <c r="AR35" s="106" t="s">
        <v>267</v>
      </c>
      <c r="AS35" s="106" t="s">
        <v>249</v>
      </c>
      <c r="AT35" s="106" t="s">
        <v>249</v>
      </c>
      <c r="AU35" s="107"/>
      <c r="AV35" s="105" t="s">
        <v>250</v>
      </c>
      <c r="AW35" s="106"/>
      <c r="AX35" s="106"/>
      <c r="AY35" s="106" t="s">
        <v>248</v>
      </c>
      <c r="AZ35" s="106" t="s">
        <v>267</v>
      </c>
      <c r="BA35" s="106" t="s">
        <v>249</v>
      </c>
      <c r="BB35" s="107" t="s">
        <v>249</v>
      </c>
      <c r="BC35" s="105"/>
      <c r="BD35" s="106"/>
      <c r="BE35" s="108"/>
      <c r="BF35" s="1394"/>
      <c r="BG35" s="1395"/>
      <c r="BH35" s="1396"/>
      <c r="BI35" s="1397"/>
      <c r="BJ35" s="1418"/>
      <c r="BK35" s="1419"/>
      <c r="BL35" s="1419"/>
      <c r="BM35" s="1419"/>
      <c r="BN35" s="1420"/>
    </row>
    <row r="36" spans="2:66" ht="20.25" customHeight="1">
      <c r="B36" s="1480"/>
      <c r="C36" s="1390"/>
      <c r="D36" s="1393"/>
      <c r="E36" s="1327"/>
      <c r="F36" s="1392"/>
      <c r="G36" s="1314"/>
      <c r="H36" s="1315"/>
      <c r="I36" s="163"/>
      <c r="J36" s="164" t="str">
        <f>G35</f>
        <v>介護職員</v>
      </c>
      <c r="K36" s="163"/>
      <c r="L36" s="164" t="str">
        <f>M35</f>
        <v>A</v>
      </c>
      <c r="M36" s="1408"/>
      <c r="N36" s="1409"/>
      <c r="O36" s="1414"/>
      <c r="P36" s="1415"/>
      <c r="Q36" s="1415"/>
      <c r="R36" s="1315"/>
      <c r="S36" s="1440"/>
      <c r="T36" s="1441"/>
      <c r="U36" s="1441"/>
      <c r="V36" s="1441"/>
      <c r="W36" s="1442"/>
      <c r="X36" s="196" t="s">
        <v>254</v>
      </c>
      <c r="Y36" s="120"/>
      <c r="Z36" s="197"/>
      <c r="AA36" s="173">
        <f>IF(AA35="","",VLOOKUP(AA35,'【記載例】シフト記号表（勤務時間帯）'!$C$6:$L$47,10,FALSE))</f>
        <v>8</v>
      </c>
      <c r="AB36" s="174">
        <f>IF(AB35="","",VLOOKUP(AB35,'【記載例】シフト記号表（勤務時間帯）'!$C$6:$L$47,10,FALSE))</f>
        <v>8</v>
      </c>
      <c r="AC36" s="174">
        <f>IF(AC35="","",VLOOKUP(AC35,'【記載例】シフト記号表（勤務時間帯）'!$C$6:$L$47,10,FALSE))</f>
        <v>7.9999999999999982</v>
      </c>
      <c r="AD36" s="174">
        <f>IF(AD35="","",VLOOKUP(AD35,'【記載例】シフト記号表（勤務時間帯）'!$C$6:$L$47,10,FALSE))</f>
        <v>7.9999999999999982</v>
      </c>
      <c r="AE36" s="174" t="str">
        <f>IF(AE35="","",VLOOKUP(AE35,'【記載例】シフト記号表（勤務時間帯）'!$C$6:$L$47,10,FALSE))</f>
        <v/>
      </c>
      <c r="AF36" s="174">
        <f>IF(AF35="","",VLOOKUP(AF35,'【記載例】シフト記号表（勤務時間帯）'!$C$6:$L$47,10,FALSE))</f>
        <v>8</v>
      </c>
      <c r="AG36" s="175" t="str">
        <f>IF(AG35="","",VLOOKUP(AG35,'【記載例】シフト記号表（勤務時間帯）'!$C$6:$L$47,10,FALSE))</f>
        <v/>
      </c>
      <c r="AH36" s="173" t="str">
        <f>IF(AH35="","",VLOOKUP(AH35,'【記載例】シフト記号表（勤務時間帯）'!$C$6:$L$47,10,FALSE))</f>
        <v/>
      </c>
      <c r="AI36" s="174">
        <f>IF(AI35="","",VLOOKUP(AI35,'【記載例】シフト記号表（勤務時間帯）'!$C$6:$L$47,10,FALSE))</f>
        <v>8</v>
      </c>
      <c r="AJ36" s="174">
        <f>IF(AJ35="","",VLOOKUP(AJ35,'【記載例】シフト記号表（勤務時間帯）'!$C$6:$L$47,10,FALSE))</f>
        <v>8</v>
      </c>
      <c r="AK36" s="174">
        <f>IF(AK35="","",VLOOKUP(AK35,'【記載例】シフト記号表（勤務時間帯）'!$C$6:$L$47,10,FALSE))</f>
        <v>7.9999999999999982</v>
      </c>
      <c r="AL36" s="174">
        <f>IF(AL35="","",VLOOKUP(AL35,'【記載例】シフト記号表（勤務時間帯）'!$C$6:$L$47,10,FALSE))</f>
        <v>7.9999999999999982</v>
      </c>
      <c r="AM36" s="174" t="str">
        <f>IF(AM35="","",VLOOKUP(AM35,'【記載例】シフト記号表（勤務時間帯）'!$C$6:$L$47,10,FALSE))</f>
        <v/>
      </c>
      <c r="AN36" s="175">
        <f>IF(AN35="","",VLOOKUP(AN35,'【記載例】シフト記号表（勤務時間帯）'!$C$6:$L$47,10,FALSE))</f>
        <v>8</v>
      </c>
      <c r="AO36" s="173">
        <f>IF(AO35="","",VLOOKUP(AO35,'【記載例】シフト記号表（勤務時間帯）'!$C$6:$L$47,10,FALSE))</f>
        <v>8</v>
      </c>
      <c r="AP36" s="174" t="str">
        <f>IF(AP35="","",VLOOKUP(AP35,'【記載例】シフト記号表（勤務時間帯）'!$C$6:$L$47,10,FALSE))</f>
        <v/>
      </c>
      <c r="AQ36" s="174">
        <f>IF(AQ35="","",VLOOKUP(AQ35,'【記載例】シフト記号表（勤務時間帯）'!$C$6:$L$47,10,FALSE))</f>
        <v>8</v>
      </c>
      <c r="AR36" s="174">
        <f>IF(AR35="","",VLOOKUP(AR35,'【記載例】シフト記号表（勤務時間帯）'!$C$6:$L$47,10,FALSE))</f>
        <v>8</v>
      </c>
      <c r="AS36" s="174">
        <f>IF(AS35="","",VLOOKUP(AS35,'【記載例】シフト記号表（勤務時間帯）'!$C$6:$L$47,10,FALSE))</f>
        <v>7.9999999999999982</v>
      </c>
      <c r="AT36" s="174">
        <f>IF(AT35="","",VLOOKUP(AT35,'【記載例】シフト記号表（勤務時間帯）'!$C$6:$L$47,10,FALSE))</f>
        <v>7.9999999999999982</v>
      </c>
      <c r="AU36" s="175" t="str">
        <f>IF(AU35="","",VLOOKUP(AU35,'【記載例】シフト記号表（勤務時間帯）'!$C$6:$L$47,10,FALSE))</f>
        <v/>
      </c>
      <c r="AV36" s="173">
        <f>IF(AV35="","",VLOOKUP(AV35,'【記載例】シフト記号表（勤務時間帯）'!$C$6:$L$47,10,FALSE))</f>
        <v>8</v>
      </c>
      <c r="AW36" s="174" t="str">
        <f>IF(AW35="","",VLOOKUP(AW35,'【記載例】シフト記号表（勤務時間帯）'!$C$6:$L$47,10,FALSE))</f>
        <v/>
      </c>
      <c r="AX36" s="174" t="str">
        <f>IF(AX35="","",VLOOKUP(AX35,'【記載例】シフト記号表（勤務時間帯）'!$C$6:$L$47,10,FALSE))</f>
        <v/>
      </c>
      <c r="AY36" s="174">
        <f>IF(AY35="","",VLOOKUP(AY35,'【記載例】シフト記号表（勤務時間帯）'!$C$6:$L$47,10,FALSE))</f>
        <v>8</v>
      </c>
      <c r="AZ36" s="174">
        <f>IF(AZ35="","",VLOOKUP(AZ35,'【記載例】シフト記号表（勤務時間帯）'!$C$6:$L$47,10,FALSE))</f>
        <v>8</v>
      </c>
      <c r="BA36" s="174">
        <f>IF(BA35="","",VLOOKUP(BA35,'【記載例】シフト記号表（勤務時間帯）'!$C$6:$L$47,10,FALSE))</f>
        <v>7.9999999999999982</v>
      </c>
      <c r="BB36" s="175">
        <f>IF(BB35="","",VLOOKUP(BB35,'【記載例】シフト記号表（勤務時間帯）'!$C$6:$L$47,10,FALSE))</f>
        <v>7.9999999999999982</v>
      </c>
      <c r="BC36" s="173" t="str">
        <f>IF(BC35="","",VLOOKUP(BC35,'【記載例】シフト記号表（勤務時間帯）'!$C$6:$L$47,10,FALSE))</f>
        <v/>
      </c>
      <c r="BD36" s="174" t="str">
        <f>IF(BD35="","",VLOOKUP(BD35,'【記載例】シフト記号表（勤務時間帯）'!$C$6:$L$47,10,FALSE))</f>
        <v/>
      </c>
      <c r="BE36" s="174" t="str">
        <f>IF(BE35="","",VLOOKUP(BE35,'【記載例】シフト記号表（勤務時間帯）'!$C$6:$L$47,10,FALSE))</f>
        <v/>
      </c>
      <c r="BF36" s="1386">
        <f>IF($BI$3="４週",SUM(AA36:BB36),IF($BI$3="暦月",SUM(AA36:BE36),""))</f>
        <v>160</v>
      </c>
      <c r="BG36" s="1387"/>
      <c r="BH36" s="1388">
        <f>IF($BI$3="４週",BF36/4,IF($BI$3="暦月",(BF36/($BI$8/7)),""))</f>
        <v>40</v>
      </c>
      <c r="BI36" s="1387"/>
      <c r="BJ36" s="1383"/>
      <c r="BK36" s="1384"/>
      <c r="BL36" s="1384"/>
      <c r="BM36" s="1384"/>
      <c r="BN36" s="1385"/>
    </row>
    <row r="37" spans="2:66" ht="20.25" customHeight="1">
      <c r="B37" s="1479">
        <f>B35+1</f>
        <v>11</v>
      </c>
      <c r="C37" s="1389"/>
      <c r="D37" s="1391" t="s">
        <v>160</v>
      </c>
      <c r="E37" s="1327"/>
      <c r="F37" s="1392"/>
      <c r="G37" s="1316" t="s">
        <v>104</v>
      </c>
      <c r="H37" s="1317"/>
      <c r="I37" s="163"/>
      <c r="J37" s="164"/>
      <c r="K37" s="163"/>
      <c r="L37" s="164"/>
      <c r="M37" s="1410" t="s">
        <v>89</v>
      </c>
      <c r="N37" s="1411"/>
      <c r="O37" s="1416" t="s">
        <v>90</v>
      </c>
      <c r="P37" s="1417"/>
      <c r="Q37" s="1417"/>
      <c r="R37" s="1317"/>
      <c r="S37" s="1440" t="s">
        <v>174</v>
      </c>
      <c r="T37" s="1441"/>
      <c r="U37" s="1441"/>
      <c r="V37" s="1441"/>
      <c r="W37" s="1442"/>
      <c r="X37" s="195" t="s">
        <v>18</v>
      </c>
      <c r="Y37" s="118"/>
      <c r="Z37" s="119"/>
      <c r="AA37" s="105"/>
      <c r="AB37" s="106" t="s">
        <v>248</v>
      </c>
      <c r="AC37" s="106" t="s">
        <v>267</v>
      </c>
      <c r="AD37" s="106" t="s">
        <v>250</v>
      </c>
      <c r="AE37" s="106" t="s">
        <v>249</v>
      </c>
      <c r="AF37" s="106"/>
      <c r="AG37" s="107" t="s">
        <v>250</v>
      </c>
      <c r="AH37" s="105" t="s">
        <v>250</v>
      </c>
      <c r="AI37" s="106"/>
      <c r="AJ37" s="106" t="s">
        <v>248</v>
      </c>
      <c r="AK37" s="106" t="s">
        <v>267</v>
      </c>
      <c r="AL37" s="106" t="s">
        <v>250</v>
      </c>
      <c r="AM37" s="106" t="s">
        <v>249</v>
      </c>
      <c r="AN37" s="107"/>
      <c r="AO37" s="105" t="s">
        <v>250</v>
      </c>
      <c r="AP37" s="106" t="s">
        <v>249</v>
      </c>
      <c r="AQ37" s="106"/>
      <c r="AR37" s="106" t="s">
        <v>248</v>
      </c>
      <c r="AS37" s="106" t="s">
        <v>267</v>
      </c>
      <c r="AT37" s="106" t="s">
        <v>250</v>
      </c>
      <c r="AU37" s="107"/>
      <c r="AV37" s="105"/>
      <c r="AW37" s="106" t="s">
        <v>250</v>
      </c>
      <c r="AX37" s="106" t="s">
        <v>249</v>
      </c>
      <c r="AY37" s="106"/>
      <c r="AZ37" s="106" t="s">
        <v>248</v>
      </c>
      <c r="BA37" s="106" t="s">
        <v>267</v>
      </c>
      <c r="BB37" s="107" t="s">
        <v>250</v>
      </c>
      <c r="BC37" s="105"/>
      <c r="BD37" s="106"/>
      <c r="BE37" s="108"/>
      <c r="BF37" s="1394"/>
      <c r="BG37" s="1395"/>
      <c r="BH37" s="1396"/>
      <c r="BI37" s="1397"/>
      <c r="BJ37" s="1418"/>
      <c r="BK37" s="1419"/>
      <c r="BL37" s="1419"/>
      <c r="BM37" s="1419"/>
      <c r="BN37" s="1420"/>
    </row>
    <row r="38" spans="2:66" ht="20.25" customHeight="1">
      <c r="B38" s="1480"/>
      <c r="C38" s="1390"/>
      <c r="D38" s="1393"/>
      <c r="E38" s="1327"/>
      <c r="F38" s="1392"/>
      <c r="G38" s="1314"/>
      <c r="H38" s="1315"/>
      <c r="I38" s="163"/>
      <c r="J38" s="164" t="str">
        <f>G37</f>
        <v>介護職員</v>
      </c>
      <c r="K38" s="163"/>
      <c r="L38" s="164" t="str">
        <f>M37</f>
        <v>A</v>
      </c>
      <c r="M38" s="1408"/>
      <c r="N38" s="1409"/>
      <c r="O38" s="1414"/>
      <c r="P38" s="1415"/>
      <c r="Q38" s="1415"/>
      <c r="R38" s="1315"/>
      <c r="S38" s="1440"/>
      <c r="T38" s="1441"/>
      <c r="U38" s="1441"/>
      <c r="V38" s="1441"/>
      <c r="W38" s="1442"/>
      <c r="X38" s="196" t="s">
        <v>254</v>
      </c>
      <c r="Y38" s="120"/>
      <c r="Z38" s="197"/>
      <c r="AA38" s="173" t="str">
        <f>IF(AA37="","",VLOOKUP(AA37,'【記載例】シフト記号表（勤務時間帯）'!$C$6:$L$47,10,FALSE))</f>
        <v/>
      </c>
      <c r="AB38" s="174">
        <f>IF(AB37="","",VLOOKUP(AB37,'【記載例】シフト記号表（勤務時間帯）'!$C$6:$L$47,10,FALSE))</f>
        <v>8</v>
      </c>
      <c r="AC38" s="174">
        <f>IF(AC37="","",VLOOKUP(AC37,'【記載例】シフト記号表（勤務時間帯）'!$C$6:$L$47,10,FALSE))</f>
        <v>8</v>
      </c>
      <c r="AD38" s="174">
        <f>IF(AD37="","",VLOOKUP(AD37,'【記載例】シフト記号表（勤務時間帯）'!$C$6:$L$47,10,FALSE))</f>
        <v>8</v>
      </c>
      <c r="AE38" s="174">
        <f>IF(AE37="","",VLOOKUP(AE37,'【記載例】シフト記号表（勤務時間帯）'!$C$6:$L$47,10,FALSE))</f>
        <v>7.9999999999999982</v>
      </c>
      <c r="AF38" s="174" t="str">
        <f>IF(AF37="","",VLOOKUP(AF37,'【記載例】シフト記号表（勤務時間帯）'!$C$6:$L$47,10,FALSE))</f>
        <v/>
      </c>
      <c r="AG38" s="175">
        <f>IF(AG37="","",VLOOKUP(AG37,'【記載例】シフト記号表（勤務時間帯）'!$C$6:$L$47,10,FALSE))</f>
        <v>8</v>
      </c>
      <c r="AH38" s="173">
        <f>IF(AH37="","",VLOOKUP(AH37,'【記載例】シフト記号表（勤務時間帯）'!$C$6:$L$47,10,FALSE))</f>
        <v>8</v>
      </c>
      <c r="AI38" s="174" t="str">
        <f>IF(AI37="","",VLOOKUP(AI37,'【記載例】シフト記号表（勤務時間帯）'!$C$6:$L$47,10,FALSE))</f>
        <v/>
      </c>
      <c r="AJ38" s="174">
        <f>IF(AJ37="","",VLOOKUP(AJ37,'【記載例】シフト記号表（勤務時間帯）'!$C$6:$L$47,10,FALSE))</f>
        <v>8</v>
      </c>
      <c r="AK38" s="174">
        <f>IF(AK37="","",VLOOKUP(AK37,'【記載例】シフト記号表（勤務時間帯）'!$C$6:$L$47,10,FALSE))</f>
        <v>8</v>
      </c>
      <c r="AL38" s="174">
        <f>IF(AL37="","",VLOOKUP(AL37,'【記載例】シフト記号表（勤務時間帯）'!$C$6:$L$47,10,FALSE))</f>
        <v>8</v>
      </c>
      <c r="AM38" s="174">
        <f>IF(AM37="","",VLOOKUP(AM37,'【記載例】シフト記号表（勤務時間帯）'!$C$6:$L$47,10,FALSE))</f>
        <v>7.9999999999999982</v>
      </c>
      <c r="AN38" s="175" t="str">
        <f>IF(AN37="","",VLOOKUP(AN37,'【記載例】シフト記号表（勤務時間帯）'!$C$6:$L$47,10,FALSE))</f>
        <v/>
      </c>
      <c r="AO38" s="173">
        <f>IF(AO37="","",VLOOKUP(AO37,'【記載例】シフト記号表（勤務時間帯）'!$C$6:$L$47,10,FALSE))</f>
        <v>8</v>
      </c>
      <c r="AP38" s="174">
        <f>IF(AP37="","",VLOOKUP(AP37,'【記載例】シフト記号表（勤務時間帯）'!$C$6:$L$47,10,FALSE))</f>
        <v>7.9999999999999982</v>
      </c>
      <c r="AQ38" s="174" t="str">
        <f>IF(AQ37="","",VLOOKUP(AQ37,'【記載例】シフト記号表（勤務時間帯）'!$C$6:$L$47,10,FALSE))</f>
        <v/>
      </c>
      <c r="AR38" s="174">
        <f>IF(AR37="","",VLOOKUP(AR37,'【記載例】シフト記号表（勤務時間帯）'!$C$6:$L$47,10,FALSE))</f>
        <v>8</v>
      </c>
      <c r="AS38" s="174">
        <f>IF(AS37="","",VLOOKUP(AS37,'【記載例】シフト記号表（勤務時間帯）'!$C$6:$L$47,10,FALSE))</f>
        <v>8</v>
      </c>
      <c r="AT38" s="174">
        <f>IF(AT37="","",VLOOKUP(AT37,'【記載例】シフト記号表（勤務時間帯）'!$C$6:$L$47,10,FALSE))</f>
        <v>8</v>
      </c>
      <c r="AU38" s="175" t="str">
        <f>IF(AU37="","",VLOOKUP(AU37,'【記載例】シフト記号表（勤務時間帯）'!$C$6:$L$47,10,FALSE))</f>
        <v/>
      </c>
      <c r="AV38" s="173" t="str">
        <f>IF(AV37="","",VLOOKUP(AV37,'【記載例】シフト記号表（勤務時間帯）'!$C$6:$L$47,10,FALSE))</f>
        <v/>
      </c>
      <c r="AW38" s="174">
        <f>IF(AW37="","",VLOOKUP(AW37,'【記載例】シフト記号表（勤務時間帯）'!$C$6:$L$47,10,FALSE))</f>
        <v>8</v>
      </c>
      <c r="AX38" s="174">
        <f>IF(AX37="","",VLOOKUP(AX37,'【記載例】シフト記号表（勤務時間帯）'!$C$6:$L$47,10,FALSE))</f>
        <v>7.9999999999999982</v>
      </c>
      <c r="AY38" s="174" t="str">
        <f>IF(AY37="","",VLOOKUP(AY37,'【記載例】シフト記号表（勤務時間帯）'!$C$6:$L$47,10,FALSE))</f>
        <v/>
      </c>
      <c r="AZ38" s="174">
        <f>IF(AZ37="","",VLOOKUP(AZ37,'【記載例】シフト記号表（勤務時間帯）'!$C$6:$L$47,10,FALSE))</f>
        <v>8</v>
      </c>
      <c r="BA38" s="174">
        <f>IF(BA37="","",VLOOKUP(BA37,'【記載例】シフト記号表（勤務時間帯）'!$C$6:$L$47,10,FALSE))</f>
        <v>8</v>
      </c>
      <c r="BB38" s="175">
        <f>IF(BB37="","",VLOOKUP(BB37,'【記載例】シフト記号表（勤務時間帯）'!$C$6:$L$47,10,FALSE))</f>
        <v>8</v>
      </c>
      <c r="BC38" s="173" t="str">
        <f>IF(BC37="","",VLOOKUP(BC37,'【記載例】シフト記号表（勤務時間帯）'!$C$6:$L$47,10,FALSE))</f>
        <v/>
      </c>
      <c r="BD38" s="174" t="str">
        <f>IF(BD37="","",VLOOKUP(BD37,'【記載例】シフト記号表（勤務時間帯）'!$C$6:$L$47,10,FALSE))</f>
        <v/>
      </c>
      <c r="BE38" s="174" t="str">
        <f>IF(BE37="","",VLOOKUP(BE37,'【記載例】シフト記号表（勤務時間帯）'!$C$6:$L$47,10,FALSE))</f>
        <v/>
      </c>
      <c r="BF38" s="1386">
        <f>IF($BI$3="４週",SUM(AA38:BB38),IF($BI$3="暦月",SUM(AA38:BE38),""))</f>
        <v>160</v>
      </c>
      <c r="BG38" s="1387"/>
      <c r="BH38" s="1388">
        <f>IF($BI$3="４週",BF38/4,IF($BI$3="暦月",(BF38/($BI$8/7)),""))</f>
        <v>40</v>
      </c>
      <c r="BI38" s="1387"/>
      <c r="BJ38" s="1383"/>
      <c r="BK38" s="1384"/>
      <c r="BL38" s="1384"/>
      <c r="BM38" s="1384"/>
      <c r="BN38" s="1385"/>
    </row>
    <row r="39" spans="2:66" ht="20.25" customHeight="1">
      <c r="B39" s="1479">
        <f>B37+1</f>
        <v>12</v>
      </c>
      <c r="C39" s="1389"/>
      <c r="D39" s="1391" t="s">
        <v>160</v>
      </c>
      <c r="E39" s="1327"/>
      <c r="F39" s="1392"/>
      <c r="G39" s="1316" t="s">
        <v>104</v>
      </c>
      <c r="H39" s="1317"/>
      <c r="I39" s="163"/>
      <c r="J39" s="164"/>
      <c r="K39" s="163"/>
      <c r="L39" s="164"/>
      <c r="M39" s="1410" t="s">
        <v>89</v>
      </c>
      <c r="N39" s="1411"/>
      <c r="O39" s="1416" t="s">
        <v>90</v>
      </c>
      <c r="P39" s="1417"/>
      <c r="Q39" s="1417"/>
      <c r="R39" s="1317"/>
      <c r="S39" s="1440" t="s">
        <v>175</v>
      </c>
      <c r="T39" s="1441"/>
      <c r="U39" s="1441"/>
      <c r="V39" s="1441"/>
      <c r="W39" s="1442"/>
      <c r="X39" s="195" t="s">
        <v>18</v>
      </c>
      <c r="Y39" s="118"/>
      <c r="Z39" s="119"/>
      <c r="AA39" s="105" t="s">
        <v>250</v>
      </c>
      <c r="AB39" s="106"/>
      <c r="AC39" s="106" t="s">
        <v>248</v>
      </c>
      <c r="AD39" s="106" t="s">
        <v>267</v>
      </c>
      <c r="AE39" s="106" t="s">
        <v>250</v>
      </c>
      <c r="AF39" s="106" t="s">
        <v>249</v>
      </c>
      <c r="AG39" s="107"/>
      <c r="AH39" s="105" t="s">
        <v>249</v>
      </c>
      <c r="AI39" s="106" t="s">
        <v>250</v>
      </c>
      <c r="AJ39" s="106"/>
      <c r="AK39" s="106" t="s">
        <v>248</v>
      </c>
      <c r="AL39" s="106" t="s">
        <v>267</v>
      </c>
      <c r="AM39" s="106" t="s">
        <v>250</v>
      </c>
      <c r="AN39" s="107"/>
      <c r="AO39" s="105" t="s">
        <v>249</v>
      </c>
      <c r="AP39" s="106" t="s">
        <v>250</v>
      </c>
      <c r="AQ39" s="106"/>
      <c r="AR39" s="106"/>
      <c r="AS39" s="106" t="s">
        <v>248</v>
      </c>
      <c r="AT39" s="106" t="s">
        <v>267</v>
      </c>
      <c r="AU39" s="107" t="s">
        <v>249</v>
      </c>
      <c r="AV39" s="105" t="s">
        <v>249</v>
      </c>
      <c r="AW39" s="106"/>
      <c r="AX39" s="106" t="s">
        <v>250</v>
      </c>
      <c r="AY39" s="106" t="s">
        <v>249</v>
      </c>
      <c r="AZ39" s="106"/>
      <c r="BA39" s="106" t="s">
        <v>248</v>
      </c>
      <c r="BB39" s="107" t="s">
        <v>267</v>
      </c>
      <c r="BC39" s="105"/>
      <c r="BD39" s="106"/>
      <c r="BE39" s="108"/>
      <c r="BF39" s="1394"/>
      <c r="BG39" s="1395"/>
      <c r="BH39" s="1396"/>
      <c r="BI39" s="1397"/>
      <c r="BJ39" s="1418"/>
      <c r="BK39" s="1419"/>
      <c r="BL39" s="1419"/>
      <c r="BM39" s="1419"/>
      <c r="BN39" s="1420"/>
    </row>
    <row r="40" spans="2:66" ht="20.25" customHeight="1">
      <c r="B40" s="1480"/>
      <c r="C40" s="1390"/>
      <c r="D40" s="1393"/>
      <c r="E40" s="1327"/>
      <c r="F40" s="1392"/>
      <c r="G40" s="1314"/>
      <c r="H40" s="1315"/>
      <c r="I40" s="163"/>
      <c r="J40" s="164" t="str">
        <f>G39</f>
        <v>介護職員</v>
      </c>
      <c r="K40" s="163"/>
      <c r="L40" s="164" t="str">
        <f>M39</f>
        <v>A</v>
      </c>
      <c r="M40" s="1408"/>
      <c r="N40" s="1409"/>
      <c r="O40" s="1414"/>
      <c r="P40" s="1415"/>
      <c r="Q40" s="1415"/>
      <c r="R40" s="1315"/>
      <c r="S40" s="1440"/>
      <c r="T40" s="1441"/>
      <c r="U40" s="1441"/>
      <c r="V40" s="1441"/>
      <c r="W40" s="1442"/>
      <c r="X40" s="196" t="s">
        <v>254</v>
      </c>
      <c r="Y40" s="120"/>
      <c r="Z40" s="197"/>
      <c r="AA40" s="173">
        <f>IF(AA39="","",VLOOKUP(AA39,'【記載例】シフト記号表（勤務時間帯）'!$C$6:$L$47,10,FALSE))</f>
        <v>8</v>
      </c>
      <c r="AB40" s="174" t="str">
        <f>IF(AB39="","",VLOOKUP(AB39,'【記載例】シフト記号表（勤務時間帯）'!$C$6:$L$47,10,FALSE))</f>
        <v/>
      </c>
      <c r="AC40" s="174">
        <f>IF(AC39="","",VLOOKUP(AC39,'【記載例】シフト記号表（勤務時間帯）'!$C$6:$L$47,10,FALSE))</f>
        <v>8</v>
      </c>
      <c r="AD40" s="174">
        <f>IF(AD39="","",VLOOKUP(AD39,'【記載例】シフト記号表（勤務時間帯）'!$C$6:$L$47,10,FALSE))</f>
        <v>8</v>
      </c>
      <c r="AE40" s="174">
        <f>IF(AE39="","",VLOOKUP(AE39,'【記載例】シフト記号表（勤務時間帯）'!$C$6:$L$47,10,FALSE))</f>
        <v>8</v>
      </c>
      <c r="AF40" s="174">
        <f>IF(AF39="","",VLOOKUP(AF39,'【記載例】シフト記号表（勤務時間帯）'!$C$6:$L$47,10,FALSE))</f>
        <v>7.9999999999999982</v>
      </c>
      <c r="AG40" s="175" t="str">
        <f>IF(AG39="","",VLOOKUP(AG39,'【記載例】シフト記号表（勤務時間帯）'!$C$6:$L$47,10,FALSE))</f>
        <v/>
      </c>
      <c r="AH40" s="173">
        <f>IF(AH39="","",VLOOKUP(AH39,'【記載例】シフト記号表（勤務時間帯）'!$C$6:$L$47,10,FALSE))</f>
        <v>7.9999999999999982</v>
      </c>
      <c r="AI40" s="174">
        <f>IF(AI39="","",VLOOKUP(AI39,'【記載例】シフト記号表（勤務時間帯）'!$C$6:$L$47,10,FALSE))</f>
        <v>8</v>
      </c>
      <c r="AJ40" s="174" t="str">
        <f>IF(AJ39="","",VLOOKUP(AJ39,'【記載例】シフト記号表（勤務時間帯）'!$C$6:$L$47,10,FALSE))</f>
        <v/>
      </c>
      <c r="AK40" s="174">
        <f>IF(AK39="","",VLOOKUP(AK39,'【記載例】シフト記号表（勤務時間帯）'!$C$6:$L$47,10,FALSE))</f>
        <v>8</v>
      </c>
      <c r="AL40" s="174">
        <f>IF(AL39="","",VLOOKUP(AL39,'【記載例】シフト記号表（勤務時間帯）'!$C$6:$L$47,10,FALSE))</f>
        <v>8</v>
      </c>
      <c r="AM40" s="174">
        <f>IF(AM39="","",VLOOKUP(AM39,'【記載例】シフト記号表（勤務時間帯）'!$C$6:$L$47,10,FALSE))</f>
        <v>8</v>
      </c>
      <c r="AN40" s="175" t="str">
        <f>IF(AN39="","",VLOOKUP(AN39,'【記載例】シフト記号表（勤務時間帯）'!$C$6:$L$47,10,FALSE))</f>
        <v/>
      </c>
      <c r="AO40" s="173">
        <f>IF(AO39="","",VLOOKUP(AO39,'【記載例】シフト記号表（勤務時間帯）'!$C$6:$L$47,10,FALSE))</f>
        <v>7.9999999999999982</v>
      </c>
      <c r="AP40" s="174">
        <f>IF(AP39="","",VLOOKUP(AP39,'【記載例】シフト記号表（勤務時間帯）'!$C$6:$L$47,10,FALSE))</f>
        <v>8</v>
      </c>
      <c r="AQ40" s="174" t="str">
        <f>IF(AQ39="","",VLOOKUP(AQ39,'【記載例】シフト記号表（勤務時間帯）'!$C$6:$L$47,10,FALSE))</f>
        <v/>
      </c>
      <c r="AR40" s="174" t="str">
        <f>IF(AR39="","",VLOOKUP(AR39,'【記載例】シフト記号表（勤務時間帯）'!$C$6:$L$47,10,FALSE))</f>
        <v/>
      </c>
      <c r="AS40" s="174">
        <f>IF(AS39="","",VLOOKUP(AS39,'【記載例】シフト記号表（勤務時間帯）'!$C$6:$L$47,10,FALSE))</f>
        <v>8</v>
      </c>
      <c r="AT40" s="174">
        <f>IF(AT39="","",VLOOKUP(AT39,'【記載例】シフト記号表（勤務時間帯）'!$C$6:$L$47,10,FALSE))</f>
        <v>8</v>
      </c>
      <c r="AU40" s="175">
        <f>IF(AU39="","",VLOOKUP(AU39,'【記載例】シフト記号表（勤務時間帯）'!$C$6:$L$47,10,FALSE))</f>
        <v>7.9999999999999982</v>
      </c>
      <c r="AV40" s="173">
        <f>IF(AV39="","",VLOOKUP(AV39,'【記載例】シフト記号表（勤務時間帯）'!$C$6:$L$47,10,FALSE))</f>
        <v>7.9999999999999982</v>
      </c>
      <c r="AW40" s="174" t="str">
        <f>IF(AW39="","",VLOOKUP(AW39,'【記載例】シフト記号表（勤務時間帯）'!$C$6:$L$47,10,FALSE))</f>
        <v/>
      </c>
      <c r="AX40" s="174">
        <f>IF(AX39="","",VLOOKUP(AX39,'【記載例】シフト記号表（勤務時間帯）'!$C$6:$L$47,10,FALSE))</f>
        <v>8</v>
      </c>
      <c r="AY40" s="174">
        <f>IF(AY39="","",VLOOKUP(AY39,'【記載例】シフト記号表（勤務時間帯）'!$C$6:$L$47,10,FALSE))</f>
        <v>7.9999999999999982</v>
      </c>
      <c r="AZ40" s="174" t="str">
        <f>IF(AZ39="","",VLOOKUP(AZ39,'【記載例】シフト記号表（勤務時間帯）'!$C$6:$L$47,10,FALSE))</f>
        <v/>
      </c>
      <c r="BA40" s="174">
        <f>IF(BA39="","",VLOOKUP(BA39,'【記載例】シフト記号表（勤務時間帯）'!$C$6:$L$47,10,FALSE))</f>
        <v>8</v>
      </c>
      <c r="BB40" s="175">
        <f>IF(BB39="","",VLOOKUP(BB39,'【記載例】シフト記号表（勤務時間帯）'!$C$6:$L$47,10,FALSE))</f>
        <v>8</v>
      </c>
      <c r="BC40" s="173" t="str">
        <f>IF(BC39="","",VLOOKUP(BC39,'【記載例】シフト記号表（勤務時間帯）'!$C$6:$L$47,10,FALSE))</f>
        <v/>
      </c>
      <c r="BD40" s="174" t="str">
        <f>IF(BD39="","",VLOOKUP(BD39,'【記載例】シフト記号表（勤務時間帯）'!$C$6:$L$47,10,FALSE))</f>
        <v/>
      </c>
      <c r="BE40" s="174" t="str">
        <f>IF(BE39="","",VLOOKUP(BE39,'【記載例】シフト記号表（勤務時間帯）'!$C$6:$L$47,10,FALSE))</f>
        <v/>
      </c>
      <c r="BF40" s="1386">
        <f>IF($BI$3="４週",SUM(AA40:BB40),IF($BI$3="暦月",SUM(AA40:BE40),""))</f>
        <v>160</v>
      </c>
      <c r="BG40" s="1387"/>
      <c r="BH40" s="1388">
        <f>IF($BI$3="４週",BF40/4,IF($BI$3="暦月",(BF40/($BI$8/7)),""))</f>
        <v>40</v>
      </c>
      <c r="BI40" s="1387"/>
      <c r="BJ40" s="1383"/>
      <c r="BK40" s="1384"/>
      <c r="BL40" s="1384"/>
      <c r="BM40" s="1384"/>
      <c r="BN40" s="1385"/>
    </row>
    <row r="41" spans="2:66" ht="20.25" customHeight="1">
      <c r="B41" s="1479">
        <f>B39+1</f>
        <v>13</v>
      </c>
      <c r="C41" s="1389"/>
      <c r="D41" s="1391" t="s">
        <v>160</v>
      </c>
      <c r="E41" s="1327"/>
      <c r="F41" s="1392"/>
      <c r="G41" s="1316" t="s">
        <v>104</v>
      </c>
      <c r="H41" s="1317"/>
      <c r="I41" s="163"/>
      <c r="J41" s="164"/>
      <c r="K41" s="163"/>
      <c r="L41" s="164"/>
      <c r="M41" s="1410" t="s">
        <v>89</v>
      </c>
      <c r="N41" s="1411"/>
      <c r="O41" s="1416" t="s">
        <v>90</v>
      </c>
      <c r="P41" s="1417"/>
      <c r="Q41" s="1417"/>
      <c r="R41" s="1317"/>
      <c r="S41" s="1440" t="s">
        <v>176</v>
      </c>
      <c r="T41" s="1441"/>
      <c r="U41" s="1441"/>
      <c r="V41" s="1441"/>
      <c r="W41" s="1442"/>
      <c r="X41" s="195" t="s">
        <v>18</v>
      </c>
      <c r="Y41" s="118"/>
      <c r="Z41" s="119"/>
      <c r="AA41" s="105" t="s">
        <v>249</v>
      </c>
      <c r="AB41" s="106" t="s">
        <v>250</v>
      </c>
      <c r="AC41" s="106"/>
      <c r="AD41" s="106" t="s">
        <v>248</v>
      </c>
      <c r="AE41" s="106" t="s">
        <v>267</v>
      </c>
      <c r="AF41" s="106"/>
      <c r="AG41" s="107" t="s">
        <v>249</v>
      </c>
      <c r="AH41" s="105" t="s">
        <v>250</v>
      </c>
      <c r="AI41" s="106" t="s">
        <v>250</v>
      </c>
      <c r="AJ41" s="106" t="s">
        <v>249</v>
      </c>
      <c r="AK41" s="106"/>
      <c r="AL41" s="106" t="s">
        <v>248</v>
      </c>
      <c r="AM41" s="106" t="s">
        <v>267</v>
      </c>
      <c r="AN41" s="107"/>
      <c r="AO41" s="105" t="s">
        <v>250</v>
      </c>
      <c r="AP41" s="106"/>
      <c r="AQ41" s="106" t="s">
        <v>250</v>
      </c>
      <c r="AR41" s="106" t="s">
        <v>250</v>
      </c>
      <c r="AS41" s="106"/>
      <c r="AT41" s="106" t="s">
        <v>248</v>
      </c>
      <c r="AU41" s="107" t="s">
        <v>267</v>
      </c>
      <c r="AV41" s="105" t="s">
        <v>250</v>
      </c>
      <c r="AW41" s="106" t="s">
        <v>249</v>
      </c>
      <c r="AX41" s="106"/>
      <c r="AY41" s="106" t="s">
        <v>250</v>
      </c>
      <c r="AZ41" s="106" t="s">
        <v>315</v>
      </c>
      <c r="BA41" s="106"/>
      <c r="BB41" s="107" t="s">
        <v>248</v>
      </c>
      <c r="BC41" s="105"/>
      <c r="BD41" s="106"/>
      <c r="BE41" s="108"/>
      <c r="BF41" s="1394"/>
      <c r="BG41" s="1395"/>
      <c r="BH41" s="1396"/>
      <c r="BI41" s="1397"/>
      <c r="BJ41" s="1418"/>
      <c r="BK41" s="1419"/>
      <c r="BL41" s="1419"/>
      <c r="BM41" s="1419"/>
      <c r="BN41" s="1420"/>
    </row>
    <row r="42" spans="2:66" ht="20.25" customHeight="1">
      <c r="B42" s="1480"/>
      <c r="C42" s="1390"/>
      <c r="D42" s="1393"/>
      <c r="E42" s="1327"/>
      <c r="F42" s="1392"/>
      <c r="G42" s="1314"/>
      <c r="H42" s="1315"/>
      <c r="I42" s="163"/>
      <c r="J42" s="164" t="str">
        <f>G41</f>
        <v>介護職員</v>
      </c>
      <c r="K42" s="163"/>
      <c r="L42" s="164" t="str">
        <f>M41</f>
        <v>A</v>
      </c>
      <c r="M42" s="1408"/>
      <c r="N42" s="1409"/>
      <c r="O42" s="1414"/>
      <c r="P42" s="1415"/>
      <c r="Q42" s="1415"/>
      <c r="R42" s="1315"/>
      <c r="S42" s="1440"/>
      <c r="T42" s="1441"/>
      <c r="U42" s="1441"/>
      <c r="V42" s="1441"/>
      <c r="W42" s="1442"/>
      <c r="X42" s="196" t="s">
        <v>254</v>
      </c>
      <c r="Y42" s="120"/>
      <c r="Z42" s="197"/>
      <c r="AA42" s="173">
        <f>IF(AA41="","",VLOOKUP(AA41,'【記載例】シフト記号表（勤務時間帯）'!$C$6:$L$47,10,FALSE))</f>
        <v>7.9999999999999982</v>
      </c>
      <c r="AB42" s="174">
        <f>IF(AB41="","",VLOOKUP(AB41,'【記載例】シフト記号表（勤務時間帯）'!$C$6:$L$47,10,FALSE))</f>
        <v>8</v>
      </c>
      <c r="AC42" s="174" t="str">
        <f>IF(AC41="","",VLOOKUP(AC41,'【記載例】シフト記号表（勤務時間帯）'!$C$6:$L$47,10,FALSE))</f>
        <v/>
      </c>
      <c r="AD42" s="174">
        <f>IF(AD41="","",VLOOKUP(AD41,'【記載例】シフト記号表（勤務時間帯）'!$C$6:$L$47,10,FALSE))</f>
        <v>8</v>
      </c>
      <c r="AE42" s="174">
        <f>IF(AE41="","",VLOOKUP(AE41,'【記載例】シフト記号表（勤務時間帯）'!$C$6:$L$47,10,FALSE))</f>
        <v>8</v>
      </c>
      <c r="AF42" s="174" t="str">
        <f>IF(AF41="","",VLOOKUP(AF41,'【記載例】シフト記号表（勤務時間帯）'!$C$6:$L$47,10,FALSE))</f>
        <v/>
      </c>
      <c r="AG42" s="175">
        <f>IF(AG41="","",VLOOKUP(AG41,'【記載例】シフト記号表（勤務時間帯）'!$C$6:$L$47,10,FALSE))</f>
        <v>7.9999999999999982</v>
      </c>
      <c r="AH42" s="173">
        <f>IF(AH41="","",VLOOKUP(AH41,'【記載例】シフト記号表（勤務時間帯）'!$C$6:$L$47,10,FALSE))</f>
        <v>8</v>
      </c>
      <c r="AI42" s="174">
        <f>IF(AI41="","",VLOOKUP(AI41,'【記載例】シフト記号表（勤務時間帯）'!$C$6:$L$47,10,FALSE))</f>
        <v>8</v>
      </c>
      <c r="AJ42" s="174">
        <f>IF(AJ41="","",VLOOKUP(AJ41,'【記載例】シフト記号表（勤務時間帯）'!$C$6:$L$47,10,FALSE))</f>
        <v>7.9999999999999982</v>
      </c>
      <c r="AK42" s="174" t="str">
        <f>IF(AK41="","",VLOOKUP(AK41,'【記載例】シフト記号表（勤務時間帯）'!$C$6:$L$47,10,FALSE))</f>
        <v/>
      </c>
      <c r="AL42" s="174">
        <f>IF(AL41="","",VLOOKUP(AL41,'【記載例】シフト記号表（勤務時間帯）'!$C$6:$L$47,10,FALSE))</f>
        <v>8</v>
      </c>
      <c r="AM42" s="174">
        <f>IF(AM41="","",VLOOKUP(AM41,'【記載例】シフト記号表（勤務時間帯）'!$C$6:$L$47,10,FALSE))</f>
        <v>8</v>
      </c>
      <c r="AN42" s="175" t="str">
        <f>IF(AN41="","",VLOOKUP(AN41,'【記載例】シフト記号表（勤務時間帯）'!$C$6:$L$47,10,FALSE))</f>
        <v/>
      </c>
      <c r="AO42" s="173">
        <f>IF(AO41="","",VLOOKUP(AO41,'【記載例】シフト記号表（勤務時間帯）'!$C$6:$L$47,10,FALSE))</f>
        <v>8</v>
      </c>
      <c r="AP42" s="174" t="str">
        <f>IF(AP41="","",VLOOKUP(AP41,'【記載例】シフト記号表（勤務時間帯）'!$C$6:$L$47,10,FALSE))</f>
        <v/>
      </c>
      <c r="AQ42" s="174">
        <f>IF(AQ41="","",VLOOKUP(AQ41,'【記載例】シフト記号表（勤務時間帯）'!$C$6:$L$47,10,FALSE))</f>
        <v>8</v>
      </c>
      <c r="AR42" s="174">
        <f>IF(AR41="","",VLOOKUP(AR41,'【記載例】シフト記号表（勤務時間帯）'!$C$6:$L$47,10,FALSE))</f>
        <v>8</v>
      </c>
      <c r="AS42" s="174" t="str">
        <f>IF(AS41="","",VLOOKUP(AS41,'【記載例】シフト記号表（勤務時間帯）'!$C$6:$L$47,10,FALSE))</f>
        <v/>
      </c>
      <c r="AT42" s="174">
        <f>IF(AT41="","",VLOOKUP(AT41,'【記載例】シフト記号表（勤務時間帯）'!$C$6:$L$47,10,FALSE))</f>
        <v>8</v>
      </c>
      <c r="AU42" s="175">
        <f>IF(AU41="","",VLOOKUP(AU41,'【記載例】シフト記号表（勤務時間帯）'!$C$6:$L$47,10,FALSE))</f>
        <v>8</v>
      </c>
      <c r="AV42" s="173">
        <f>IF(AV41="","",VLOOKUP(AV41,'【記載例】シフト記号表（勤務時間帯）'!$C$6:$L$47,10,FALSE))</f>
        <v>8</v>
      </c>
      <c r="AW42" s="174">
        <f>IF(AW41="","",VLOOKUP(AW41,'【記載例】シフト記号表（勤務時間帯）'!$C$6:$L$47,10,FALSE))</f>
        <v>7.9999999999999982</v>
      </c>
      <c r="AX42" s="174" t="str">
        <f>IF(AX41="","",VLOOKUP(AX41,'【記載例】シフト記号表（勤務時間帯）'!$C$6:$L$47,10,FALSE))</f>
        <v/>
      </c>
      <c r="AY42" s="174">
        <f>IF(AY41="","",VLOOKUP(AY41,'【記載例】シフト記号表（勤務時間帯）'!$C$6:$L$47,10,FALSE))</f>
        <v>8</v>
      </c>
      <c r="AZ42" s="174">
        <f>IF(AZ41="","",VLOOKUP(AZ41,'【記載例】シフト記号表（勤務時間帯）'!$C$6:$L$47,10,FALSE))</f>
        <v>8</v>
      </c>
      <c r="BA42" s="174" t="str">
        <f>IF(BA41="","",VLOOKUP(BA41,'【記載例】シフト記号表（勤務時間帯）'!$C$6:$L$47,10,FALSE))</f>
        <v/>
      </c>
      <c r="BB42" s="175">
        <f>IF(BB41="","",VLOOKUP(BB41,'【記載例】シフト記号表（勤務時間帯）'!$C$6:$L$47,10,FALSE))</f>
        <v>8</v>
      </c>
      <c r="BC42" s="173" t="str">
        <f>IF(BC41="","",VLOOKUP(BC41,'【記載例】シフト記号表（勤務時間帯）'!$C$6:$L$47,10,FALSE))</f>
        <v/>
      </c>
      <c r="BD42" s="174" t="str">
        <f>IF(BD41="","",VLOOKUP(BD41,'【記載例】シフト記号表（勤務時間帯）'!$C$6:$L$47,10,FALSE))</f>
        <v/>
      </c>
      <c r="BE42" s="174" t="str">
        <f>IF(BE41="","",VLOOKUP(BE41,'【記載例】シフト記号表（勤務時間帯）'!$C$6:$L$47,10,FALSE))</f>
        <v/>
      </c>
      <c r="BF42" s="1386">
        <f>IF($BI$3="４週",SUM(AA42:BB42),IF($BI$3="暦月",SUM(AA42:BE42),""))</f>
        <v>160</v>
      </c>
      <c r="BG42" s="1387"/>
      <c r="BH42" s="1388">
        <f>IF($BI$3="４週",BF42/4,IF($BI$3="暦月",(BF42/($BI$8/7)),""))</f>
        <v>40</v>
      </c>
      <c r="BI42" s="1387"/>
      <c r="BJ42" s="1383"/>
      <c r="BK42" s="1384"/>
      <c r="BL42" s="1384"/>
      <c r="BM42" s="1384"/>
      <c r="BN42" s="1385"/>
    </row>
    <row r="43" spans="2:66" ht="20.25" customHeight="1">
      <c r="B43" s="1479">
        <f>B41+1</f>
        <v>14</v>
      </c>
      <c r="C43" s="1389"/>
      <c r="D43" s="1391" t="s">
        <v>160</v>
      </c>
      <c r="E43" s="1327"/>
      <c r="F43" s="1392"/>
      <c r="G43" s="1316" t="s">
        <v>104</v>
      </c>
      <c r="H43" s="1317"/>
      <c r="I43" s="163"/>
      <c r="J43" s="164"/>
      <c r="K43" s="163"/>
      <c r="L43" s="164"/>
      <c r="M43" s="1410" t="s">
        <v>100</v>
      </c>
      <c r="N43" s="1411"/>
      <c r="O43" s="1416" t="s">
        <v>90</v>
      </c>
      <c r="P43" s="1417"/>
      <c r="Q43" s="1417"/>
      <c r="R43" s="1317"/>
      <c r="S43" s="1440" t="s">
        <v>177</v>
      </c>
      <c r="T43" s="1441"/>
      <c r="U43" s="1441"/>
      <c r="V43" s="1441"/>
      <c r="W43" s="1442"/>
      <c r="X43" s="195" t="s">
        <v>18</v>
      </c>
      <c r="Y43" s="118"/>
      <c r="Z43" s="119"/>
      <c r="AA43" s="105"/>
      <c r="AB43" s="106" t="s">
        <v>249</v>
      </c>
      <c r="AC43" s="106" t="s">
        <v>250</v>
      </c>
      <c r="AD43" s="106"/>
      <c r="AE43" s="106" t="s">
        <v>250</v>
      </c>
      <c r="AF43" s="106" t="s">
        <v>250</v>
      </c>
      <c r="AG43" s="107"/>
      <c r="AH43" s="105"/>
      <c r="AI43" s="106" t="s">
        <v>249</v>
      </c>
      <c r="AJ43" s="106" t="s">
        <v>250</v>
      </c>
      <c r="AK43" s="106" t="s">
        <v>250</v>
      </c>
      <c r="AL43" s="106"/>
      <c r="AM43" s="106"/>
      <c r="AN43" s="107" t="s">
        <v>249</v>
      </c>
      <c r="AO43" s="105"/>
      <c r="AP43" s="106"/>
      <c r="AQ43" s="106" t="s">
        <v>249</v>
      </c>
      <c r="AR43" s="106" t="s">
        <v>249</v>
      </c>
      <c r="AS43" s="106" t="s">
        <v>250</v>
      </c>
      <c r="AT43" s="106"/>
      <c r="AU43" s="107" t="s">
        <v>250</v>
      </c>
      <c r="AV43" s="105"/>
      <c r="AW43" s="106" t="s">
        <v>250</v>
      </c>
      <c r="AX43" s="106" t="s">
        <v>250</v>
      </c>
      <c r="AY43" s="106"/>
      <c r="AZ43" s="106" t="s">
        <v>250</v>
      </c>
      <c r="BA43" s="106" t="s">
        <v>249</v>
      </c>
      <c r="BB43" s="107"/>
      <c r="BC43" s="105"/>
      <c r="BD43" s="106"/>
      <c r="BE43" s="108"/>
      <c r="BF43" s="1394"/>
      <c r="BG43" s="1395"/>
      <c r="BH43" s="1396"/>
      <c r="BI43" s="1397"/>
      <c r="BJ43" s="1418"/>
      <c r="BK43" s="1419"/>
      <c r="BL43" s="1419"/>
      <c r="BM43" s="1419"/>
      <c r="BN43" s="1420"/>
    </row>
    <row r="44" spans="2:66" ht="20.25" customHeight="1">
      <c r="B44" s="1480"/>
      <c r="C44" s="1390"/>
      <c r="D44" s="1393"/>
      <c r="E44" s="1327"/>
      <c r="F44" s="1392"/>
      <c r="G44" s="1314"/>
      <c r="H44" s="1315"/>
      <c r="I44" s="163"/>
      <c r="J44" s="164" t="str">
        <f>G43</f>
        <v>介護職員</v>
      </c>
      <c r="K44" s="163"/>
      <c r="L44" s="164" t="str">
        <f>M43</f>
        <v>C</v>
      </c>
      <c r="M44" s="1408"/>
      <c r="N44" s="1409"/>
      <c r="O44" s="1414"/>
      <c r="P44" s="1415"/>
      <c r="Q44" s="1415"/>
      <c r="R44" s="1315"/>
      <c r="S44" s="1440"/>
      <c r="T44" s="1441"/>
      <c r="U44" s="1441"/>
      <c r="V44" s="1441"/>
      <c r="W44" s="1442"/>
      <c r="X44" s="196" t="s">
        <v>254</v>
      </c>
      <c r="Y44" s="120"/>
      <c r="Z44" s="197"/>
      <c r="AA44" s="173" t="str">
        <f>IF(AA43="","",VLOOKUP(AA43,'【記載例】シフト記号表（勤務時間帯）'!$C$6:$L$47,10,FALSE))</f>
        <v/>
      </c>
      <c r="AB44" s="174">
        <f>IF(AB43="","",VLOOKUP(AB43,'【記載例】シフト記号表（勤務時間帯）'!$C$6:$L$47,10,FALSE))</f>
        <v>7.9999999999999982</v>
      </c>
      <c r="AC44" s="174">
        <f>IF(AC43="","",VLOOKUP(AC43,'【記載例】シフト記号表（勤務時間帯）'!$C$6:$L$47,10,FALSE))</f>
        <v>8</v>
      </c>
      <c r="AD44" s="174" t="str">
        <f>IF(AD43="","",VLOOKUP(AD43,'【記載例】シフト記号表（勤務時間帯）'!$C$6:$L$47,10,FALSE))</f>
        <v/>
      </c>
      <c r="AE44" s="174">
        <f>IF(AE43="","",VLOOKUP(AE43,'【記載例】シフト記号表（勤務時間帯）'!$C$6:$L$47,10,FALSE))</f>
        <v>8</v>
      </c>
      <c r="AF44" s="174">
        <f>IF(AF43="","",VLOOKUP(AF43,'【記載例】シフト記号表（勤務時間帯）'!$C$6:$L$47,10,FALSE))</f>
        <v>8</v>
      </c>
      <c r="AG44" s="175" t="str">
        <f>IF(AG43="","",VLOOKUP(AG43,'【記載例】シフト記号表（勤務時間帯）'!$C$6:$L$47,10,FALSE))</f>
        <v/>
      </c>
      <c r="AH44" s="173" t="str">
        <f>IF(AH43="","",VLOOKUP(AH43,'【記載例】シフト記号表（勤務時間帯）'!$C$6:$L$47,10,FALSE))</f>
        <v/>
      </c>
      <c r="AI44" s="174">
        <f>IF(AI43="","",VLOOKUP(AI43,'【記載例】シフト記号表（勤務時間帯）'!$C$6:$L$47,10,FALSE))</f>
        <v>7.9999999999999982</v>
      </c>
      <c r="AJ44" s="174">
        <f>IF(AJ43="","",VLOOKUP(AJ43,'【記載例】シフト記号表（勤務時間帯）'!$C$6:$L$47,10,FALSE))</f>
        <v>8</v>
      </c>
      <c r="AK44" s="174">
        <f>IF(AK43="","",VLOOKUP(AK43,'【記載例】シフト記号表（勤務時間帯）'!$C$6:$L$47,10,FALSE))</f>
        <v>8</v>
      </c>
      <c r="AL44" s="174" t="str">
        <f>IF(AL43="","",VLOOKUP(AL43,'【記載例】シフト記号表（勤務時間帯）'!$C$6:$L$47,10,FALSE))</f>
        <v/>
      </c>
      <c r="AM44" s="174" t="str">
        <f>IF(AM43="","",VLOOKUP(AM43,'【記載例】シフト記号表（勤務時間帯）'!$C$6:$L$47,10,FALSE))</f>
        <v/>
      </c>
      <c r="AN44" s="175">
        <f>IF(AN43="","",VLOOKUP(AN43,'【記載例】シフト記号表（勤務時間帯）'!$C$6:$L$47,10,FALSE))</f>
        <v>7.9999999999999982</v>
      </c>
      <c r="AO44" s="173" t="str">
        <f>IF(AO43="","",VLOOKUP(AO43,'【記載例】シフト記号表（勤務時間帯）'!$C$6:$L$47,10,FALSE))</f>
        <v/>
      </c>
      <c r="AP44" s="174" t="str">
        <f>IF(AP43="","",VLOOKUP(AP43,'【記載例】シフト記号表（勤務時間帯）'!$C$6:$L$47,10,FALSE))</f>
        <v/>
      </c>
      <c r="AQ44" s="174">
        <f>IF(AQ43="","",VLOOKUP(AQ43,'【記載例】シフト記号表（勤務時間帯）'!$C$6:$L$47,10,FALSE))</f>
        <v>7.9999999999999982</v>
      </c>
      <c r="AR44" s="174">
        <f>IF(AR43="","",VLOOKUP(AR43,'【記載例】シフト記号表（勤務時間帯）'!$C$6:$L$47,10,FALSE))</f>
        <v>7.9999999999999982</v>
      </c>
      <c r="AS44" s="174">
        <f>IF(AS43="","",VLOOKUP(AS43,'【記載例】シフト記号表（勤務時間帯）'!$C$6:$L$47,10,FALSE))</f>
        <v>8</v>
      </c>
      <c r="AT44" s="174" t="str">
        <f>IF(AT43="","",VLOOKUP(AT43,'【記載例】シフト記号表（勤務時間帯）'!$C$6:$L$47,10,FALSE))</f>
        <v/>
      </c>
      <c r="AU44" s="175">
        <f>IF(AU43="","",VLOOKUP(AU43,'【記載例】シフト記号表（勤務時間帯）'!$C$6:$L$47,10,FALSE))</f>
        <v>8</v>
      </c>
      <c r="AV44" s="173" t="str">
        <f>IF(AV43="","",VLOOKUP(AV43,'【記載例】シフト記号表（勤務時間帯）'!$C$6:$L$47,10,FALSE))</f>
        <v/>
      </c>
      <c r="AW44" s="174">
        <f>IF(AW43="","",VLOOKUP(AW43,'【記載例】シフト記号表（勤務時間帯）'!$C$6:$L$47,10,FALSE))</f>
        <v>8</v>
      </c>
      <c r="AX44" s="174">
        <f>IF(AX43="","",VLOOKUP(AX43,'【記載例】シフト記号表（勤務時間帯）'!$C$6:$L$47,10,FALSE))</f>
        <v>8</v>
      </c>
      <c r="AY44" s="174" t="str">
        <f>IF(AY43="","",VLOOKUP(AY43,'【記載例】シフト記号表（勤務時間帯）'!$C$6:$L$47,10,FALSE))</f>
        <v/>
      </c>
      <c r="AZ44" s="174">
        <f>IF(AZ43="","",VLOOKUP(AZ43,'【記載例】シフト記号表（勤務時間帯）'!$C$6:$L$47,10,FALSE))</f>
        <v>8</v>
      </c>
      <c r="BA44" s="174">
        <f>IF(BA43="","",VLOOKUP(BA43,'【記載例】シフト記号表（勤務時間帯）'!$C$6:$L$47,10,FALSE))</f>
        <v>7.9999999999999982</v>
      </c>
      <c r="BB44" s="175" t="str">
        <f>IF(BB43="","",VLOOKUP(BB43,'【記載例】シフト記号表（勤務時間帯）'!$C$6:$L$47,10,FALSE))</f>
        <v/>
      </c>
      <c r="BC44" s="173" t="str">
        <f>IF(BC43="","",VLOOKUP(BC43,'【記載例】シフト記号表（勤務時間帯）'!$C$6:$L$47,10,FALSE))</f>
        <v/>
      </c>
      <c r="BD44" s="174" t="str">
        <f>IF(BD43="","",VLOOKUP(BD43,'【記載例】シフト記号表（勤務時間帯）'!$C$6:$L$47,10,FALSE))</f>
        <v/>
      </c>
      <c r="BE44" s="174" t="str">
        <f>IF(BE43="","",VLOOKUP(BE43,'【記載例】シフト記号表（勤務時間帯）'!$C$6:$L$47,10,FALSE))</f>
        <v/>
      </c>
      <c r="BF44" s="1386">
        <f>IF($BI$3="４週",SUM(AA44:BB44),IF($BI$3="暦月",SUM(AA44:BE44),""))</f>
        <v>128</v>
      </c>
      <c r="BG44" s="1387"/>
      <c r="BH44" s="1388">
        <f>IF($BI$3="４週",BF44/4,IF($BI$3="暦月",(BF44/($BI$8/7)),""))</f>
        <v>32</v>
      </c>
      <c r="BI44" s="1387"/>
      <c r="BJ44" s="1383"/>
      <c r="BK44" s="1384"/>
      <c r="BL44" s="1384"/>
      <c r="BM44" s="1384"/>
      <c r="BN44" s="1385"/>
    </row>
    <row r="45" spans="2:66" ht="20.25" customHeight="1">
      <c r="B45" s="1479">
        <f>B43+1</f>
        <v>15</v>
      </c>
      <c r="C45" s="1389" t="s">
        <v>163</v>
      </c>
      <c r="D45" s="1391" t="s">
        <v>161</v>
      </c>
      <c r="E45" s="1327"/>
      <c r="F45" s="1392"/>
      <c r="G45" s="1316" t="s">
        <v>104</v>
      </c>
      <c r="H45" s="1317"/>
      <c r="I45" s="163"/>
      <c r="J45" s="164"/>
      <c r="K45" s="163"/>
      <c r="L45" s="164"/>
      <c r="M45" s="1410" t="s">
        <v>89</v>
      </c>
      <c r="N45" s="1411"/>
      <c r="O45" s="1416" t="s">
        <v>19</v>
      </c>
      <c r="P45" s="1417"/>
      <c r="Q45" s="1417"/>
      <c r="R45" s="1317"/>
      <c r="S45" s="1440" t="s">
        <v>178</v>
      </c>
      <c r="T45" s="1441"/>
      <c r="U45" s="1441"/>
      <c r="V45" s="1441"/>
      <c r="W45" s="1442"/>
      <c r="X45" s="195" t="s">
        <v>18</v>
      </c>
      <c r="Y45" s="118"/>
      <c r="Z45" s="119"/>
      <c r="AA45" s="105" t="s">
        <v>250</v>
      </c>
      <c r="AB45" s="106" t="s">
        <v>250</v>
      </c>
      <c r="AC45" s="106"/>
      <c r="AD45" s="106"/>
      <c r="AE45" s="106" t="s">
        <v>248</v>
      </c>
      <c r="AF45" s="106" t="s">
        <v>267</v>
      </c>
      <c r="AG45" s="107" t="s">
        <v>249</v>
      </c>
      <c r="AH45" s="105" t="s">
        <v>249</v>
      </c>
      <c r="AI45" s="106"/>
      <c r="AJ45" s="106" t="s">
        <v>250</v>
      </c>
      <c r="AK45" s="106" t="s">
        <v>250</v>
      </c>
      <c r="AL45" s="106"/>
      <c r="AM45" s="106" t="s">
        <v>248</v>
      </c>
      <c r="AN45" s="107" t="s">
        <v>267</v>
      </c>
      <c r="AO45" s="105" t="s">
        <v>249</v>
      </c>
      <c r="AP45" s="106" t="s">
        <v>249</v>
      </c>
      <c r="AQ45" s="106"/>
      <c r="AR45" s="106" t="s">
        <v>250</v>
      </c>
      <c r="AS45" s="106"/>
      <c r="AT45" s="106"/>
      <c r="AU45" s="107" t="s">
        <v>248</v>
      </c>
      <c r="AV45" s="105" t="s">
        <v>267</v>
      </c>
      <c r="AW45" s="106" t="s">
        <v>249</v>
      </c>
      <c r="AX45" s="106" t="s">
        <v>249</v>
      </c>
      <c r="AY45" s="106"/>
      <c r="AZ45" s="106" t="s">
        <v>249</v>
      </c>
      <c r="BA45" s="106" t="s">
        <v>250</v>
      </c>
      <c r="BB45" s="107" t="s">
        <v>250</v>
      </c>
      <c r="BC45" s="105"/>
      <c r="BD45" s="106"/>
      <c r="BE45" s="108"/>
      <c r="BF45" s="1394"/>
      <c r="BG45" s="1395"/>
      <c r="BH45" s="1396"/>
      <c r="BI45" s="1397"/>
      <c r="BJ45" s="1418"/>
      <c r="BK45" s="1419"/>
      <c r="BL45" s="1419"/>
      <c r="BM45" s="1419"/>
      <c r="BN45" s="1420"/>
    </row>
    <row r="46" spans="2:66" ht="20.25" customHeight="1">
      <c r="B46" s="1480"/>
      <c r="C46" s="1390"/>
      <c r="D46" s="1393"/>
      <c r="E46" s="1327"/>
      <c r="F46" s="1392"/>
      <c r="G46" s="1314"/>
      <c r="H46" s="1315"/>
      <c r="I46" s="163"/>
      <c r="J46" s="164" t="str">
        <f>G45</f>
        <v>介護職員</v>
      </c>
      <c r="K46" s="163"/>
      <c r="L46" s="164" t="str">
        <f>M45</f>
        <v>A</v>
      </c>
      <c r="M46" s="1408"/>
      <c r="N46" s="1409"/>
      <c r="O46" s="1414"/>
      <c r="P46" s="1415"/>
      <c r="Q46" s="1415"/>
      <c r="R46" s="1315"/>
      <c r="S46" s="1440"/>
      <c r="T46" s="1441"/>
      <c r="U46" s="1441"/>
      <c r="V46" s="1441"/>
      <c r="W46" s="1442"/>
      <c r="X46" s="196" t="s">
        <v>254</v>
      </c>
      <c r="Y46" s="120"/>
      <c r="Z46" s="197"/>
      <c r="AA46" s="173">
        <f>IF(AA45="","",VLOOKUP(AA45,'【記載例】シフト記号表（勤務時間帯）'!$C$6:$L$47,10,FALSE))</f>
        <v>8</v>
      </c>
      <c r="AB46" s="174">
        <f>IF(AB45="","",VLOOKUP(AB45,'【記載例】シフト記号表（勤務時間帯）'!$C$6:$L$47,10,FALSE))</f>
        <v>8</v>
      </c>
      <c r="AC46" s="174" t="str">
        <f>IF(AC45="","",VLOOKUP(AC45,'【記載例】シフト記号表（勤務時間帯）'!$C$6:$L$47,10,FALSE))</f>
        <v/>
      </c>
      <c r="AD46" s="174" t="str">
        <f>IF(AD45="","",VLOOKUP(AD45,'【記載例】シフト記号表（勤務時間帯）'!$C$6:$L$47,10,FALSE))</f>
        <v/>
      </c>
      <c r="AE46" s="174">
        <f>IF(AE45="","",VLOOKUP(AE45,'【記載例】シフト記号表（勤務時間帯）'!$C$6:$L$47,10,FALSE))</f>
        <v>8</v>
      </c>
      <c r="AF46" s="174">
        <f>IF(AF45="","",VLOOKUP(AF45,'【記載例】シフト記号表（勤務時間帯）'!$C$6:$L$47,10,FALSE))</f>
        <v>8</v>
      </c>
      <c r="AG46" s="175">
        <f>IF(AG45="","",VLOOKUP(AG45,'【記載例】シフト記号表（勤務時間帯）'!$C$6:$L$47,10,FALSE))</f>
        <v>7.9999999999999982</v>
      </c>
      <c r="AH46" s="173">
        <f>IF(AH45="","",VLOOKUP(AH45,'【記載例】シフト記号表（勤務時間帯）'!$C$6:$L$47,10,FALSE))</f>
        <v>7.9999999999999982</v>
      </c>
      <c r="AI46" s="174" t="str">
        <f>IF(AI45="","",VLOOKUP(AI45,'【記載例】シフト記号表（勤務時間帯）'!$C$6:$L$47,10,FALSE))</f>
        <v/>
      </c>
      <c r="AJ46" s="174">
        <f>IF(AJ45="","",VLOOKUP(AJ45,'【記載例】シフト記号表（勤務時間帯）'!$C$6:$L$47,10,FALSE))</f>
        <v>8</v>
      </c>
      <c r="AK46" s="174">
        <f>IF(AK45="","",VLOOKUP(AK45,'【記載例】シフト記号表（勤務時間帯）'!$C$6:$L$47,10,FALSE))</f>
        <v>8</v>
      </c>
      <c r="AL46" s="174" t="str">
        <f>IF(AL45="","",VLOOKUP(AL45,'【記載例】シフト記号表（勤務時間帯）'!$C$6:$L$47,10,FALSE))</f>
        <v/>
      </c>
      <c r="AM46" s="174">
        <f>IF(AM45="","",VLOOKUP(AM45,'【記載例】シフト記号表（勤務時間帯）'!$C$6:$L$47,10,FALSE))</f>
        <v>8</v>
      </c>
      <c r="AN46" s="175">
        <f>IF(AN45="","",VLOOKUP(AN45,'【記載例】シフト記号表（勤務時間帯）'!$C$6:$L$47,10,FALSE))</f>
        <v>8</v>
      </c>
      <c r="AO46" s="173">
        <f>IF(AO45="","",VLOOKUP(AO45,'【記載例】シフト記号表（勤務時間帯）'!$C$6:$L$47,10,FALSE))</f>
        <v>7.9999999999999982</v>
      </c>
      <c r="AP46" s="174">
        <f>IF(AP45="","",VLOOKUP(AP45,'【記載例】シフト記号表（勤務時間帯）'!$C$6:$L$47,10,FALSE))</f>
        <v>7.9999999999999982</v>
      </c>
      <c r="AQ46" s="174" t="str">
        <f>IF(AQ45="","",VLOOKUP(AQ45,'【記載例】シフト記号表（勤務時間帯）'!$C$6:$L$47,10,FALSE))</f>
        <v/>
      </c>
      <c r="AR46" s="174">
        <f>IF(AR45="","",VLOOKUP(AR45,'【記載例】シフト記号表（勤務時間帯）'!$C$6:$L$47,10,FALSE))</f>
        <v>8</v>
      </c>
      <c r="AS46" s="174" t="str">
        <f>IF(AS45="","",VLOOKUP(AS45,'【記載例】シフト記号表（勤務時間帯）'!$C$6:$L$47,10,FALSE))</f>
        <v/>
      </c>
      <c r="AT46" s="174" t="str">
        <f>IF(AT45="","",VLOOKUP(AT45,'【記載例】シフト記号表（勤務時間帯）'!$C$6:$L$47,10,FALSE))</f>
        <v/>
      </c>
      <c r="AU46" s="175">
        <f>IF(AU45="","",VLOOKUP(AU45,'【記載例】シフト記号表（勤務時間帯）'!$C$6:$L$47,10,FALSE))</f>
        <v>8</v>
      </c>
      <c r="AV46" s="173">
        <f>IF(AV45="","",VLOOKUP(AV45,'【記載例】シフト記号表（勤務時間帯）'!$C$6:$L$47,10,FALSE))</f>
        <v>8</v>
      </c>
      <c r="AW46" s="174">
        <f>IF(AW45="","",VLOOKUP(AW45,'【記載例】シフト記号表（勤務時間帯）'!$C$6:$L$47,10,FALSE))</f>
        <v>7.9999999999999982</v>
      </c>
      <c r="AX46" s="174">
        <f>IF(AX45="","",VLOOKUP(AX45,'【記載例】シフト記号表（勤務時間帯）'!$C$6:$L$47,10,FALSE))</f>
        <v>7.9999999999999982</v>
      </c>
      <c r="AY46" s="174" t="str">
        <f>IF(AY45="","",VLOOKUP(AY45,'【記載例】シフト記号表（勤務時間帯）'!$C$6:$L$47,10,FALSE))</f>
        <v/>
      </c>
      <c r="AZ46" s="174">
        <f>IF(AZ45="","",VLOOKUP(AZ45,'【記載例】シフト記号表（勤務時間帯）'!$C$6:$L$47,10,FALSE))</f>
        <v>7.9999999999999982</v>
      </c>
      <c r="BA46" s="174">
        <f>IF(BA45="","",VLOOKUP(BA45,'【記載例】シフト記号表（勤務時間帯）'!$C$6:$L$47,10,FALSE))</f>
        <v>8</v>
      </c>
      <c r="BB46" s="175">
        <f>IF(BB45="","",VLOOKUP(BB45,'【記載例】シフト記号表（勤務時間帯）'!$C$6:$L$47,10,FALSE))</f>
        <v>8</v>
      </c>
      <c r="BC46" s="173" t="str">
        <f>IF(BC45="","",VLOOKUP(BC45,'【記載例】シフト記号表（勤務時間帯）'!$C$6:$L$47,10,FALSE))</f>
        <v/>
      </c>
      <c r="BD46" s="174" t="str">
        <f>IF(BD45="","",VLOOKUP(BD45,'【記載例】シフト記号表（勤務時間帯）'!$C$6:$L$47,10,FALSE))</f>
        <v/>
      </c>
      <c r="BE46" s="174" t="str">
        <f>IF(BE45="","",VLOOKUP(BE45,'【記載例】シフト記号表（勤務時間帯）'!$C$6:$L$47,10,FALSE))</f>
        <v/>
      </c>
      <c r="BF46" s="1386">
        <f>IF($BI$3="４週",SUM(AA46:BB46),IF($BI$3="暦月",SUM(AA46:BE46),""))</f>
        <v>160</v>
      </c>
      <c r="BG46" s="1387"/>
      <c r="BH46" s="1388">
        <f>IF($BI$3="４週",BF46/4,IF($BI$3="暦月",(BF46/($BI$8/7)),""))</f>
        <v>40</v>
      </c>
      <c r="BI46" s="1387"/>
      <c r="BJ46" s="1383"/>
      <c r="BK46" s="1384"/>
      <c r="BL46" s="1384"/>
      <c r="BM46" s="1384"/>
      <c r="BN46" s="1385"/>
    </row>
    <row r="47" spans="2:66" ht="20.25" customHeight="1">
      <c r="B47" s="1479">
        <f>B45+1</f>
        <v>16</v>
      </c>
      <c r="C47" s="1389"/>
      <c r="D47" s="1391" t="s">
        <v>161</v>
      </c>
      <c r="E47" s="1327"/>
      <c r="F47" s="1392"/>
      <c r="G47" s="1316" t="s">
        <v>104</v>
      </c>
      <c r="H47" s="1317"/>
      <c r="I47" s="163"/>
      <c r="J47" s="164"/>
      <c r="K47" s="163"/>
      <c r="L47" s="164"/>
      <c r="M47" s="1410" t="s">
        <v>89</v>
      </c>
      <c r="N47" s="1411"/>
      <c r="O47" s="1416" t="s">
        <v>90</v>
      </c>
      <c r="P47" s="1417"/>
      <c r="Q47" s="1417"/>
      <c r="R47" s="1317"/>
      <c r="S47" s="1440" t="s">
        <v>179</v>
      </c>
      <c r="T47" s="1441"/>
      <c r="U47" s="1441"/>
      <c r="V47" s="1441"/>
      <c r="W47" s="1442"/>
      <c r="X47" s="195" t="s">
        <v>18</v>
      </c>
      <c r="Y47" s="118"/>
      <c r="Z47" s="119"/>
      <c r="AA47" s="105"/>
      <c r="AB47" s="106" t="s">
        <v>249</v>
      </c>
      <c r="AC47" s="106" t="s">
        <v>250</v>
      </c>
      <c r="AD47" s="106" t="s">
        <v>250</v>
      </c>
      <c r="AE47" s="106"/>
      <c r="AF47" s="106" t="s">
        <v>248</v>
      </c>
      <c r="AG47" s="107" t="s">
        <v>267</v>
      </c>
      <c r="AH47" s="105" t="s">
        <v>250</v>
      </c>
      <c r="AI47" s="106"/>
      <c r="AJ47" s="106" t="s">
        <v>250</v>
      </c>
      <c r="AK47" s="106" t="s">
        <v>250</v>
      </c>
      <c r="AL47" s="106"/>
      <c r="AM47" s="106"/>
      <c r="AN47" s="107" t="s">
        <v>248</v>
      </c>
      <c r="AO47" s="105" t="s">
        <v>267</v>
      </c>
      <c r="AP47" s="106" t="s">
        <v>250</v>
      </c>
      <c r="AQ47" s="106" t="s">
        <v>250</v>
      </c>
      <c r="AR47" s="106" t="s">
        <v>250</v>
      </c>
      <c r="AS47" s="106" t="s">
        <v>249</v>
      </c>
      <c r="AT47" s="106" t="s">
        <v>249</v>
      </c>
      <c r="AU47" s="107"/>
      <c r="AV47" s="105" t="s">
        <v>248</v>
      </c>
      <c r="AW47" s="106" t="s">
        <v>267</v>
      </c>
      <c r="AX47" s="106" t="s">
        <v>249</v>
      </c>
      <c r="AY47" s="106" t="s">
        <v>250</v>
      </c>
      <c r="AZ47" s="106"/>
      <c r="BA47" s="106"/>
      <c r="BB47" s="107" t="s">
        <v>249</v>
      </c>
      <c r="BC47" s="105"/>
      <c r="BD47" s="106"/>
      <c r="BE47" s="108"/>
      <c r="BF47" s="1394"/>
      <c r="BG47" s="1395"/>
      <c r="BH47" s="1396"/>
      <c r="BI47" s="1397"/>
      <c r="BJ47" s="1418"/>
      <c r="BK47" s="1419"/>
      <c r="BL47" s="1419"/>
      <c r="BM47" s="1419"/>
      <c r="BN47" s="1420"/>
    </row>
    <row r="48" spans="2:66" ht="20.25" customHeight="1">
      <c r="B48" s="1480"/>
      <c r="C48" s="1390"/>
      <c r="D48" s="1393"/>
      <c r="E48" s="1327"/>
      <c r="F48" s="1392"/>
      <c r="G48" s="1314"/>
      <c r="H48" s="1315"/>
      <c r="I48" s="163"/>
      <c r="J48" s="164" t="str">
        <f>G47</f>
        <v>介護職員</v>
      </c>
      <c r="K48" s="163"/>
      <c r="L48" s="164" t="str">
        <f>M47</f>
        <v>A</v>
      </c>
      <c r="M48" s="1408"/>
      <c r="N48" s="1409"/>
      <c r="O48" s="1414"/>
      <c r="P48" s="1415"/>
      <c r="Q48" s="1415"/>
      <c r="R48" s="1315"/>
      <c r="S48" s="1440"/>
      <c r="T48" s="1441"/>
      <c r="U48" s="1441"/>
      <c r="V48" s="1441"/>
      <c r="W48" s="1442"/>
      <c r="X48" s="196" t="s">
        <v>254</v>
      </c>
      <c r="Y48" s="120"/>
      <c r="Z48" s="197"/>
      <c r="AA48" s="173" t="str">
        <f>IF(AA47="","",VLOOKUP(AA47,'【記載例】シフト記号表（勤務時間帯）'!$C$6:$L$47,10,FALSE))</f>
        <v/>
      </c>
      <c r="AB48" s="174">
        <f>IF(AB47="","",VLOOKUP(AB47,'【記載例】シフト記号表（勤務時間帯）'!$C$6:$L$47,10,FALSE))</f>
        <v>7.9999999999999982</v>
      </c>
      <c r="AC48" s="174">
        <f>IF(AC47="","",VLOOKUP(AC47,'【記載例】シフト記号表（勤務時間帯）'!$C$6:$L$47,10,FALSE))</f>
        <v>8</v>
      </c>
      <c r="AD48" s="174">
        <f>IF(AD47="","",VLOOKUP(AD47,'【記載例】シフト記号表（勤務時間帯）'!$C$6:$L$47,10,FALSE))</f>
        <v>8</v>
      </c>
      <c r="AE48" s="174" t="str">
        <f>IF(AE47="","",VLOOKUP(AE47,'【記載例】シフト記号表（勤務時間帯）'!$C$6:$L$47,10,FALSE))</f>
        <v/>
      </c>
      <c r="AF48" s="174">
        <f>IF(AF47="","",VLOOKUP(AF47,'【記載例】シフト記号表（勤務時間帯）'!$C$6:$L$47,10,FALSE))</f>
        <v>8</v>
      </c>
      <c r="AG48" s="175">
        <f>IF(AG47="","",VLOOKUP(AG47,'【記載例】シフト記号表（勤務時間帯）'!$C$6:$L$47,10,FALSE))</f>
        <v>8</v>
      </c>
      <c r="AH48" s="173">
        <f>IF(AH47="","",VLOOKUP(AH47,'【記載例】シフト記号表（勤務時間帯）'!$C$6:$L$47,10,FALSE))</f>
        <v>8</v>
      </c>
      <c r="AI48" s="174" t="str">
        <f>IF(AI47="","",VLOOKUP(AI47,'【記載例】シフト記号表（勤務時間帯）'!$C$6:$L$47,10,FALSE))</f>
        <v/>
      </c>
      <c r="AJ48" s="174">
        <f>IF(AJ47="","",VLOOKUP(AJ47,'【記載例】シフト記号表（勤務時間帯）'!$C$6:$L$47,10,FALSE))</f>
        <v>8</v>
      </c>
      <c r="AK48" s="174">
        <f>IF(AK47="","",VLOOKUP(AK47,'【記載例】シフト記号表（勤務時間帯）'!$C$6:$L$47,10,FALSE))</f>
        <v>8</v>
      </c>
      <c r="AL48" s="174" t="str">
        <f>IF(AL47="","",VLOOKUP(AL47,'【記載例】シフト記号表（勤務時間帯）'!$C$6:$L$47,10,FALSE))</f>
        <v/>
      </c>
      <c r="AM48" s="174" t="str">
        <f>IF(AM47="","",VLOOKUP(AM47,'【記載例】シフト記号表（勤務時間帯）'!$C$6:$L$47,10,FALSE))</f>
        <v/>
      </c>
      <c r="AN48" s="175">
        <f>IF(AN47="","",VLOOKUP(AN47,'【記載例】シフト記号表（勤務時間帯）'!$C$6:$L$47,10,FALSE))</f>
        <v>8</v>
      </c>
      <c r="AO48" s="173">
        <f>IF(AO47="","",VLOOKUP(AO47,'【記載例】シフト記号表（勤務時間帯）'!$C$6:$L$47,10,FALSE))</f>
        <v>8</v>
      </c>
      <c r="AP48" s="174">
        <f>IF(AP47="","",VLOOKUP(AP47,'【記載例】シフト記号表（勤務時間帯）'!$C$6:$L$47,10,FALSE))</f>
        <v>8</v>
      </c>
      <c r="AQ48" s="174">
        <f>IF(AQ47="","",VLOOKUP(AQ47,'【記載例】シフト記号表（勤務時間帯）'!$C$6:$L$47,10,FALSE))</f>
        <v>8</v>
      </c>
      <c r="AR48" s="174">
        <f>IF(AR47="","",VLOOKUP(AR47,'【記載例】シフト記号表（勤務時間帯）'!$C$6:$L$47,10,FALSE))</f>
        <v>8</v>
      </c>
      <c r="AS48" s="174">
        <f>IF(AS47="","",VLOOKUP(AS47,'【記載例】シフト記号表（勤務時間帯）'!$C$6:$L$47,10,FALSE))</f>
        <v>7.9999999999999982</v>
      </c>
      <c r="AT48" s="174">
        <f>IF(AT47="","",VLOOKUP(AT47,'【記載例】シフト記号表（勤務時間帯）'!$C$6:$L$47,10,FALSE))</f>
        <v>7.9999999999999982</v>
      </c>
      <c r="AU48" s="175" t="str">
        <f>IF(AU47="","",VLOOKUP(AU47,'【記載例】シフト記号表（勤務時間帯）'!$C$6:$L$47,10,FALSE))</f>
        <v/>
      </c>
      <c r="AV48" s="173">
        <f>IF(AV47="","",VLOOKUP(AV47,'【記載例】シフト記号表（勤務時間帯）'!$C$6:$L$47,10,FALSE))</f>
        <v>8</v>
      </c>
      <c r="AW48" s="174">
        <f>IF(AW47="","",VLOOKUP(AW47,'【記載例】シフト記号表（勤務時間帯）'!$C$6:$L$47,10,FALSE))</f>
        <v>8</v>
      </c>
      <c r="AX48" s="174">
        <f>IF(AX47="","",VLOOKUP(AX47,'【記載例】シフト記号表（勤務時間帯）'!$C$6:$L$47,10,FALSE))</f>
        <v>7.9999999999999982</v>
      </c>
      <c r="AY48" s="174">
        <f>IF(AY47="","",VLOOKUP(AY47,'【記載例】シフト記号表（勤務時間帯）'!$C$6:$L$47,10,FALSE))</f>
        <v>8</v>
      </c>
      <c r="AZ48" s="174" t="str">
        <f>IF(AZ47="","",VLOOKUP(AZ47,'【記載例】シフト記号表（勤務時間帯）'!$C$6:$L$47,10,FALSE))</f>
        <v/>
      </c>
      <c r="BA48" s="174" t="str">
        <f>IF(BA47="","",VLOOKUP(BA47,'【記載例】シフト記号表（勤務時間帯）'!$C$6:$L$47,10,FALSE))</f>
        <v/>
      </c>
      <c r="BB48" s="175">
        <f>IF(BB47="","",VLOOKUP(BB47,'【記載例】シフト記号表（勤務時間帯）'!$C$6:$L$47,10,FALSE))</f>
        <v>7.9999999999999982</v>
      </c>
      <c r="BC48" s="173" t="str">
        <f>IF(BC47="","",VLOOKUP(BC47,'【記載例】シフト記号表（勤務時間帯）'!$C$6:$L$47,10,FALSE))</f>
        <v/>
      </c>
      <c r="BD48" s="174" t="str">
        <f>IF(BD47="","",VLOOKUP(BD47,'【記載例】シフト記号表（勤務時間帯）'!$C$6:$L$47,10,FALSE))</f>
        <v/>
      </c>
      <c r="BE48" s="174" t="str">
        <f>IF(BE47="","",VLOOKUP(BE47,'【記載例】シフト記号表（勤務時間帯）'!$C$6:$L$47,10,FALSE))</f>
        <v/>
      </c>
      <c r="BF48" s="1386">
        <f>IF($BI$3="４週",SUM(AA48:BB48),IF($BI$3="暦月",SUM(AA48:BE48),""))</f>
        <v>160</v>
      </c>
      <c r="BG48" s="1387"/>
      <c r="BH48" s="1388">
        <f>IF($BI$3="４週",BF48/4,IF($BI$3="暦月",(BF48/($BI$8/7)),""))</f>
        <v>40</v>
      </c>
      <c r="BI48" s="1387"/>
      <c r="BJ48" s="1383"/>
      <c r="BK48" s="1384"/>
      <c r="BL48" s="1384"/>
      <c r="BM48" s="1384"/>
      <c r="BN48" s="1385"/>
    </row>
    <row r="49" spans="2:66" ht="20.25" customHeight="1">
      <c r="B49" s="1479">
        <f>B47+1</f>
        <v>17</v>
      </c>
      <c r="C49" s="1389"/>
      <c r="D49" s="1391" t="s">
        <v>161</v>
      </c>
      <c r="E49" s="1327"/>
      <c r="F49" s="1392"/>
      <c r="G49" s="1316" t="s">
        <v>104</v>
      </c>
      <c r="H49" s="1317"/>
      <c r="I49" s="163"/>
      <c r="J49" s="164"/>
      <c r="K49" s="163"/>
      <c r="L49" s="164"/>
      <c r="M49" s="1410" t="s">
        <v>89</v>
      </c>
      <c r="N49" s="1411"/>
      <c r="O49" s="1416" t="s">
        <v>90</v>
      </c>
      <c r="P49" s="1417"/>
      <c r="Q49" s="1417"/>
      <c r="R49" s="1317"/>
      <c r="S49" s="1440" t="s">
        <v>180</v>
      </c>
      <c r="T49" s="1441"/>
      <c r="U49" s="1441"/>
      <c r="V49" s="1441"/>
      <c r="W49" s="1442"/>
      <c r="X49" s="195" t="s">
        <v>18</v>
      </c>
      <c r="Y49" s="118"/>
      <c r="Z49" s="119"/>
      <c r="AA49" s="105" t="s">
        <v>249</v>
      </c>
      <c r="AB49" s="106"/>
      <c r="AC49" s="106" t="s">
        <v>249</v>
      </c>
      <c r="AD49" s="106"/>
      <c r="AE49" s="106" t="s">
        <v>250</v>
      </c>
      <c r="AF49" s="106"/>
      <c r="AG49" s="107" t="s">
        <v>248</v>
      </c>
      <c r="AH49" s="105" t="s">
        <v>267</v>
      </c>
      <c r="AI49" s="106" t="s">
        <v>250</v>
      </c>
      <c r="AJ49" s="106" t="s">
        <v>250</v>
      </c>
      <c r="AK49" s="106" t="s">
        <v>249</v>
      </c>
      <c r="AL49" s="106" t="s">
        <v>249</v>
      </c>
      <c r="AM49" s="106"/>
      <c r="AN49" s="107" t="s">
        <v>250</v>
      </c>
      <c r="AO49" s="105" t="s">
        <v>248</v>
      </c>
      <c r="AP49" s="106" t="s">
        <v>267</v>
      </c>
      <c r="AQ49" s="106" t="s">
        <v>249</v>
      </c>
      <c r="AR49" s="106"/>
      <c r="AS49" s="106" t="s">
        <v>250</v>
      </c>
      <c r="AT49" s="106" t="s">
        <v>250</v>
      </c>
      <c r="AU49" s="107"/>
      <c r="AV49" s="105"/>
      <c r="AW49" s="106" t="s">
        <v>248</v>
      </c>
      <c r="AX49" s="106" t="s">
        <v>267</v>
      </c>
      <c r="AY49" s="106" t="s">
        <v>249</v>
      </c>
      <c r="AZ49" s="106" t="s">
        <v>250</v>
      </c>
      <c r="BA49" s="106" t="s">
        <v>250</v>
      </c>
      <c r="BB49" s="107"/>
      <c r="BC49" s="105"/>
      <c r="BD49" s="106"/>
      <c r="BE49" s="108"/>
      <c r="BF49" s="1394"/>
      <c r="BG49" s="1395"/>
      <c r="BH49" s="1396"/>
      <c r="BI49" s="1397"/>
      <c r="BJ49" s="1418"/>
      <c r="BK49" s="1419"/>
      <c r="BL49" s="1419"/>
      <c r="BM49" s="1419"/>
      <c r="BN49" s="1420"/>
    </row>
    <row r="50" spans="2:66" ht="20.25" customHeight="1">
      <c r="B50" s="1480"/>
      <c r="C50" s="1390"/>
      <c r="D50" s="1393"/>
      <c r="E50" s="1327"/>
      <c r="F50" s="1392"/>
      <c r="G50" s="1314"/>
      <c r="H50" s="1315"/>
      <c r="I50" s="163"/>
      <c r="J50" s="164" t="str">
        <f>G49</f>
        <v>介護職員</v>
      </c>
      <c r="K50" s="163"/>
      <c r="L50" s="164" t="str">
        <f>M49</f>
        <v>A</v>
      </c>
      <c r="M50" s="1408"/>
      <c r="N50" s="1409"/>
      <c r="O50" s="1414"/>
      <c r="P50" s="1415"/>
      <c r="Q50" s="1415"/>
      <c r="R50" s="1315"/>
      <c r="S50" s="1440"/>
      <c r="T50" s="1441"/>
      <c r="U50" s="1441"/>
      <c r="V50" s="1441"/>
      <c r="W50" s="1442"/>
      <c r="X50" s="196" t="s">
        <v>254</v>
      </c>
      <c r="Y50" s="120"/>
      <c r="Z50" s="197"/>
      <c r="AA50" s="173">
        <f>IF(AA49="","",VLOOKUP(AA49,'【記載例】シフト記号表（勤務時間帯）'!$C$6:$L$47,10,FALSE))</f>
        <v>7.9999999999999982</v>
      </c>
      <c r="AB50" s="174" t="str">
        <f>IF(AB49="","",VLOOKUP(AB49,'【記載例】シフト記号表（勤務時間帯）'!$C$6:$L$47,10,FALSE))</f>
        <v/>
      </c>
      <c r="AC50" s="174">
        <f>IF(AC49="","",VLOOKUP(AC49,'【記載例】シフト記号表（勤務時間帯）'!$C$6:$L$47,10,FALSE))</f>
        <v>7.9999999999999982</v>
      </c>
      <c r="AD50" s="174" t="str">
        <f>IF(AD49="","",VLOOKUP(AD49,'【記載例】シフト記号表（勤務時間帯）'!$C$6:$L$47,10,FALSE))</f>
        <v/>
      </c>
      <c r="AE50" s="174">
        <f>IF(AE49="","",VLOOKUP(AE49,'【記載例】シフト記号表（勤務時間帯）'!$C$6:$L$47,10,FALSE))</f>
        <v>8</v>
      </c>
      <c r="AF50" s="174" t="str">
        <f>IF(AF49="","",VLOOKUP(AF49,'【記載例】シフト記号表（勤務時間帯）'!$C$6:$L$47,10,FALSE))</f>
        <v/>
      </c>
      <c r="AG50" s="175">
        <f>IF(AG49="","",VLOOKUP(AG49,'【記載例】シフト記号表（勤務時間帯）'!$C$6:$L$47,10,FALSE))</f>
        <v>8</v>
      </c>
      <c r="AH50" s="173">
        <f>IF(AH49="","",VLOOKUP(AH49,'【記載例】シフト記号表（勤務時間帯）'!$C$6:$L$47,10,FALSE))</f>
        <v>8</v>
      </c>
      <c r="AI50" s="174">
        <f>IF(AI49="","",VLOOKUP(AI49,'【記載例】シフト記号表（勤務時間帯）'!$C$6:$L$47,10,FALSE))</f>
        <v>8</v>
      </c>
      <c r="AJ50" s="174">
        <f>IF(AJ49="","",VLOOKUP(AJ49,'【記載例】シフト記号表（勤務時間帯）'!$C$6:$L$47,10,FALSE))</f>
        <v>8</v>
      </c>
      <c r="AK50" s="174">
        <f>IF(AK49="","",VLOOKUP(AK49,'【記載例】シフト記号表（勤務時間帯）'!$C$6:$L$47,10,FALSE))</f>
        <v>7.9999999999999982</v>
      </c>
      <c r="AL50" s="174">
        <f>IF(AL49="","",VLOOKUP(AL49,'【記載例】シフト記号表（勤務時間帯）'!$C$6:$L$47,10,FALSE))</f>
        <v>7.9999999999999982</v>
      </c>
      <c r="AM50" s="174" t="str">
        <f>IF(AM49="","",VLOOKUP(AM49,'【記載例】シフト記号表（勤務時間帯）'!$C$6:$L$47,10,FALSE))</f>
        <v/>
      </c>
      <c r="AN50" s="175">
        <f>IF(AN49="","",VLOOKUP(AN49,'【記載例】シフト記号表（勤務時間帯）'!$C$6:$L$47,10,FALSE))</f>
        <v>8</v>
      </c>
      <c r="AO50" s="173">
        <f>IF(AO49="","",VLOOKUP(AO49,'【記載例】シフト記号表（勤務時間帯）'!$C$6:$L$47,10,FALSE))</f>
        <v>8</v>
      </c>
      <c r="AP50" s="174">
        <f>IF(AP49="","",VLOOKUP(AP49,'【記載例】シフト記号表（勤務時間帯）'!$C$6:$L$47,10,FALSE))</f>
        <v>8</v>
      </c>
      <c r="AQ50" s="174">
        <f>IF(AQ49="","",VLOOKUP(AQ49,'【記載例】シフト記号表（勤務時間帯）'!$C$6:$L$47,10,FALSE))</f>
        <v>7.9999999999999982</v>
      </c>
      <c r="AR50" s="174" t="str">
        <f>IF(AR49="","",VLOOKUP(AR49,'【記載例】シフト記号表（勤務時間帯）'!$C$6:$L$47,10,FALSE))</f>
        <v/>
      </c>
      <c r="AS50" s="174">
        <f>IF(AS49="","",VLOOKUP(AS49,'【記載例】シフト記号表（勤務時間帯）'!$C$6:$L$47,10,FALSE))</f>
        <v>8</v>
      </c>
      <c r="AT50" s="174">
        <f>IF(AT49="","",VLOOKUP(AT49,'【記載例】シフト記号表（勤務時間帯）'!$C$6:$L$47,10,FALSE))</f>
        <v>8</v>
      </c>
      <c r="AU50" s="175" t="str">
        <f>IF(AU49="","",VLOOKUP(AU49,'【記載例】シフト記号表（勤務時間帯）'!$C$6:$L$47,10,FALSE))</f>
        <v/>
      </c>
      <c r="AV50" s="173" t="str">
        <f>IF(AV49="","",VLOOKUP(AV49,'【記載例】シフト記号表（勤務時間帯）'!$C$6:$L$47,10,FALSE))</f>
        <v/>
      </c>
      <c r="AW50" s="174">
        <f>IF(AW49="","",VLOOKUP(AW49,'【記載例】シフト記号表（勤務時間帯）'!$C$6:$L$47,10,FALSE))</f>
        <v>8</v>
      </c>
      <c r="AX50" s="174">
        <f>IF(AX49="","",VLOOKUP(AX49,'【記載例】シフト記号表（勤務時間帯）'!$C$6:$L$47,10,FALSE))</f>
        <v>8</v>
      </c>
      <c r="AY50" s="174">
        <f>IF(AY49="","",VLOOKUP(AY49,'【記載例】シフト記号表（勤務時間帯）'!$C$6:$L$47,10,FALSE))</f>
        <v>7.9999999999999982</v>
      </c>
      <c r="AZ50" s="174">
        <f>IF(AZ49="","",VLOOKUP(AZ49,'【記載例】シフト記号表（勤務時間帯）'!$C$6:$L$47,10,FALSE))</f>
        <v>8</v>
      </c>
      <c r="BA50" s="174">
        <f>IF(BA49="","",VLOOKUP(BA49,'【記載例】シフト記号表（勤務時間帯）'!$C$6:$L$47,10,FALSE))</f>
        <v>8</v>
      </c>
      <c r="BB50" s="175" t="str">
        <f>IF(BB49="","",VLOOKUP(BB49,'【記載例】シフト記号表（勤務時間帯）'!$C$6:$L$47,10,FALSE))</f>
        <v/>
      </c>
      <c r="BC50" s="173" t="str">
        <f>IF(BC49="","",VLOOKUP(BC49,'【記載例】シフト記号表（勤務時間帯）'!$C$6:$L$47,10,FALSE))</f>
        <v/>
      </c>
      <c r="BD50" s="174" t="str">
        <f>IF(BD49="","",VLOOKUP(BD49,'【記載例】シフト記号表（勤務時間帯）'!$C$6:$L$47,10,FALSE))</f>
        <v/>
      </c>
      <c r="BE50" s="174" t="str">
        <f>IF(BE49="","",VLOOKUP(BE49,'【記載例】シフト記号表（勤務時間帯）'!$C$6:$L$47,10,FALSE))</f>
        <v/>
      </c>
      <c r="BF50" s="1386">
        <f>IF($BI$3="４週",SUM(AA50:BB50),IF($BI$3="暦月",SUM(AA50:BE50),""))</f>
        <v>160</v>
      </c>
      <c r="BG50" s="1387"/>
      <c r="BH50" s="1388">
        <f>IF($BI$3="４週",BF50/4,IF($BI$3="暦月",(BF50/($BI$8/7)),""))</f>
        <v>40</v>
      </c>
      <c r="BI50" s="1387"/>
      <c r="BJ50" s="1383"/>
      <c r="BK50" s="1384"/>
      <c r="BL50" s="1384"/>
      <c r="BM50" s="1384"/>
      <c r="BN50" s="1385"/>
    </row>
    <row r="51" spans="2:66" ht="20.25" customHeight="1">
      <c r="B51" s="1479">
        <f>B49+1</f>
        <v>18</v>
      </c>
      <c r="C51" s="1389"/>
      <c r="D51" s="1391" t="s">
        <v>166</v>
      </c>
      <c r="E51" s="1327"/>
      <c r="F51" s="1392"/>
      <c r="G51" s="1316" t="s">
        <v>104</v>
      </c>
      <c r="H51" s="1317"/>
      <c r="I51" s="163"/>
      <c r="J51" s="164"/>
      <c r="K51" s="163"/>
      <c r="L51" s="164"/>
      <c r="M51" s="1410" t="s">
        <v>89</v>
      </c>
      <c r="N51" s="1411"/>
      <c r="O51" s="1416" t="s">
        <v>90</v>
      </c>
      <c r="P51" s="1417"/>
      <c r="Q51" s="1417"/>
      <c r="R51" s="1317"/>
      <c r="S51" s="1440" t="s">
        <v>181</v>
      </c>
      <c r="T51" s="1441"/>
      <c r="U51" s="1441"/>
      <c r="V51" s="1441"/>
      <c r="W51" s="1442"/>
      <c r="X51" s="195" t="s">
        <v>18</v>
      </c>
      <c r="Y51" s="118"/>
      <c r="Z51" s="119"/>
      <c r="AA51" s="105" t="s">
        <v>314</v>
      </c>
      <c r="AB51" s="106"/>
      <c r="AC51" s="106" t="s">
        <v>250</v>
      </c>
      <c r="AD51" s="106" t="s">
        <v>249</v>
      </c>
      <c r="AE51" s="106" t="s">
        <v>249</v>
      </c>
      <c r="AF51" s="106" t="s">
        <v>249</v>
      </c>
      <c r="AG51" s="107"/>
      <c r="AH51" s="105" t="s">
        <v>248</v>
      </c>
      <c r="AI51" s="106" t="s">
        <v>267</v>
      </c>
      <c r="AJ51" s="106" t="s">
        <v>249</v>
      </c>
      <c r="AK51" s="106"/>
      <c r="AL51" s="106" t="s">
        <v>250</v>
      </c>
      <c r="AM51" s="106" t="s">
        <v>250</v>
      </c>
      <c r="AN51" s="107"/>
      <c r="AO51" s="105"/>
      <c r="AP51" s="106" t="s">
        <v>248</v>
      </c>
      <c r="AQ51" s="106" t="s">
        <v>267</v>
      </c>
      <c r="AR51" s="106" t="s">
        <v>249</v>
      </c>
      <c r="AS51" s="106"/>
      <c r="AT51" s="106" t="s">
        <v>250</v>
      </c>
      <c r="AU51" s="107" t="s">
        <v>250</v>
      </c>
      <c r="AV51" s="105" t="s">
        <v>250</v>
      </c>
      <c r="AW51" s="106"/>
      <c r="AX51" s="106" t="s">
        <v>248</v>
      </c>
      <c r="AY51" s="106" t="s">
        <v>267</v>
      </c>
      <c r="AZ51" s="106" t="s">
        <v>249</v>
      </c>
      <c r="BA51" s="106"/>
      <c r="BB51" s="107" t="s">
        <v>250</v>
      </c>
      <c r="BC51" s="105"/>
      <c r="BD51" s="106"/>
      <c r="BE51" s="108"/>
      <c r="BF51" s="1394"/>
      <c r="BG51" s="1395"/>
      <c r="BH51" s="1396"/>
      <c r="BI51" s="1397"/>
      <c r="BJ51" s="1418"/>
      <c r="BK51" s="1419"/>
      <c r="BL51" s="1419"/>
      <c r="BM51" s="1419"/>
      <c r="BN51" s="1420"/>
    </row>
    <row r="52" spans="2:66" ht="20.25" customHeight="1">
      <c r="B52" s="1480"/>
      <c r="C52" s="1390"/>
      <c r="D52" s="1393"/>
      <c r="E52" s="1327"/>
      <c r="F52" s="1392"/>
      <c r="G52" s="1314"/>
      <c r="H52" s="1315"/>
      <c r="I52" s="163"/>
      <c r="J52" s="164" t="str">
        <f>G51</f>
        <v>介護職員</v>
      </c>
      <c r="K52" s="163"/>
      <c r="L52" s="164" t="str">
        <f>M51</f>
        <v>A</v>
      </c>
      <c r="M52" s="1408"/>
      <c r="N52" s="1409"/>
      <c r="O52" s="1414"/>
      <c r="P52" s="1415"/>
      <c r="Q52" s="1415"/>
      <c r="R52" s="1315"/>
      <c r="S52" s="1440"/>
      <c r="T52" s="1441"/>
      <c r="U52" s="1441"/>
      <c r="V52" s="1441"/>
      <c r="W52" s="1442"/>
      <c r="X52" s="196" t="s">
        <v>254</v>
      </c>
      <c r="Y52" s="120"/>
      <c r="Z52" s="197"/>
      <c r="AA52" s="173">
        <f>IF(AA51="","",VLOOKUP(AA51,'【記載例】シフト記号表（勤務時間帯）'!$C$6:$L$47,10,FALSE))</f>
        <v>8</v>
      </c>
      <c r="AB52" s="174" t="str">
        <f>IF(AB51="","",VLOOKUP(AB51,'【記載例】シフト記号表（勤務時間帯）'!$C$6:$L$47,10,FALSE))</f>
        <v/>
      </c>
      <c r="AC52" s="174">
        <f>IF(AC51="","",VLOOKUP(AC51,'【記載例】シフト記号表（勤務時間帯）'!$C$6:$L$47,10,FALSE))</f>
        <v>8</v>
      </c>
      <c r="AD52" s="174">
        <f>IF(AD51="","",VLOOKUP(AD51,'【記載例】シフト記号表（勤務時間帯）'!$C$6:$L$47,10,FALSE))</f>
        <v>7.9999999999999982</v>
      </c>
      <c r="AE52" s="174">
        <f>IF(AE51="","",VLOOKUP(AE51,'【記載例】シフト記号表（勤務時間帯）'!$C$6:$L$47,10,FALSE))</f>
        <v>7.9999999999999982</v>
      </c>
      <c r="AF52" s="174">
        <f>IF(AF51="","",VLOOKUP(AF51,'【記載例】シフト記号表（勤務時間帯）'!$C$6:$L$47,10,FALSE))</f>
        <v>7.9999999999999982</v>
      </c>
      <c r="AG52" s="175" t="str">
        <f>IF(AG51="","",VLOOKUP(AG51,'【記載例】シフト記号表（勤務時間帯）'!$C$6:$L$47,10,FALSE))</f>
        <v/>
      </c>
      <c r="AH52" s="173">
        <f>IF(AH51="","",VLOOKUP(AH51,'【記載例】シフト記号表（勤務時間帯）'!$C$6:$L$47,10,FALSE))</f>
        <v>8</v>
      </c>
      <c r="AI52" s="174">
        <f>IF(AI51="","",VLOOKUP(AI51,'【記載例】シフト記号表（勤務時間帯）'!$C$6:$L$47,10,FALSE))</f>
        <v>8</v>
      </c>
      <c r="AJ52" s="174">
        <f>IF(AJ51="","",VLOOKUP(AJ51,'【記載例】シフト記号表（勤務時間帯）'!$C$6:$L$47,10,FALSE))</f>
        <v>7.9999999999999982</v>
      </c>
      <c r="AK52" s="174" t="str">
        <f>IF(AK51="","",VLOOKUP(AK51,'【記載例】シフト記号表（勤務時間帯）'!$C$6:$L$47,10,FALSE))</f>
        <v/>
      </c>
      <c r="AL52" s="174">
        <f>IF(AL51="","",VLOOKUP(AL51,'【記載例】シフト記号表（勤務時間帯）'!$C$6:$L$47,10,FALSE))</f>
        <v>8</v>
      </c>
      <c r="AM52" s="174">
        <f>IF(AM51="","",VLOOKUP(AM51,'【記載例】シフト記号表（勤務時間帯）'!$C$6:$L$47,10,FALSE))</f>
        <v>8</v>
      </c>
      <c r="AN52" s="175" t="str">
        <f>IF(AN51="","",VLOOKUP(AN51,'【記載例】シフト記号表（勤務時間帯）'!$C$6:$L$47,10,FALSE))</f>
        <v/>
      </c>
      <c r="AO52" s="173" t="str">
        <f>IF(AO51="","",VLOOKUP(AO51,'【記載例】シフト記号表（勤務時間帯）'!$C$6:$L$47,10,FALSE))</f>
        <v/>
      </c>
      <c r="AP52" s="174">
        <f>IF(AP51="","",VLOOKUP(AP51,'【記載例】シフト記号表（勤務時間帯）'!$C$6:$L$47,10,FALSE))</f>
        <v>8</v>
      </c>
      <c r="AQ52" s="174">
        <f>IF(AQ51="","",VLOOKUP(AQ51,'【記載例】シフト記号表（勤務時間帯）'!$C$6:$L$47,10,FALSE))</f>
        <v>8</v>
      </c>
      <c r="AR52" s="174">
        <f>IF(AR51="","",VLOOKUP(AR51,'【記載例】シフト記号表（勤務時間帯）'!$C$6:$L$47,10,FALSE))</f>
        <v>7.9999999999999982</v>
      </c>
      <c r="AS52" s="174" t="str">
        <f>IF(AS51="","",VLOOKUP(AS51,'【記載例】シフト記号表（勤務時間帯）'!$C$6:$L$47,10,FALSE))</f>
        <v/>
      </c>
      <c r="AT52" s="174">
        <f>IF(AT51="","",VLOOKUP(AT51,'【記載例】シフト記号表（勤務時間帯）'!$C$6:$L$47,10,FALSE))</f>
        <v>8</v>
      </c>
      <c r="AU52" s="175">
        <f>IF(AU51="","",VLOOKUP(AU51,'【記載例】シフト記号表（勤務時間帯）'!$C$6:$L$47,10,FALSE))</f>
        <v>8</v>
      </c>
      <c r="AV52" s="173">
        <f>IF(AV51="","",VLOOKUP(AV51,'【記載例】シフト記号表（勤務時間帯）'!$C$6:$L$47,10,FALSE))</f>
        <v>8</v>
      </c>
      <c r="AW52" s="174" t="str">
        <f>IF(AW51="","",VLOOKUP(AW51,'【記載例】シフト記号表（勤務時間帯）'!$C$6:$L$47,10,FALSE))</f>
        <v/>
      </c>
      <c r="AX52" s="174">
        <f>IF(AX51="","",VLOOKUP(AX51,'【記載例】シフト記号表（勤務時間帯）'!$C$6:$L$47,10,FALSE))</f>
        <v>8</v>
      </c>
      <c r="AY52" s="174">
        <f>IF(AY51="","",VLOOKUP(AY51,'【記載例】シフト記号表（勤務時間帯）'!$C$6:$L$47,10,FALSE))</f>
        <v>8</v>
      </c>
      <c r="AZ52" s="174">
        <f>IF(AZ51="","",VLOOKUP(AZ51,'【記載例】シフト記号表（勤務時間帯）'!$C$6:$L$47,10,FALSE))</f>
        <v>7.9999999999999982</v>
      </c>
      <c r="BA52" s="174" t="str">
        <f>IF(BA51="","",VLOOKUP(BA51,'【記載例】シフト記号表（勤務時間帯）'!$C$6:$L$47,10,FALSE))</f>
        <v/>
      </c>
      <c r="BB52" s="175">
        <f>IF(BB51="","",VLOOKUP(BB51,'【記載例】シフト記号表（勤務時間帯）'!$C$6:$L$47,10,FALSE))</f>
        <v>8</v>
      </c>
      <c r="BC52" s="173" t="str">
        <f>IF(BC51="","",VLOOKUP(BC51,'【記載例】シフト記号表（勤務時間帯）'!$C$6:$L$47,10,FALSE))</f>
        <v/>
      </c>
      <c r="BD52" s="174" t="str">
        <f>IF(BD51="","",VLOOKUP(BD51,'【記載例】シフト記号表（勤務時間帯）'!$C$6:$L$47,10,FALSE))</f>
        <v/>
      </c>
      <c r="BE52" s="174" t="str">
        <f>IF(BE51="","",VLOOKUP(BE51,'【記載例】シフト記号表（勤務時間帯）'!$C$6:$L$47,10,FALSE))</f>
        <v/>
      </c>
      <c r="BF52" s="1386">
        <f>IF($BI$3="４週",SUM(AA52:BB52),IF($BI$3="暦月",SUM(AA52:BE52),""))</f>
        <v>160</v>
      </c>
      <c r="BG52" s="1387"/>
      <c r="BH52" s="1388">
        <f>IF($BI$3="４週",BF52/4,IF($BI$3="暦月",(BF52/($BI$8/7)),""))</f>
        <v>40</v>
      </c>
      <c r="BI52" s="1387"/>
      <c r="BJ52" s="1383"/>
      <c r="BK52" s="1384"/>
      <c r="BL52" s="1384"/>
      <c r="BM52" s="1384"/>
      <c r="BN52" s="1385"/>
    </row>
    <row r="53" spans="2:66" ht="20.25" customHeight="1">
      <c r="B53" s="1479">
        <f>B51+1</f>
        <v>19</v>
      </c>
      <c r="C53" s="1389"/>
      <c r="D53" s="1391" t="s">
        <v>161</v>
      </c>
      <c r="E53" s="1327"/>
      <c r="F53" s="1392"/>
      <c r="G53" s="1316" t="s">
        <v>104</v>
      </c>
      <c r="H53" s="1317"/>
      <c r="I53" s="165"/>
      <c r="J53" s="166"/>
      <c r="K53" s="165"/>
      <c r="L53" s="166"/>
      <c r="M53" s="1410" t="s">
        <v>100</v>
      </c>
      <c r="N53" s="1411"/>
      <c r="O53" s="1416" t="s">
        <v>90</v>
      </c>
      <c r="P53" s="1417"/>
      <c r="Q53" s="1417"/>
      <c r="R53" s="1317"/>
      <c r="S53" s="1440" t="s">
        <v>182</v>
      </c>
      <c r="T53" s="1441"/>
      <c r="U53" s="1441"/>
      <c r="V53" s="1441"/>
      <c r="W53" s="1442"/>
      <c r="X53" s="115" t="s">
        <v>18</v>
      </c>
      <c r="Y53" s="116"/>
      <c r="Z53" s="117"/>
      <c r="AA53" s="105" t="s">
        <v>250</v>
      </c>
      <c r="AB53" s="106"/>
      <c r="AC53" s="106"/>
      <c r="AD53" s="106" t="s">
        <v>250</v>
      </c>
      <c r="AE53" s="106"/>
      <c r="AF53" s="106" t="s">
        <v>250</v>
      </c>
      <c r="AG53" s="107" t="s">
        <v>250</v>
      </c>
      <c r="AH53" s="105"/>
      <c r="AI53" s="106" t="s">
        <v>250</v>
      </c>
      <c r="AJ53" s="106"/>
      <c r="AK53" s="106"/>
      <c r="AL53" s="106" t="s">
        <v>250</v>
      </c>
      <c r="AM53" s="106" t="s">
        <v>249</v>
      </c>
      <c r="AN53" s="107" t="s">
        <v>249</v>
      </c>
      <c r="AO53" s="105" t="s">
        <v>250</v>
      </c>
      <c r="AP53" s="106"/>
      <c r="AQ53" s="106" t="s">
        <v>250</v>
      </c>
      <c r="AR53" s="106"/>
      <c r="AS53" s="106" t="s">
        <v>250</v>
      </c>
      <c r="AT53" s="106"/>
      <c r="AU53" s="107" t="s">
        <v>249</v>
      </c>
      <c r="AV53" s="105" t="s">
        <v>249</v>
      </c>
      <c r="AW53" s="106" t="s">
        <v>250</v>
      </c>
      <c r="AX53" s="106"/>
      <c r="AY53" s="106" t="s">
        <v>250</v>
      </c>
      <c r="AZ53" s="106"/>
      <c r="BA53" s="106" t="s">
        <v>249</v>
      </c>
      <c r="BB53" s="107"/>
      <c r="BC53" s="105"/>
      <c r="BD53" s="106"/>
      <c r="BE53" s="108"/>
      <c r="BF53" s="1394"/>
      <c r="BG53" s="1395"/>
      <c r="BH53" s="1396"/>
      <c r="BI53" s="1397"/>
      <c r="BJ53" s="1418"/>
      <c r="BK53" s="1419"/>
      <c r="BL53" s="1419"/>
      <c r="BM53" s="1419"/>
      <c r="BN53" s="1420"/>
    </row>
    <row r="54" spans="2:66" ht="20.25" customHeight="1">
      <c r="B54" s="1480"/>
      <c r="C54" s="1390"/>
      <c r="D54" s="1393"/>
      <c r="E54" s="1327"/>
      <c r="F54" s="1392"/>
      <c r="G54" s="1314"/>
      <c r="H54" s="1315"/>
      <c r="I54" s="163"/>
      <c r="J54" s="164" t="str">
        <f>G53</f>
        <v>介護職員</v>
      </c>
      <c r="K54" s="163"/>
      <c r="L54" s="164" t="str">
        <f>M53</f>
        <v>C</v>
      </c>
      <c r="M54" s="1408"/>
      <c r="N54" s="1409"/>
      <c r="O54" s="1414"/>
      <c r="P54" s="1415"/>
      <c r="Q54" s="1415"/>
      <c r="R54" s="1315"/>
      <c r="S54" s="1440"/>
      <c r="T54" s="1441"/>
      <c r="U54" s="1441"/>
      <c r="V54" s="1441"/>
      <c r="W54" s="1442"/>
      <c r="X54" s="196" t="s">
        <v>254</v>
      </c>
      <c r="Y54" s="113"/>
      <c r="Z54" s="114"/>
      <c r="AA54" s="173">
        <f>IF(AA53="","",VLOOKUP(AA53,'【記載例】シフト記号表（勤務時間帯）'!$C$6:$L$47,10,FALSE))</f>
        <v>8</v>
      </c>
      <c r="AB54" s="174" t="str">
        <f>IF(AB53="","",VLOOKUP(AB53,'【記載例】シフト記号表（勤務時間帯）'!$C$6:$L$47,10,FALSE))</f>
        <v/>
      </c>
      <c r="AC54" s="174" t="str">
        <f>IF(AC53="","",VLOOKUP(AC53,'【記載例】シフト記号表（勤務時間帯）'!$C$6:$L$47,10,FALSE))</f>
        <v/>
      </c>
      <c r="AD54" s="174">
        <f>IF(AD53="","",VLOOKUP(AD53,'【記載例】シフト記号表（勤務時間帯）'!$C$6:$L$47,10,FALSE))</f>
        <v>8</v>
      </c>
      <c r="AE54" s="174" t="str">
        <f>IF(AE53="","",VLOOKUP(AE53,'【記載例】シフト記号表（勤務時間帯）'!$C$6:$L$47,10,FALSE))</f>
        <v/>
      </c>
      <c r="AF54" s="174">
        <f>IF(AF53="","",VLOOKUP(AF53,'【記載例】シフト記号表（勤務時間帯）'!$C$6:$L$47,10,FALSE))</f>
        <v>8</v>
      </c>
      <c r="AG54" s="175">
        <f>IF(AG53="","",VLOOKUP(AG53,'【記載例】シフト記号表（勤務時間帯）'!$C$6:$L$47,10,FALSE))</f>
        <v>8</v>
      </c>
      <c r="AH54" s="173" t="str">
        <f>IF(AH53="","",VLOOKUP(AH53,'【記載例】シフト記号表（勤務時間帯）'!$C$6:$L$47,10,FALSE))</f>
        <v/>
      </c>
      <c r="AI54" s="174">
        <f>IF(AI53="","",VLOOKUP(AI53,'【記載例】シフト記号表（勤務時間帯）'!$C$6:$L$47,10,FALSE))</f>
        <v>8</v>
      </c>
      <c r="AJ54" s="174" t="str">
        <f>IF(AJ53="","",VLOOKUP(AJ53,'【記載例】シフト記号表（勤務時間帯）'!$C$6:$L$47,10,FALSE))</f>
        <v/>
      </c>
      <c r="AK54" s="174" t="str">
        <f>IF(AK53="","",VLOOKUP(AK53,'【記載例】シフト記号表（勤務時間帯）'!$C$6:$L$47,10,FALSE))</f>
        <v/>
      </c>
      <c r="AL54" s="174">
        <f>IF(AL53="","",VLOOKUP(AL53,'【記載例】シフト記号表（勤務時間帯）'!$C$6:$L$47,10,FALSE))</f>
        <v>8</v>
      </c>
      <c r="AM54" s="174">
        <f>IF(AM53="","",VLOOKUP(AM53,'【記載例】シフト記号表（勤務時間帯）'!$C$6:$L$47,10,FALSE))</f>
        <v>7.9999999999999982</v>
      </c>
      <c r="AN54" s="175">
        <f>IF(AN53="","",VLOOKUP(AN53,'【記載例】シフト記号表（勤務時間帯）'!$C$6:$L$47,10,FALSE))</f>
        <v>7.9999999999999982</v>
      </c>
      <c r="AO54" s="173">
        <f>IF(AO53="","",VLOOKUP(AO53,'【記載例】シフト記号表（勤務時間帯）'!$C$6:$L$47,10,FALSE))</f>
        <v>8</v>
      </c>
      <c r="AP54" s="174" t="str">
        <f>IF(AP53="","",VLOOKUP(AP53,'【記載例】シフト記号表（勤務時間帯）'!$C$6:$L$47,10,FALSE))</f>
        <v/>
      </c>
      <c r="AQ54" s="174">
        <f>IF(AQ53="","",VLOOKUP(AQ53,'【記載例】シフト記号表（勤務時間帯）'!$C$6:$L$47,10,FALSE))</f>
        <v>8</v>
      </c>
      <c r="AR54" s="174" t="str">
        <f>IF(AR53="","",VLOOKUP(AR53,'【記載例】シフト記号表（勤務時間帯）'!$C$6:$L$47,10,FALSE))</f>
        <v/>
      </c>
      <c r="AS54" s="174">
        <f>IF(AS53="","",VLOOKUP(AS53,'【記載例】シフト記号表（勤務時間帯）'!$C$6:$L$47,10,FALSE))</f>
        <v>8</v>
      </c>
      <c r="AT54" s="174" t="str">
        <f>IF(AT53="","",VLOOKUP(AT53,'【記載例】シフト記号表（勤務時間帯）'!$C$6:$L$47,10,FALSE))</f>
        <v/>
      </c>
      <c r="AU54" s="175">
        <f>IF(AU53="","",VLOOKUP(AU53,'【記載例】シフト記号表（勤務時間帯）'!$C$6:$L$47,10,FALSE))</f>
        <v>7.9999999999999982</v>
      </c>
      <c r="AV54" s="173">
        <f>IF(AV53="","",VLOOKUP(AV53,'【記載例】シフト記号表（勤務時間帯）'!$C$6:$L$47,10,FALSE))</f>
        <v>7.9999999999999982</v>
      </c>
      <c r="AW54" s="174">
        <f>IF(AW53="","",VLOOKUP(AW53,'【記載例】シフト記号表（勤務時間帯）'!$C$6:$L$47,10,FALSE))</f>
        <v>8</v>
      </c>
      <c r="AX54" s="174" t="str">
        <f>IF(AX53="","",VLOOKUP(AX53,'【記載例】シフト記号表（勤務時間帯）'!$C$6:$L$47,10,FALSE))</f>
        <v/>
      </c>
      <c r="AY54" s="174">
        <f>IF(AY53="","",VLOOKUP(AY53,'【記載例】シフト記号表（勤務時間帯）'!$C$6:$L$47,10,FALSE))</f>
        <v>8</v>
      </c>
      <c r="AZ54" s="174" t="str">
        <f>IF(AZ53="","",VLOOKUP(AZ53,'【記載例】シフト記号表（勤務時間帯）'!$C$6:$L$47,10,FALSE))</f>
        <v/>
      </c>
      <c r="BA54" s="174">
        <f>IF(BA53="","",VLOOKUP(BA53,'【記載例】シフト記号表（勤務時間帯）'!$C$6:$L$47,10,FALSE))</f>
        <v>7.9999999999999982</v>
      </c>
      <c r="BB54" s="175" t="str">
        <f>IF(BB53="","",VLOOKUP(BB53,'【記載例】シフト記号表（勤務時間帯）'!$C$6:$L$47,10,FALSE))</f>
        <v/>
      </c>
      <c r="BC54" s="173" t="str">
        <f>IF(BC53="","",VLOOKUP(BC53,'【記載例】シフト記号表（勤務時間帯）'!$C$6:$L$47,10,FALSE))</f>
        <v/>
      </c>
      <c r="BD54" s="174" t="str">
        <f>IF(BD53="","",VLOOKUP(BD53,'【記載例】シフト記号表（勤務時間帯）'!$C$6:$L$47,10,FALSE))</f>
        <v/>
      </c>
      <c r="BE54" s="174" t="str">
        <f>IF(BE53="","",VLOOKUP(BE53,'【記載例】シフト記号表（勤務時間帯）'!$C$6:$L$47,10,FALSE))</f>
        <v/>
      </c>
      <c r="BF54" s="1386">
        <f>IF($BI$3="４週",SUM(AA54:BB54),IF($BI$3="暦月",SUM(AA54:BE54),""))</f>
        <v>128</v>
      </c>
      <c r="BG54" s="1387"/>
      <c r="BH54" s="1388">
        <f>IF($BI$3="４週",BF54/4,IF($BI$3="暦月",(BF54/($BI$8/7)),""))</f>
        <v>32</v>
      </c>
      <c r="BI54" s="1387"/>
      <c r="BJ54" s="1383"/>
      <c r="BK54" s="1384"/>
      <c r="BL54" s="1384"/>
      <c r="BM54" s="1384"/>
      <c r="BN54" s="1385"/>
    </row>
    <row r="55" spans="2:66" ht="20.25" customHeight="1">
      <c r="B55" s="1479">
        <f>B53+1</f>
        <v>20</v>
      </c>
      <c r="C55" s="1389" t="s">
        <v>131</v>
      </c>
      <c r="D55" s="1391" t="s">
        <v>164</v>
      </c>
      <c r="E55" s="1327"/>
      <c r="F55" s="1392"/>
      <c r="G55" s="1316" t="s">
        <v>104</v>
      </c>
      <c r="H55" s="1317"/>
      <c r="I55" s="165"/>
      <c r="J55" s="166"/>
      <c r="K55" s="165"/>
      <c r="L55" s="166"/>
      <c r="M55" s="1410" t="s">
        <v>89</v>
      </c>
      <c r="N55" s="1411"/>
      <c r="O55" s="1416" t="s">
        <v>19</v>
      </c>
      <c r="P55" s="1417"/>
      <c r="Q55" s="1417"/>
      <c r="R55" s="1317"/>
      <c r="S55" s="1440" t="s">
        <v>183</v>
      </c>
      <c r="T55" s="1441"/>
      <c r="U55" s="1441"/>
      <c r="V55" s="1441"/>
      <c r="W55" s="1442"/>
      <c r="X55" s="115" t="s">
        <v>18</v>
      </c>
      <c r="Y55" s="116"/>
      <c r="Z55" s="117"/>
      <c r="AA55" s="105" t="s">
        <v>248</v>
      </c>
      <c r="AB55" s="106" t="s">
        <v>267</v>
      </c>
      <c r="AC55" s="106" t="s">
        <v>249</v>
      </c>
      <c r="AD55" s="106" t="s">
        <v>249</v>
      </c>
      <c r="AE55" s="106"/>
      <c r="AF55" s="106" t="s">
        <v>250</v>
      </c>
      <c r="AG55" s="107"/>
      <c r="AH55" s="105"/>
      <c r="AI55" s="106" t="s">
        <v>248</v>
      </c>
      <c r="AJ55" s="106" t="s">
        <v>267</v>
      </c>
      <c r="AK55" s="106" t="s">
        <v>249</v>
      </c>
      <c r="AL55" s="106" t="s">
        <v>249</v>
      </c>
      <c r="AM55" s="106"/>
      <c r="AN55" s="107" t="s">
        <v>250</v>
      </c>
      <c r="AO55" s="105" t="s">
        <v>250</v>
      </c>
      <c r="AP55" s="106"/>
      <c r="AQ55" s="106" t="s">
        <v>248</v>
      </c>
      <c r="AR55" s="106" t="s">
        <v>267</v>
      </c>
      <c r="AS55" s="106" t="s">
        <v>249</v>
      </c>
      <c r="AT55" s="106" t="s">
        <v>249</v>
      </c>
      <c r="AU55" s="107"/>
      <c r="AV55" s="105" t="s">
        <v>250</v>
      </c>
      <c r="AW55" s="106"/>
      <c r="AX55" s="106"/>
      <c r="AY55" s="106" t="s">
        <v>248</v>
      </c>
      <c r="AZ55" s="106" t="s">
        <v>267</v>
      </c>
      <c r="BA55" s="106" t="s">
        <v>249</v>
      </c>
      <c r="BB55" s="107" t="s">
        <v>249</v>
      </c>
      <c r="BC55" s="105"/>
      <c r="BD55" s="106"/>
      <c r="BE55" s="108"/>
      <c r="BF55" s="1394"/>
      <c r="BG55" s="1395"/>
      <c r="BH55" s="1396"/>
      <c r="BI55" s="1397"/>
      <c r="BJ55" s="1418"/>
      <c r="BK55" s="1419"/>
      <c r="BL55" s="1419"/>
      <c r="BM55" s="1419"/>
      <c r="BN55" s="1420"/>
    </row>
    <row r="56" spans="2:66" ht="20.25" customHeight="1">
      <c r="B56" s="1480"/>
      <c r="C56" s="1390"/>
      <c r="D56" s="1393"/>
      <c r="E56" s="1327"/>
      <c r="F56" s="1392"/>
      <c r="G56" s="1314"/>
      <c r="H56" s="1315"/>
      <c r="I56" s="163"/>
      <c r="J56" s="164" t="str">
        <f>G55</f>
        <v>介護職員</v>
      </c>
      <c r="K56" s="163"/>
      <c r="L56" s="164" t="str">
        <f>M55</f>
        <v>A</v>
      </c>
      <c r="M56" s="1408"/>
      <c r="N56" s="1409"/>
      <c r="O56" s="1414"/>
      <c r="P56" s="1415"/>
      <c r="Q56" s="1415"/>
      <c r="R56" s="1315"/>
      <c r="S56" s="1440"/>
      <c r="T56" s="1441"/>
      <c r="U56" s="1441"/>
      <c r="V56" s="1441"/>
      <c r="W56" s="1442"/>
      <c r="X56" s="196" t="s">
        <v>254</v>
      </c>
      <c r="Y56" s="120"/>
      <c r="Z56" s="197"/>
      <c r="AA56" s="173">
        <f>IF(AA55="","",VLOOKUP(AA55,'【記載例】シフト記号表（勤務時間帯）'!$C$6:$L$47,10,FALSE))</f>
        <v>8</v>
      </c>
      <c r="AB56" s="174">
        <f>IF(AB55="","",VLOOKUP(AB55,'【記載例】シフト記号表（勤務時間帯）'!$C$6:$L$47,10,FALSE))</f>
        <v>8</v>
      </c>
      <c r="AC56" s="174">
        <f>IF(AC55="","",VLOOKUP(AC55,'【記載例】シフト記号表（勤務時間帯）'!$C$6:$L$47,10,FALSE))</f>
        <v>7.9999999999999982</v>
      </c>
      <c r="AD56" s="174">
        <f>IF(AD55="","",VLOOKUP(AD55,'【記載例】シフト記号表（勤務時間帯）'!$C$6:$L$47,10,FALSE))</f>
        <v>7.9999999999999982</v>
      </c>
      <c r="AE56" s="174" t="str">
        <f>IF(AE55="","",VLOOKUP(AE55,'【記載例】シフト記号表（勤務時間帯）'!$C$6:$L$47,10,FALSE))</f>
        <v/>
      </c>
      <c r="AF56" s="174">
        <f>IF(AF55="","",VLOOKUP(AF55,'【記載例】シフト記号表（勤務時間帯）'!$C$6:$L$47,10,FALSE))</f>
        <v>8</v>
      </c>
      <c r="AG56" s="175" t="str">
        <f>IF(AG55="","",VLOOKUP(AG55,'【記載例】シフト記号表（勤務時間帯）'!$C$6:$L$47,10,FALSE))</f>
        <v/>
      </c>
      <c r="AH56" s="173" t="str">
        <f>IF(AH55="","",VLOOKUP(AH55,'【記載例】シフト記号表（勤務時間帯）'!$C$6:$L$47,10,FALSE))</f>
        <v/>
      </c>
      <c r="AI56" s="174">
        <f>IF(AI55="","",VLOOKUP(AI55,'【記載例】シフト記号表（勤務時間帯）'!$C$6:$L$47,10,FALSE))</f>
        <v>8</v>
      </c>
      <c r="AJ56" s="174">
        <f>IF(AJ55="","",VLOOKUP(AJ55,'【記載例】シフト記号表（勤務時間帯）'!$C$6:$L$47,10,FALSE))</f>
        <v>8</v>
      </c>
      <c r="AK56" s="174">
        <f>IF(AK55="","",VLOOKUP(AK55,'【記載例】シフト記号表（勤務時間帯）'!$C$6:$L$47,10,FALSE))</f>
        <v>7.9999999999999982</v>
      </c>
      <c r="AL56" s="174">
        <f>IF(AL55="","",VLOOKUP(AL55,'【記載例】シフト記号表（勤務時間帯）'!$C$6:$L$47,10,FALSE))</f>
        <v>7.9999999999999982</v>
      </c>
      <c r="AM56" s="174" t="str">
        <f>IF(AM55="","",VLOOKUP(AM55,'【記載例】シフト記号表（勤務時間帯）'!$C$6:$L$47,10,FALSE))</f>
        <v/>
      </c>
      <c r="AN56" s="175">
        <f>IF(AN55="","",VLOOKUP(AN55,'【記載例】シフト記号表（勤務時間帯）'!$C$6:$L$47,10,FALSE))</f>
        <v>8</v>
      </c>
      <c r="AO56" s="173">
        <f>IF(AO55="","",VLOOKUP(AO55,'【記載例】シフト記号表（勤務時間帯）'!$C$6:$L$47,10,FALSE))</f>
        <v>8</v>
      </c>
      <c r="AP56" s="174" t="str">
        <f>IF(AP55="","",VLOOKUP(AP55,'【記載例】シフト記号表（勤務時間帯）'!$C$6:$L$47,10,FALSE))</f>
        <v/>
      </c>
      <c r="AQ56" s="174">
        <f>IF(AQ55="","",VLOOKUP(AQ55,'【記載例】シフト記号表（勤務時間帯）'!$C$6:$L$47,10,FALSE))</f>
        <v>8</v>
      </c>
      <c r="AR56" s="174">
        <f>IF(AR55="","",VLOOKUP(AR55,'【記載例】シフト記号表（勤務時間帯）'!$C$6:$L$47,10,FALSE))</f>
        <v>8</v>
      </c>
      <c r="AS56" s="174">
        <f>IF(AS55="","",VLOOKUP(AS55,'【記載例】シフト記号表（勤務時間帯）'!$C$6:$L$47,10,FALSE))</f>
        <v>7.9999999999999982</v>
      </c>
      <c r="AT56" s="174">
        <f>IF(AT55="","",VLOOKUP(AT55,'【記載例】シフト記号表（勤務時間帯）'!$C$6:$L$47,10,FALSE))</f>
        <v>7.9999999999999982</v>
      </c>
      <c r="AU56" s="175" t="str">
        <f>IF(AU55="","",VLOOKUP(AU55,'【記載例】シフト記号表（勤務時間帯）'!$C$6:$L$47,10,FALSE))</f>
        <v/>
      </c>
      <c r="AV56" s="173">
        <f>IF(AV55="","",VLOOKUP(AV55,'【記載例】シフト記号表（勤務時間帯）'!$C$6:$L$47,10,FALSE))</f>
        <v>8</v>
      </c>
      <c r="AW56" s="174" t="str">
        <f>IF(AW55="","",VLOOKUP(AW55,'【記載例】シフト記号表（勤務時間帯）'!$C$6:$L$47,10,FALSE))</f>
        <v/>
      </c>
      <c r="AX56" s="174" t="str">
        <f>IF(AX55="","",VLOOKUP(AX55,'【記載例】シフト記号表（勤務時間帯）'!$C$6:$L$47,10,FALSE))</f>
        <v/>
      </c>
      <c r="AY56" s="174">
        <f>IF(AY55="","",VLOOKUP(AY55,'【記載例】シフト記号表（勤務時間帯）'!$C$6:$L$47,10,FALSE))</f>
        <v>8</v>
      </c>
      <c r="AZ56" s="174">
        <f>IF(AZ55="","",VLOOKUP(AZ55,'【記載例】シフト記号表（勤務時間帯）'!$C$6:$L$47,10,FALSE))</f>
        <v>8</v>
      </c>
      <c r="BA56" s="174">
        <f>IF(BA55="","",VLOOKUP(BA55,'【記載例】シフト記号表（勤務時間帯）'!$C$6:$L$47,10,FALSE))</f>
        <v>7.9999999999999982</v>
      </c>
      <c r="BB56" s="175">
        <f>IF(BB55="","",VLOOKUP(BB55,'【記載例】シフト記号表（勤務時間帯）'!$C$6:$L$47,10,FALSE))</f>
        <v>7.9999999999999982</v>
      </c>
      <c r="BC56" s="173" t="str">
        <f>IF(BC55="","",VLOOKUP(BC55,'【記載例】シフト記号表（勤務時間帯）'!$C$6:$L$47,10,FALSE))</f>
        <v/>
      </c>
      <c r="BD56" s="174" t="str">
        <f>IF(BD55="","",VLOOKUP(BD55,'【記載例】シフト記号表（勤務時間帯）'!$C$6:$L$47,10,FALSE))</f>
        <v/>
      </c>
      <c r="BE56" s="174" t="str">
        <f>IF(BE55="","",VLOOKUP(BE55,'【記載例】シフト記号表（勤務時間帯）'!$C$6:$L$47,10,FALSE))</f>
        <v/>
      </c>
      <c r="BF56" s="1386">
        <f>IF($BI$3="４週",SUM(AA56:BB56),IF($BI$3="暦月",SUM(AA56:BE56),""))</f>
        <v>160</v>
      </c>
      <c r="BG56" s="1387"/>
      <c r="BH56" s="1388">
        <f>IF($BI$3="４週",BF56/4,IF($BI$3="暦月",(BF56/($BI$8/7)),""))</f>
        <v>40</v>
      </c>
      <c r="BI56" s="1387"/>
      <c r="BJ56" s="1383"/>
      <c r="BK56" s="1384"/>
      <c r="BL56" s="1384"/>
      <c r="BM56" s="1384"/>
      <c r="BN56" s="1385"/>
    </row>
    <row r="57" spans="2:66" ht="20.25" customHeight="1">
      <c r="B57" s="1479">
        <f>B55+1</f>
        <v>21</v>
      </c>
      <c r="C57" s="1389"/>
      <c r="D57" s="1391" t="s">
        <v>164</v>
      </c>
      <c r="E57" s="1327"/>
      <c r="F57" s="1392"/>
      <c r="G57" s="1316" t="s">
        <v>104</v>
      </c>
      <c r="H57" s="1317"/>
      <c r="I57" s="163"/>
      <c r="J57" s="164"/>
      <c r="K57" s="163"/>
      <c r="L57" s="164"/>
      <c r="M57" s="1410" t="s">
        <v>89</v>
      </c>
      <c r="N57" s="1411"/>
      <c r="O57" s="1416" t="s">
        <v>90</v>
      </c>
      <c r="P57" s="1417"/>
      <c r="Q57" s="1417"/>
      <c r="R57" s="1317"/>
      <c r="S57" s="1440" t="s">
        <v>184</v>
      </c>
      <c r="T57" s="1441"/>
      <c r="U57" s="1441"/>
      <c r="V57" s="1441"/>
      <c r="W57" s="1442"/>
      <c r="X57" s="195" t="s">
        <v>18</v>
      </c>
      <c r="Y57" s="118"/>
      <c r="Z57" s="119"/>
      <c r="AA57" s="105"/>
      <c r="AB57" s="106" t="s">
        <v>248</v>
      </c>
      <c r="AC57" s="106" t="s">
        <v>267</v>
      </c>
      <c r="AD57" s="106" t="s">
        <v>250</v>
      </c>
      <c r="AE57" s="106" t="s">
        <v>249</v>
      </c>
      <c r="AF57" s="106"/>
      <c r="AG57" s="107" t="s">
        <v>250</v>
      </c>
      <c r="AH57" s="105" t="s">
        <v>250</v>
      </c>
      <c r="AI57" s="106"/>
      <c r="AJ57" s="106" t="s">
        <v>248</v>
      </c>
      <c r="AK57" s="106" t="s">
        <v>267</v>
      </c>
      <c r="AL57" s="106" t="s">
        <v>250</v>
      </c>
      <c r="AM57" s="106" t="s">
        <v>249</v>
      </c>
      <c r="AN57" s="107"/>
      <c r="AO57" s="105" t="s">
        <v>250</v>
      </c>
      <c r="AP57" s="106" t="s">
        <v>249</v>
      </c>
      <c r="AQ57" s="106"/>
      <c r="AR57" s="106" t="s">
        <v>248</v>
      </c>
      <c r="AS57" s="106" t="s">
        <v>267</v>
      </c>
      <c r="AT57" s="106" t="s">
        <v>250</v>
      </c>
      <c r="AU57" s="107"/>
      <c r="AV57" s="105"/>
      <c r="AW57" s="106" t="s">
        <v>250</v>
      </c>
      <c r="AX57" s="106" t="s">
        <v>249</v>
      </c>
      <c r="AY57" s="106"/>
      <c r="AZ57" s="106" t="s">
        <v>248</v>
      </c>
      <c r="BA57" s="106" t="s">
        <v>267</v>
      </c>
      <c r="BB57" s="107" t="s">
        <v>250</v>
      </c>
      <c r="BC57" s="105"/>
      <c r="BD57" s="106"/>
      <c r="BE57" s="108"/>
      <c r="BF57" s="1394"/>
      <c r="BG57" s="1395"/>
      <c r="BH57" s="1396"/>
      <c r="BI57" s="1397"/>
      <c r="BJ57" s="1418"/>
      <c r="BK57" s="1419"/>
      <c r="BL57" s="1419"/>
      <c r="BM57" s="1419"/>
      <c r="BN57" s="1420"/>
    </row>
    <row r="58" spans="2:66" ht="20.25" customHeight="1">
      <c r="B58" s="1480"/>
      <c r="C58" s="1390"/>
      <c r="D58" s="1393"/>
      <c r="E58" s="1327"/>
      <c r="F58" s="1392"/>
      <c r="G58" s="1314"/>
      <c r="H58" s="1315"/>
      <c r="I58" s="163"/>
      <c r="J58" s="164" t="str">
        <f>G57</f>
        <v>介護職員</v>
      </c>
      <c r="K58" s="163"/>
      <c r="L58" s="164" t="str">
        <f>M57</f>
        <v>A</v>
      </c>
      <c r="M58" s="1408"/>
      <c r="N58" s="1409"/>
      <c r="O58" s="1414"/>
      <c r="P58" s="1415"/>
      <c r="Q58" s="1415"/>
      <c r="R58" s="1315"/>
      <c r="S58" s="1440"/>
      <c r="T58" s="1441"/>
      <c r="U58" s="1441"/>
      <c r="V58" s="1441"/>
      <c r="W58" s="1442"/>
      <c r="X58" s="196" t="s">
        <v>254</v>
      </c>
      <c r="Y58" s="120"/>
      <c r="Z58" s="197"/>
      <c r="AA58" s="173" t="str">
        <f>IF(AA57="","",VLOOKUP(AA57,'【記載例】シフト記号表（勤務時間帯）'!$C$6:$L$47,10,FALSE))</f>
        <v/>
      </c>
      <c r="AB58" s="174">
        <f>IF(AB57="","",VLOOKUP(AB57,'【記載例】シフト記号表（勤務時間帯）'!$C$6:$L$47,10,FALSE))</f>
        <v>8</v>
      </c>
      <c r="AC58" s="174">
        <f>IF(AC57="","",VLOOKUP(AC57,'【記載例】シフト記号表（勤務時間帯）'!$C$6:$L$47,10,FALSE))</f>
        <v>8</v>
      </c>
      <c r="AD58" s="174">
        <f>IF(AD57="","",VLOOKUP(AD57,'【記載例】シフト記号表（勤務時間帯）'!$C$6:$L$47,10,FALSE))</f>
        <v>8</v>
      </c>
      <c r="AE58" s="174">
        <f>IF(AE57="","",VLOOKUP(AE57,'【記載例】シフト記号表（勤務時間帯）'!$C$6:$L$47,10,FALSE))</f>
        <v>7.9999999999999982</v>
      </c>
      <c r="AF58" s="174" t="str">
        <f>IF(AF57="","",VLOOKUP(AF57,'【記載例】シフト記号表（勤務時間帯）'!$C$6:$L$47,10,FALSE))</f>
        <v/>
      </c>
      <c r="AG58" s="175">
        <f>IF(AG57="","",VLOOKUP(AG57,'【記載例】シフト記号表（勤務時間帯）'!$C$6:$L$47,10,FALSE))</f>
        <v>8</v>
      </c>
      <c r="AH58" s="173">
        <f>IF(AH57="","",VLOOKUP(AH57,'【記載例】シフト記号表（勤務時間帯）'!$C$6:$L$47,10,FALSE))</f>
        <v>8</v>
      </c>
      <c r="AI58" s="174" t="str">
        <f>IF(AI57="","",VLOOKUP(AI57,'【記載例】シフト記号表（勤務時間帯）'!$C$6:$L$47,10,FALSE))</f>
        <v/>
      </c>
      <c r="AJ58" s="174">
        <f>IF(AJ57="","",VLOOKUP(AJ57,'【記載例】シフト記号表（勤務時間帯）'!$C$6:$L$47,10,FALSE))</f>
        <v>8</v>
      </c>
      <c r="AK58" s="174">
        <f>IF(AK57="","",VLOOKUP(AK57,'【記載例】シフト記号表（勤務時間帯）'!$C$6:$L$47,10,FALSE))</f>
        <v>8</v>
      </c>
      <c r="AL58" s="174">
        <f>IF(AL57="","",VLOOKUP(AL57,'【記載例】シフト記号表（勤務時間帯）'!$C$6:$L$47,10,FALSE))</f>
        <v>8</v>
      </c>
      <c r="AM58" s="174">
        <f>IF(AM57="","",VLOOKUP(AM57,'【記載例】シフト記号表（勤務時間帯）'!$C$6:$L$47,10,FALSE))</f>
        <v>7.9999999999999982</v>
      </c>
      <c r="AN58" s="175" t="str">
        <f>IF(AN57="","",VLOOKUP(AN57,'【記載例】シフト記号表（勤務時間帯）'!$C$6:$L$47,10,FALSE))</f>
        <v/>
      </c>
      <c r="AO58" s="173">
        <f>IF(AO57="","",VLOOKUP(AO57,'【記載例】シフト記号表（勤務時間帯）'!$C$6:$L$47,10,FALSE))</f>
        <v>8</v>
      </c>
      <c r="AP58" s="174">
        <f>IF(AP57="","",VLOOKUP(AP57,'【記載例】シフト記号表（勤務時間帯）'!$C$6:$L$47,10,FALSE))</f>
        <v>7.9999999999999982</v>
      </c>
      <c r="AQ58" s="174" t="str">
        <f>IF(AQ57="","",VLOOKUP(AQ57,'【記載例】シフト記号表（勤務時間帯）'!$C$6:$L$47,10,FALSE))</f>
        <v/>
      </c>
      <c r="AR58" s="174">
        <f>IF(AR57="","",VLOOKUP(AR57,'【記載例】シフト記号表（勤務時間帯）'!$C$6:$L$47,10,FALSE))</f>
        <v>8</v>
      </c>
      <c r="AS58" s="174">
        <f>IF(AS57="","",VLOOKUP(AS57,'【記載例】シフト記号表（勤務時間帯）'!$C$6:$L$47,10,FALSE))</f>
        <v>8</v>
      </c>
      <c r="AT58" s="174">
        <f>IF(AT57="","",VLOOKUP(AT57,'【記載例】シフト記号表（勤務時間帯）'!$C$6:$L$47,10,FALSE))</f>
        <v>8</v>
      </c>
      <c r="AU58" s="175" t="str">
        <f>IF(AU57="","",VLOOKUP(AU57,'【記載例】シフト記号表（勤務時間帯）'!$C$6:$L$47,10,FALSE))</f>
        <v/>
      </c>
      <c r="AV58" s="173" t="str">
        <f>IF(AV57="","",VLOOKUP(AV57,'【記載例】シフト記号表（勤務時間帯）'!$C$6:$L$47,10,FALSE))</f>
        <v/>
      </c>
      <c r="AW58" s="174">
        <f>IF(AW57="","",VLOOKUP(AW57,'【記載例】シフト記号表（勤務時間帯）'!$C$6:$L$47,10,FALSE))</f>
        <v>8</v>
      </c>
      <c r="AX58" s="174">
        <f>IF(AX57="","",VLOOKUP(AX57,'【記載例】シフト記号表（勤務時間帯）'!$C$6:$L$47,10,FALSE))</f>
        <v>7.9999999999999982</v>
      </c>
      <c r="AY58" s="174" t="str">
        <f>IF(AY57="","",VLOOKUP(AY57,'【記載例】シフト記号表（勤務時間帯）'!$C$6:$L$47,10,FALSE))</f>
        <v/>
      </c>
      <c r="AZ58" s="174">
        <f>IF(AZ57="","",VLOOKUP(AZ57,'【記載例】シフト記号表（勤務時間帯）'!$C$6:$L$47,10,FALSE))</f>
        <v>8</v>
      </c>
      <c r="BA58" s="174">
        <f>IF(BA57="","",VLOOKUP(BA57,'【記載例】シフト記号表（勤務時間帯）'!$C$6:$L$47,10,FALSE))</f>
        <v>8</v>
      </c>
      <c r="BB58" s="175">
        <f>IF(BB57="","",VLOOKUP(BB57,'【記載例】シフト記号表（勤務時間帯）'!$C$6:$L$47,10,FALSE))</f>
        <v>8</v>
      </c>
      <c r="BC58" s="173" t="str">
        <f>IF(BC57="","",VLOOKUP(BC57,'【記載例】シフト記号表（勤務時間帯）'!$C$6:$L$47,10,FALSE))</f>
        <v/>
      </c>
      <c r="BD58" s="174" t="str">
        <f>IF(BD57="","",VLOOKUP(BD57,'【記載例】シフト記号表（勤務時間帯）'!$C$6:$L$47,10,FALSE))</f>
        <v/>
      </c>
      <c r="BE58" s="174" t="str">
        <f>IF(BE57="","",VLOOKUP(BE57,'【記載例】シフト記号表（勤務時間帯）'!$C$6:$L$47,10,FALSE))</f>
        <v/>
      </c>
      <c r="BF58" s="1386">
        <f>IF($BI$3="４週",SUM(AA58:BB58),IF($BI$3="暦月",SUM(AA58:BE58),""))</f>
        <v>160</v>
      </c>
      <c r="BG58" s="1387"/>
      <c r="BH58" s="1388">
        <f>IF($BI$3="４週",BF58/4,IF($BI$3="暦月",(BF58/($BI$8/7)),""))</f>
        <v>40</v>
      </c>
      <c r="BI58" s="1387"/>
      <c r="BJ58" s="1383"/>
      <c r="BK58" s="1384"/>
      <c r="BL58" s="1384"/>
      <c r="BM58" s="1384"/>
      <c r="BN58" s="1385"/>
    </row>
    <row r="59" spans="2:66" ht="20.25" customHeight="1">
      <c r="B59" s="1479">
        <f>B57+1</f>
        <v>22</v>
      </c>
      <c r="C59" s="1389"/>
      <c r="D59" s="1391" t="s">
        <v>164</v>
      </c>
      <c r="E59" s="1327"/>
      <c r="F59" s="1392"/>
      <c r="G59" s="1316" t="s">
        <v>104</v>
      </c>
      <c r="H59" s="1317"/>
      <c r="I59" s="163"/>
      <c r="J59" s="164"/>
      <c r="K59" s="163"/>
      <c r="L59" s="164"/>
      <c r="M59" s="1410" t="s">
        <v>89</v>
      </c>
      <c r="N59" s="1411"/>
      <c r="O59" s="1416" t="s">
        <v>90</v>
      </c>
      <c r="P59" s="1417"/>
      <c r="Q59" s="1417"/>
      <c r="R59" s="1317"/>
      <c r="S59" s="1440" t="s">
        <v>185</v>
      </c>
      <c r="T59" s="1441"/>
      <c r="U59" s="1441"/>
      <c r="V59" s="1441"/>
      <c r="W59" s="1442"/>
      <c r="X59" s="195" t="s">
        <v>18</v>
      </c>
      <c r="Y59" s="118"/>
      <c r="Z59" s="119"/>
      <c r="AA59" s="105" t="s">
        <v>250</v>
      </c>
      <c r="AB59" s="106"/>
      <c r="AC59" s="106" t="s">
        <v>248</v>
      </c>
      <c r="AD59" s="106" t="s">
        <v>267</v>
      </c>
      <c r="AE59" s="106" t="s">
        <v>250</v>
      </c>
      <c r="AF59" s="106" t="s">
        <v>249</v>
      </c>
      <c r="AG59" s="107"/>
      <c r="AH59" s="105" t="s">
        <v>249</v>
      </c>
      <c r="AI59" s="106" t="s">
        <v>250</v>
      </c>
      <c r="AJ59" s="106"/>
      <c r="AK59" s="106" t="s">
        <v>248</v>
      </c>
      <c r="AL59" s="106" t="s">
        <v>267</v>
      </c>
      <c r="AM59" s="106" t="s">
        <v>250</v>
      </c>
      <c r="AN59" s="107"/>
      <c r="AO59" s="105" t="s">
        <v>249</v>
      </c>
      <c r="AP59" s="106" t="s">
        <v>250</v>
      </c>
      <c r="AQ59" s="106"/>
      <c r="AR59" s="106"/>
      <c r="AS59" s="106" t="s">
        <v>248</v>
      </c>
      <c r="AT59" s="106" t="s">
        <v>267</v>
      </c>
      <c r="AU59" s="107" t="s">
        <v>249</v>
      </c>
      <c r="AV59" s="105" t="s">
        <v>249</v>
      </c>
      <c r="AW59" s="106"/>
      <c r="AX59" s="106" t="s">
        <v>250</v>
      </c>
      <c r="AY59" s="106" t="s">
        <v>249</v>
      </c>
      <c r="AZ59" s="106"/>
      <c r="BA59" s="106" t="s">
        <v>248</v>
      </c>
      <c r="BB59" s="107" t="s">
        <v>267</v>
      </c>
      <c r="BC59" s="105"/>
      <c r="BD59" s="106"/>
      <c r="BE59" s="108"/>
      <c r="BF59" s="1394"/>
      <c r="BG59" s="1395"/>
      <c r="BH59" s="1396"/>
      <c r="BI59" s="1397"/>
      <c r="BJ59" s="1418"/>
      <c r="BK59" s="1419"/>
      <c r="BL59" s="1419"/>
      <c r="BM59" s="1419"/>
      <c r="BN59" s="1420"/>
    </row>
    <row r="60" spans="2:66" ht="20.25" customHeight="1">
      <c r="B60" s="1480"/>
      <c r="C60" s="1390"/>
      <c r="D60" s="1393"/>
      <c r="E60" s="1327"/>
      <c r="F60" s="1392"/>
      <c r="G60" s="1314"/>
      <c r="H60" s="1315"/>
      <c r="I60" s="163"/>
      <c r="J60" s="164" t="str">
        <f>G59</f>
        <v>介護職員</v>
      </c>
      <c r="K60" s="163"/>
      <c r="L60" s="164" t="str">
        <f>M59</f>
        <v>A</v>
      </c>
      <c r="M60" s="1408"/>
      <c r="N60" s="1409"/>
      <c r="O60" s="1414"/>
      <c r="P60" s="1415"/>
      <c r="Q60" s="1415"/>
      <c r="R60" s="1315"/>
      <c r="S60" s="1440"/>
      <c r="T60" s="1441"/>
      <c r="U60" s="1441"/>
      <c r="V60" s="1441"/>
      <c r="W60" s="1442"/>
      <c r="X60" s="196" t="s">
        <v>254</v>
      </c>
      <c r="Y60" s="120"/>
      <c r="Z60" s="197"/>
      <c r="AA60" s="173">
        <f>IF(AA59="","",VLOOKUP(AA59,'【記載例】シフト記号表（勤務時間帯）'!$C$6:$L$47,10,FALSE))</f>
        <v>8</v>
      </c>
      <c r="AB60" s="174" t="str">
        <f>IF(AB59="","",VLOOKUP(AB59,'【記載例】シフト記号表（勤務時間帯）'!$C$6:$L$47,10,FALSE))</f>
        <v/>
      </c>
      <c r="AC60" s="174">
        <f>IF(AC59="","",VLOOKUP(AC59,'【記載例】シフト記号表（勤務時間帯）'!$C$6:$L$47,10,FALSE))</f>
        <v>8</v>
      </c>
      <c r="AD60" s="174">
        <f>IF(AD59="","",VLOOKUP(AD59,'【記載例】シフト記号表（勤務時間帯）'!$C$6:$L$47,10,FALSE))</f>
        <v>8</v>
      </c>
      <c r="AE60" s="174">
        <f>IF(AE59="","",VLOOKUP(AE59,'【記載例】シフト記号表（勤務時間帯）'!$C$6:$L$47,10,FALSE))</f>
        <v>8</v>
      </c>
      <c r="AF60" s="174">
        <f>IF(AF59="","",VLOOKUP(AF59,'【記載例】シフト記号表（勤務時間帯）'!$C$6:$L$47,10,FALSE))</f>
        <v>7.9999999999999982</v>
      </c>
      <c r="AG60" s="175" t="str">
        <f>IF(AG59="","",VLOOKUP(AG59,'【記載例】シフト記号表（勤務時間帯）'!$C$6:$L$47,10,FALSE))</f>
        <v/>
      </c>
      <c r="AH60" s="173">
        <f>IF(AH59="","",VLOOKUP(AH59,'【記載例】シフト記号表（勤務時間帯）'!$C$6:$L$47,10,FALSE))</f>
        <v>7.9999999999999982</v>
      </c>
      <c r="AI60" s="174">
        <f>IF(AI59="","",VLOOKUP(AI59,'【記載例】シフト記号表（勤務時間帯）'!$C$6:$L$47,10,FALSE))</f>
        <v>8</v>
      </c>
      <c r="AJ60" s="174" t="str">
        <f>IF(AJ59="","",VLOOKUP(AJ59,'【記載例】シフト記号表（勤務時間帯）'!$C$6:$L$47,10,FALSE))</f>
        <v/>
      </c>
      <c r="AK60" s="174">
        <f>IF(AK59="","",VLOOKUP(AK59,'【記載例】シフト記号表（勤務時間帯）'!$C$6:$L$47,10,FALSE))</f>
        <v>8</v>
      </c>
      <c r="AL60" s="174">
        <f>IF(AL59="","",VLOOKUP(AL59,'【記載例】シフト記号表（勤務時間帯）'!$C$6:$L$47,10,FALSE))</f>
        <v>8</v>
      </c>
      <c r="AM60" s="174">
        <f>IF(AM59="","",VLOOKUP(AM59,'【記載例】シフト記号表（勤務時間帯）'!$C$6:$L$47,10,FALSE))</f>
        <v>8</v>
      </c>
      <c r="AN60" s="175" t="str">
        <f>IF(AN59="","",VLOOKUP(AN59,'【記載例】シフト記号表（勤務時間帯）'!$C$6:$L$47,10,FALSE))</f>
        <v/>
      </c>
      <c r="AO60" s="173">
        <f>IF(AO59="","",VLOOKUP(AO59,'【記載例】シフト記号表（勤務時間帯）'!$C$6:$L$47,10,FALSE))</f>
        <v>7.9999999999999982</v>
      </c>
      <c r="AP60" s="174">
        <f>IF(AP59="","",VLOOKUP(AP59,'【記載例】シフト記号表（勤務時間帯）'!$C$6:$L$47,10,FALSE))</f>
        <v>8</v>
      </c>
      <c r="AQ60" s="174" t="str">
        <f>IF(AQ59="","",VLOOKUP(AQ59,'【記載例】シフト記号表（勤務時間帯）'!$C$6:$L$47,10,FALSE))</f>
        <v/>
      </c>
      <c r="AR60" s="174" t="str">
        <f>IF(AR59="","",VLOOKUP(AR59,'【記載例】シフト記号表（勤務時間帯）'!$C$6:$L$47,10,FALSE))</f>
        <v/>
      </c>
      <c r="AS60" s="174">
        <f>IF(AS59="","",VLOOKUP(AS59,'【記載例】シフト記号表（勤務時間帯）'!$C$6:$L$47,10,FALSE))</f>
        <v>8</v>
      </c>
      <c r="AT60" s="174">
        <f>IF(AT59="","",VLOOKUP(AT59,'【記載例】シフト記号表（勤務時間帯）'!$C$6:$L$47,10,FALSE))</f>
        <v>8</v>
      </c>
      <c r="AU60" s="175">
        <f>IF(AU59="","",VLOOKUP(AU59,'【記載例】シフト記号表（勤務時間帯）'!$C$6:$L$47,10,FALSE))</f>
        <v>7.9999999999999982</v>
      </c>
      <c r="AV60" s="173">
        <f>IF(AV59="","",VLOOKUP(AV59,'【記載例】シフト記号表（勤務時間帯）'!$C$6:$L$47,10,FALSE))</f>
        <v>7.9999999999999982</v>
      </c>
      <c r="AW60" s="174" t="str">
        <f>IF(AW59="","",VLOOKUP(AW59,'【記載例】シフト記号表（勤務時間帯）'!$C$6:$L$47,10,FALSE))</f>
        <v/>
      </c>
      <c r="AX60" s="174">
        <f>IF(AX59="","",VLOOKUP(AX59,'【記載例】シフト記号表（勤務時間帯）'!$C$6:$L$47,10,FALSE))</f>
        <v>8</v>
      </c>
      <c r="AY60" s="174">
        <f>IF(AY59="","",VLOOKUP(AY59,'【記載例】シフト記号表（勤務時間帯）'!$C$6:$L$47,10,FALSE))</f>
        <v>7.9999999999999982</v>
      </c>
      <c r="AZ60" s="174" t="str">
        <f>IF(AZ59="","",VLOOKUP(AZ59,'【記載例】シフト記号表（勤務時間帯）'!$C$6:$L$47,10,FALSE))</f>
        <v/>
      </c>
      <c r="BA60" s="174">
        <f>IF(BA59="","",VLOOKUP(BA59,'【記載例】シフト記号表（勤務時間帯）'!$C$6:$L$47,10,FALSE))</f>
        <v>8</v>
      </c>
      <c r="BB60" s="175">
        <f>IF(BB59="","",VLOOKUP(BB59,'【記載例】シフト記号表（勤務時間帯）'!$C$6:$L$47,10,FALSE))</f>
        <v>8</v>
      </c>
      <c r="BC60" s="173" t="str">
        <f>IF(BC59="","",VLOOKUP(BC59,'【記載例】シフト記号表（勤務時間帯）'!$C$6:$L$47,10,FALSE))</f>
        <v/>
      </c>
      <c r="BD60" s="174" t="str">
        <f>IF(BD59="","",VLOOKUP(BD59,'【記載例】シフト記号表（勤務時間帯）'!$C$6:$L$47,10,FALSE))</f>
        <v/>
      </c>
      <c r="BE60" s="174" t="str">
        <f>IF(BE59="","",VLOOKUP(BE59,'【記載例】シフト記号表（勤務時間帯）'!$C$6:$L$47,10,FALSE))</f>
        <v/>
      </c>
      <c r="BF60" s="1386">
        <f>IF($BI$3="４週",SUM(AA60:BB60),IF($BI$3="暦月",SUM(AA60:BE60),""))</f>
        <v>160</v>
      </c>
      <c r="BG60" s="1387"/>
      <c r="BH60" s="1388">
        <f>IF($BI$3="４週",BF60/4,IF($BI$3="暦月",(BF60/($BI$8/7)),""))</f>
        <v>40</v>
      </c>
      <c r="BI60" s="1387"/>
      <c r="BJ60" s="1383"/>
      <c r="BK60" s="1384"/>
      <c r="BL60" s="1384"/>
      <c r="BM60" s="1384"/>
      <c r="BN60" s="1385"/>
    </row>
    <row r="61" spans="2:66" ht="20.25" customHeight="1">
      <c r="B61" s="1479">
        <f>B59+1</f>
        <v>23</v>
      </c>
      <c r="C61" s="1389"/>
      <c r="D61" s="1391" t="s">
        <v>164</v>
      </c>
      <c r="E61" s="1327"/>
      <c r="F61" s="1392"/>
      <c r="G61" s="1316" t="s">
        <v>104</v>
      </c>
      <c r="H61" s="1317"/>
      <c r="I61" s="163"/>
      <c r="J61" s="164"/>
      <c r="K61" s="163"/>
      <c r="L61" s="164"/>
      <c r="M61" s="1410" t="s">
        <v>89</v>
      </c>
      <c r="N61" s="1411"/>
      <c r="O61" s="1416" t="s">
        <v>90</v>
      </c>
      <c r="P61" s="1417"/>
      <c r="Q61" s="1417"/>
      <c r="R61" s="1317"/>
      <c r="S61" s="1440" t="s">
        <v>186</v>
      </c>
      <c r="T61" s="1441"/>
      <c r="U61" s="1441"/>
      <c r="V61" s="1441"/>
      <c r="W61" s="1442"/>
      <c r="X61" s="195" t="s">
        <v>18</v>
      </c>
      <c r="Y61" s="118"/>
      <c r="Z61" s="119"/>
      <c r="AA61" s="105" t="s">
        <v>249</v>
      </c>
      <c r="AB61" s="106" t="s">
        <v>250</v>
      </c>
      <c r="AC61" s="106"/>
      <c r="AD61" s="106" t="s">
        <v>248</v>
      </c>
      <c r="AE61" s="106" t="s">
        <v>267</v>
      </c>
      <c r="AF61" s="106"/>
      <c r="AG61" s="107" t="s">
        <v>249</v>
      </c>
      <c r="AH61" s="105" t="s">
        <v>250</v>
      </c>
      <c r="AI61" s="106" t="s">
        <v>250</v>
      </c>
      <c r="AJ61" s="106" t="s">
        <v>249</v>
      </c>
      <c r="AK61" s="106"/>
      <c r="AL61" s="106" t="s">
        <v>248</v>
      </c>
      <c r="AM61" s="106" t="s">
        <v>267</v>
      </c>
      <c r="AN61" s="107"/>
      <c r="AO61" s="105" t="s">
        <v>250</v>
      </c>
      <c r="AP61" s="106"/>
      <c r="AQ61" s="106" t="s">
        <v>250</v>
      </c>
      <c r="AR61" s="106" t="s">
        <v>250</v>
      </c>
      <c r="AS61" s="106"/>
      <c r="AT61" s="106" t="s">
        <v>248</v>
      </c>
      <c r="AU61" s="107" t="s">
        <v>267</v>
      </c>
      <c r="AV61" s="105" t="s">
        <v>250</v>
      </c>
      <c r="AW61" s="106" t="s">
        <v>249</v>
      </c>
      <c r="AX61" s="106"/>
      <c r="AY61" s="106" t="s">
        <v>250</v>
      </c>
      <c r="AZ61" s="106" t="s">
        <v>315</v>
      </c>
      <c r="BA61" s="106"/>
      <c r="BB61" s="107" t="s">
        <v>248</v>
      </c>
      <c r="BC61" s="105"/>
      <c r="BD61" s="106"/>
      <c r="BE61" s="108"/>
      <c r="BF61" s="1394"/>
      <c r="BG61" s="1395"/>
      <c r="BH61" s="1396"/>
      <c r="BI61" s="1397"/>
      <c r="BJ61" s="1418"/>
      <c r="BK61" s="1419"/>
      <c r="BL61" s="1419"/>
      <c r="BM61" s="1419"/>
      <c r="BN61" s="1420"/>
    </row>
    <row r="62" spans="2:66" ht="20.25" customHeight="1">
      <c r="B62" s="1480"/>
      <c r="C62" s="1390"/>
      <c r="D62" s="1393"/>
      <c r="E62" s="1327"/>
      <c r="F62" s="1392"/>
      <c r="G62" s="1314"/>
      <c r="H62" s="1315"/>
      <c r="I62" s="163"/>
      <c r="J62" s="164" t="str">
        <f>G61</f>
        <v>介護職員</v>
      </c>
      <c r="K62" s="163"/>
      <c r="L62" s="164" t="str">
        <f>M61</f>
        <v>A</v>
      </c>
      <c r="M62" s="1408"/>
      <c r="N62" s="1409"/>
      <c r="O62" s="1414"/>
      <c r="P62" s="1415"/>
      <c r="Q62" s="1415"/>
      <c r="R62" s="1315"/>
      <c r="S62" s="1440"/>
      <c r="T62" s="1441"/>
      <c r="U62" s="1441"/>
      <c r="V62" s="1441"/>
      <c r="W62" s="1442"/>
      <c r="X62" s="196" t="s">
        <v>254</v>
      </c>
      <c r="Y62" s="120"/>
      <c r="Z62" s="197"/>
      <c r="AA62" s="173">
        <f>IF(AA61="","",VLOOKUP(AA61,'【記載例】シフト記号表（勤務時間帯）'!$C$6:$L$47,10,FALSE))</f>
        <v>7.9999999999999982</v>
      </c>
      <c r="AB62" s="174">
        <f>IF(AB61="","",VLOOKUP(AB61,'【記載例】シフト記号表（勤務時間帯）'!$C$6:$L$47,10,FALSE))</f>
        <v>8</v>
      </c>
      <c r="AC62" s="174" t="str">
        <f>IF(AC61="","",VLOOKUP(AC61,'【記載例】シフト記号表（勤務時間帯）'!$C$6:$L$47,10,FALSE))</f>
        <v/>
      </c>
      <c r="AD62" s="174">
        <f>IF(AD61="","",VLOOKUP(AD61,'【記載例】シフト記号表（勤務時間帯）'!$C$6:$L$47,10,FALSE))</f>
        <v>8</v>
      </c>
      <c r="AE62" s="174">
        <f>IF(AE61="","",VLOOKUP(AE61,'【記載例】シフト記号表（勤務時間帯）'!$C$6:$L$47,10,FALSE))</f>
        <v>8</v>
      </c>
      <c r="AF62" s="174" t="str">
        <f>IF(AF61="","",VLOOKUP(AF61,'【記載例】シフト記号表（勤務時間帯）'!$C$6:$L$47,10,FALSE))</f>
        <v/>
      </c>
      <c r="AG62" s="175">
        <f>IF(AG61="","",VLOOKUP(AG61,'【記載例】シフト記号表（勤務時間帯）'!$C$6:$L$47,10,FALSE))</f>
        <v>7.9999999999999982</v>
      </c>
      <c r="AH62" s="173">
        <f>IF(AH61="","",VLOOKUP(AH61,'【記載例】シフト記号表（勤務時間帯）'!$C$6:$L$47,10,FALSE))</f>
        <v>8</v>
      </c>
      <c r="AI62" s="174">
        <f>IF(AI61="","",VLOOKUP(AI61,'【記載例】シフト記号表（勤務時間帯）'!$C$6:$L$47,10,FALSE))</f>
        <v>8</v>
      </c>
      <c r="AJ62" s="174">
        <f>IF(AJ61="","",VLOOKUP(AJ61,'【記載例】シフト記号表（勤務時間帯）'!$C$6:$L$47,10,FALSE))</f>
        <v>7.9999999999999982</v>
      </c>
      <c r="AK62" s="174" t="str">
        <f>IF(AK61="","",VLOOKUP(AK61,'【記載例】シフト記号表（勤務時間帯）'!$C$6:$L$47,10,FALSE))</f>
        <v/>
      </c>
      <c r="AL62" s="174">
        <f>IF(AL61="","",VLOOKUP(AL61,'【記載例】シフト記号表（勤務時間帯）'!$C$6:$L$47,10,FALSE))</f>
        <v>8</v>
      </c>
      <c r="AM62" s="174">
        <f>IF(AM61="","",VLOOKUP(AM61,'【記載例】シフト記号表（勤務時間帯）'!$C$6:$L$47,10,FALSE))</f>
        <v>8</v>
      </c>
      <c r="AN62" s="175" t="str">
        <f>IF(AN61="","",VLOOKUP(AN61,'【記載例】シフト記号表（勤務時間帯）'!$C$6:$L$47,10,FALSE))</f>
        <v/>
      </c>
      <c r="AO62" s="173">
        <f>IF(AO61="","",VLOOKUP(AO61,'【記載例】シフト記号表（勤務時間帯）'!$C$6:$L$47,10,FALSE))</f>
        <v>8</v>
      </c>
      <c r="AP62" s="174" t="str">
        <f>IF(AP61="","",VLOOKUP(AP61,'【記載例】シフト記号表（勤務時間帯）'!$C$6:$L$47,10,FALSE))</f>
        <v/>
      </c>
      <c r="AQ62" s="174">
        <f>IF(AQ61="","",VLOOKUP(AQ61,'【記載例】シフト記号表（勤務時間帯）'!$C$6:$L$47,10,FALSE))</f>
        <v>8</v>
      </c>
      <c r="AR62" s="174">
        <f>IF(AR61="","",VLOOKUP(AR61,'【記載例】シフト記号表（勤務時間帯）'!$C$6:$L$47,10,FALSE))</f>
        <v>8</v>
      </c>
      <c r="AS62" s="174" t="str">
        <f>IF(AS61="","",VLOOKUP(AS61,'【記載例】シフト記号表（勤務時間帯）'!$C$6:$L$47,10,FALSE))</f>
        <v/>
      </c>
      <c r="AT62" s="174">
        <f>IF(AT61="","",VLOOKUP(AT61,'【記載例】シフト記号表（勤務時間帯）'!$C$6:$L$47,10,FALSE))</f>
        <v>8</v>
      </c>
      <c r="AU62" s="175">
        <f>IF(AU61="","",VLOOKUP(AU61,'【記載例】シフト記号表（勤務時間帯）'!$C$6:$L$47,10,FALSE))</f>
        <v>8</v>
      </c>
      <c r="AV62" s="173">
        <f>IF(AV61="","",VLOOKUP(AV61,'【記載例】シフト記号表（勤務時間帯）'!$C$6:$L$47,10,FALSE))</f>
        <v>8</v>
      </c>
      <c r="AW62" s="174">
        <f>IF(AW61="","",VLOOKUP(AW61,'【記載例】シフト記号表（勤務時間帯）'!$C$6:$L$47,10,FALSE))</f>
        <v>7.9999999999999982</v>
      </c>
      <c r="AX62" s="174" t="str">
        <f>IF(AX61="","",VLOOKUP(AX61,'【記載例】シフト記号表（勤務時間帯）'!$C$6:$L$47,10,FALSE))</f>
        <v/>
      </c>
      <c r="AY62" s="174">
        <f>IF(AY61="","",VLOOKUP(AY61,'【記載例】シフト記号表（勤務時間帯）'!$C$6:$L$47,10,FALSE))</f>
        <v>8</v>
      </c>
      <c r="AZ62" s="174">
        <f>IF(AZ61="","",VLOOKUP(AZ61,'【記載例】シフト記号表（勤務時間帯）'!$C$6:$L$47,10,FALSE))</f>
        <v>8</v>
      </c>
      <c r="BA62" s="174" t="str">
        <f>IF(BA61="","",VLOOKUP(BA61,'【記載例】シフト記号表（勤務時間帯）'!$C$6:$L$47,10,FALSE))</f>
        <v/>
      </c>
      <c r="BB62" s="175">
        <f>IF(BB61="","",VLOOKUP(BB61,'【記載例】シフト記号表（勤務時間帯）'!$C$6:$L$47,10,FALSE))</f>
        <v>8</v>
      </c>
      <c r="BC62" s="173" t="str">
        <f>IF(BC61="","",VLOOKUP(BC61,'【記載例】シフト記号表（勤務時間帯）'!$C$6:$L$47,10,FALSE))</f>
        <v/>
      </c>
      <c r="BD62" s="174" t="str">
        <f>IF(BD61="","",VLOOKUP(BD61,'【記載例】シフト記号表（勤務時間帯）'!$C$6:$L$47,10,FALSE))</f>
        <v/>
      </c>
      <c r="BE62" s="174" t="str">
        <f>IF(BE61="","",VLOOKUP(BE61,'【記載例】シフト記号表（勤務時間帯）'!$C$6:$L$47,10,FALSE))</f>
        <v/>
      </c>
      <c r="BF62" s="1386">
        <f>IF($BI$3="４週",SUM(AA62:BB62),IF($BI$3="暦月",SUM(AA62:BE62),""))</f>
        <v>160</v>
      </c>
      <c r="BG62" s="1387"/>
      <c r="BH62" s="1388">
        <f>IF($BI$3="４週",BF62/4,IF($BI$3="暦月",(BF62/($BI$8/7)),""))</f>
        <v>40</v>
      </c>
      <c r="BI62" s="1387"/>
      <c r="BJ62" s="1383"/>
      <c r="BK62" s="1384"/>
      <c r="BL62" s="1384"/>
      <c r="BM62" s="1384"/>
      <c r="BN62" s="1385"/>
    </row>
    <row r="63" spans="2:66" ht="20.25" customHeight="1">
      <c r="B63" s="1479">
        <f>B61+1</f>
        <v>24</v>
      </c>
      <c r="C63" s="1389"/>
      <c r="D63" s="1391" t="s">
        <v>164</v>
      </c>
      <c r="E63" s="1327"/>
      <c r="F63" s="1392"/>
      <c r="G63" s="1316" t="s">
        <v>104</v>
      </c>
      <c r="H63" s="1317"/>
      <c r="I63" s="163"/>
      <c r="J63" s="164"/>
      <c r="K63" s="163"/>
      <c r="L63" s="164"/>
      <c r="M63" s="1410" t="s">
        <v>100</v>
      </c>
      <c r="N63" s="1411"/>
      <c r="O63" s="1416" t="s">
        <v>90</v>
      </c>
      <c r="P63" s="1417"/>
      <c r="Q63" s="1417"/>
      <c r="R63" s="1317"/>
      <c r="S63" s="1440" t="s">
        <v>187</v>
      </c>
      <c r="T63" s="1441"/>
      <c r="U63" s="1441"/>
      <c r="V63" s="1441"/>
      <c r="W63" s="1442"/>
      <c r="X63" s="195" t="s">
        <v>18</v>
      </c>
      <c r="Y63" s="118"/>
      <c r="Z63" s="119"/>
      <c r="AA63" s="105"/>
      <c r="AB63" s="106" t="s">
        <v>249</v>
      </c>
      <c r="AC63" s="106" t="s">
        <v>250</v>
      </c>
      <c r="AD63" s="106"/>
      <c r="AE63" s="106" t="s">
        <v>250</v>
      </c>
      <c r="AF63" s="106" t="s">
        <v>250</v>
      </c>
      <c r="AG63" s="107"/>
      <c r="AH63" s="105"/>
      <c r="AI63" s="106" t="s">
        <v>249</v>
      </c>
      <c r="AJ63" s="106" t="s">
        <v>250</v>
      </c>
      <c r="AK63" s="106" t="s">
        <v>250</v>
      </c>
      <c r="AL63" s="106"/>
      <c r="AM63" s="106"/>
      <c r="AN63" s="107" t="s">
        <v>249</v>
      </c>
      <c r="AO63" s="105"/>
      <c r="AP63" s="106"/>
      <c r="AQ63" s="106" t="s">
        <v>249</v>
      </c>
      <c r="AR63" s="106" t="s">
        <v>249</v>
      </c>
      <c r="AS63" s="106" t="s">
        <v>250</v>
      </c>
      <c r="AT63" s="106"/>
      <c r="AU63" s="107" t="s">
        <v>250</v>
      </c>
      <c r="AV63" s="105"/>
      <c r="AW63" s="106" t="s">
        <v>250</v>
      </c>
      <c r="AX63" s="106" t="s">
        <v>250</v>
      </c>
      <c r="AY63" s="106"/>
      <c r="AZ63" s="106" t="s">
        <v>250</v>
      </c>
      <c r="BA63" s="106" t="s">
        <v>249</v>
      </c>
      <c r="BB63" s="107"/>
      <c r="BC63" s="105"/>
      <c r="BD63" s="106"/>
      <c r="BE63" s="108"/>
      <c r="BF63" s="1394"/>
      <c r="BG63" s="1395"/>
      <c r="BH63" s="1396"/>
      <c r="BI63" s="1397"/>
      <c r="BJ63" s="1418"/>
      <c r="BK63" s="1419"/>
      <c r="BL63" s="1419"/>
      <c r="BM63" s="1419"/>
      <c r="BN63" s="1420"/>
    </row>
    <row r="64" spans="2:66" ht="20.25" customHeight="1">
      <c r="B64" s="1480"/>
      <c r="C64" s="1390"/>
      <c r="D64" s="1393"/>
      <c r="E64" s="1327"/>
      <c r="F64" s="1392"/>
      <c r="G64" s="1314"/>
      <c r="H64" s="1315"/>
      <c r="I64" s="163"/>
      <c r="J64" s="164" t="str">
        <f>G63</f>
        <v>介護職員</v>
      </c>
      <c r="K64" s="163"/>
      <c r="L64" s="164" t="str">
        <f>M63</f>
        <v>C</v>
      </c>
      <c r="M64" s="1408"/>
      <c r="N64" s="1409"/>
      <c r="O64" s="1414"/>
      <c r="P64" s="1415"/>
      <c r="Q64" s="1415"/>
      <c r="R64" s="1315"/>
      <c r="S64" s="1440"/>
      <c r="T64" s="1441"/>
      <c r="U64" s="1441"/>
      <c r="V64" s="1441"/>
      <c r="W64" s="1442"/>
      <c r="X64" s="196" t="s">
        <v>254</v>
      </c>
      <c r="Y64" s="120"/>
      <c r="Z64" s="197"/>
      <c r="AA64" s="173" t="str">
        <f>IF(AA63="","",VLOOKUP(AA63,'【記載例】シフト記号表（勤務時間帯）'!$C$6:$L$47,10,FALSE))</f>
        <v/>
      </c>
      <c r="AB64" s="174">
        <f>IF(AB63="","",VLOOKUP(AB63,'【記載例】シフト記号表（勤務時間帯）'!$C$6:$L$47,10,FALSE))</f>
        <v>7.9999999999999982</v>
      </c>
      <c r="AC64" s="174">
        <f>IF(AC63="","",VLOOKUP(AC63,'【記載例】シフト記号表（勤務時間帯）'!$C$6:$L$47,10,FALSE))</f>
        <v>8</v>
      </c>
      <c r="AD64" s="174" t="str">
        <f>IF(AD63="","",VLOOKUP(AD63,'【記載例】シフト記号表（勤務時間帯）'!$C$6:$L$47,10,FALSE))</f>
        <v/>
      </c>
      <c r="AE64" s="174">
        <f>IF(AE63="","",VLOOKUP(AE63,'【記載例】シフト記号表（勤務時間帯）'!$C$6:$L$47,10,FALSE))</f>
        <v>8</v>
      </c>
      <c r="AF64" s="174">
        <f>IF(AF63="","",VLOOKUP(AF63,'【記載例】シフト記号表（勤務時間帯）'!$C$6:$L$47,10,FALSE))</f>
        <v>8</v>
      </c>
      <c r="AG64" s="175" t="str">
        <f>IF(AG63="","",VLOOKUP(AG63,'【記載例】シフト記号表（勤務時間帯）'!$C$6:$L$47,10,FALSE))</f>
        <v/>
      </c>
      <c r="AH64" s="173" t="str">
        <f>IF(AH63="","",VLOOKUP(AH63,'【記載例】シフト記号表（勤務時間帯）'!$C$6:$L$47,10,FALSE))</f>
        <v/>
      </c>
      <c r="AI64" s="174">
        <f>IF(AI63="","",VLOOKUP(AI63,'【記載例】シフト記号表（勤務時間帯）'!$C$6:$L$47,10,FALSE))</f>
        <v>7.9999999999999982</v>
      </c>
      <c r="AJ64" s="174">
        <f>IF(AJ63="","",VLOOKUP(AJ63,'【記載例】シフト記号表（勤務時間帯）'!$C$6:$L$47,10,FALSE))</f>
        <v>8</v>
      </c>
      <c r="AK64" s="174">
        <f>IF(AK63="","",VLOOKUP(AK63,'【記載例】シフト記号表（勤務時間帯）'!$C$6:$L$47,10,FALSE))</f>
        <v>8</v>
      </c>
      <c r="AL64" s="174" t="str">
        <f>IF(AL63="","",VLOOKUP(AL63,'【記載例】シフト記号表（勤務時間帯）'!$C$6:$L$47,10,FALSE))</f>
        <v/>
      </c>
      <c r="AM64" s="174" t="str">
        <f>IF(AM63="","",VLOOKUP(AM63,'【記載例】シフト記号表（勤務時間帯）'!$C$6:$L$47,10,FALSE))</f>
        <v/>
      </c>
      <c r="AN64" s="175">
        <f>IF(AN63="","",VLOOKUP(AN63,'【記載例】シフト記号表（勤務時間帯）'!$C$6:$L$47,10,FALSE))</f>
        <v>7.9999999999999982</v>
      </c>
      <c r="AO64" s="173" t="str">
        <f>IF(AO63="","",VLOOKUP(AO63,'【記載例】シフト記号表（勤務時間帯）'!$C$6:$L$47,10,FALSE))</f>
        <v/>
      </c>
      <c r="AP64" s="174" t="str">
        <f>IF(AP63="","",VLOOKUP(AP63,'【記載例】シフト記号表（勤務時間帯）'!$C$6:$L$47,10,FALSE))</f>
        <v/>
      </c>
      <c r="AQ64" s="174">
        <f>IF(AQ63="","",VLOOKUP(AQ63,'【記載例】シフト記号表（勤務時間帯）'!$C$6:$L$47,10,FALSE))</f>
        <v>7.9999999999999982</v>
      </c>
      <c r="AR64" s="174">
        <f>IF(AR63="","",VLOOKUP(AR63,'【記載例】シフト記号表（勤務時間帯）'!$C$6:$L$47,10,FALSE))</f>
        <v>7.9999999999999982</v>
      </c>
      <c r="AS64" s="174">
        <f>IF(AS63="","",VLOOKUP(AS63,'【記載例】シフト記号表（勤務時間帯）'!$C$6:$L$47,10,FALSE))</f>
        <v>8</v>
      </c>
      <c r="AT64" s="174" t="str">
        <f>IF(AT63="","",VLOOKUP(AT63,'【記載例】シフト記号表（勤務時間帯）'!$C$6:$L$47,10,FALSE))</f>
        <v/>
      </c>
      <c r="AU64" s="175">
        <f>IF(AU63="","",VLOOKUP(AU63,'【記載例】シフト記号表（勤務時間帯）'!$C$6:$L$47,10,FALSE))</f>
        <v>8</v>
      </c>
      <c r="AV64" s="173" t="str">
        <f>IF(AV63="","",VLOOKUP(AV63,'【記載例】シフト記号表（勤務時間帯）'!$C$6:$L$47,10,FALSE))</f>
        <v/>
      </c>
      <c r="AW64" s="174">
        <f>IF(AW63="","",VLOOKUP(AW63,'【記載例】シフト記号表（勤務時間帯）'!$C$6:$L$47,10,FALSE))</f>
        <v>8</v>
      </c>
      <c r="AX64" s="174">
        <f>IF(AX63="","",VLOOKUP(AX63,'【記載例】シフト記号表（勤務時間帯）'!$C$6:$L$47,10,FALSE))</f>
        <v>8</v>
      </c>
      <c r="AY64" s="174" t="str">
        <f>IF(AY63="","",VLOOKUP(AY63,'【記載例】シフト記号表（勤務時間帯）'!$C$6:$L$47,10,FALSE))</f>
        <v/>
      </c>
      <c r="AZ64" s="174">
        <f>IF(AZ63="","",VLOOKUP(AZ63,'【記載例】シフト記号表（勤務時間帯）'!$C$6:$L$47,10,FALSE))</f>
        <v>8</v>
      </c>
      <c r="BA64" s="174">
        <f>IF(BA63="","",VLOOKUP(BA63,'【記載例】シフト記号表（勤務時間帯）'!$C$6:$L$47,10,FALSE))</f>
        <v>7.9999999999999982</v>
      </c>
      <c r="BB64" s="175" t="str">
        <f>IF(BB63="","",VLOOKUP(BB63,'【記載例】シフト記号表（勤務時間帯）'!$C$6:$L$47,10,FALSE))</f>
        <v/>
      </c>
      <c r="BC64" s="173" t="str">
        <f>IF(BC63="","",VLOOKUP(BC63,'【記載例】シフト記号表（勤務時間帯）'!$C$6:$L$47,10,FALSE))</f>
        <v/>
      </c>
      <c r="BD64" s="174" t="str">
        <f>IF(BD63="","",VLOOKUP(BD63,'【記載例】シフト記号表（勤務時間帯）'!$C$6:$L$47,10,FALSE))</f>
        <v/>
      </c>
      <c r="BE64" s="174" t="str">
        <f>IF(BE63="","",VLOOKUP(BE63,'【記載例】シフト記号表（勤務時間帯）'!$C$6:$L$47,10,FALSE))</f>
        <v/>
      </c>
      <c r="BF64" s="1386">
        <f>IF($BI$3="４週",SUM(AA64:BB64),IF($BI$3="暦月",SUM(AA64:BE64),""))</f>
        <v>128</v>
      </c>
      <c r="BG64" s="1387"/>
      <c r="BH64" s="1388">
        <f>IF($BI$3="４週",BF64/4,IF($BI$3="暦月",(BF64/($BI$8/7)),""))</f>
        <v>32</v>
      </c>
      <c r="BI64" s="1387"/>
      <c r="BJ64" s="1383"/>
      <c r="BK64" s="1384"/>
      <c r="BL64" s="1384"/>
      <c r="BM64" s="1384"/>
      <c r="BN64" s="1385"/>
    </row>
    <row r="65" spans="2:66" ht="20.25" customHeight="1">
      <c r="B65" s="1479">
        <f>B63+1</f>
        <v>25</v>
      </c>
      <c r="C65" s="1389" t="s">
        <v>163</v>
      </c>
      <c r="D65" s="1391" t="s">
        <v>165</v>
      </c>
      <c r="E65" s="1327"/>
      <c r="F65" s="1392"/>
      <c r="G65" s="1316" t="s">
        <v>104</v>
      </c>
      <c r="H65" s="1317"/>
      <c r="I65" s="163"/>
      <c r="J65" s="164"/>
      <c r="K65" s="163"/>
      <c r="L65" s="164"/>
      <c r="M65" s="1410" t="s">
        <v>89</v>
      </c>
      <c r="N65" s="1411"/>
      <c r="O65" s="1416" t="s">
        <v>19</v>
      </c>
      <c r="P65" s="1417"/>
      <c r="Q65" s="1417"/>
      <c r="R65" s="1317"/>
      <c r="S65" s="1440" t="s">
        <v>188</v>
      </c>
      <c r="T65" s="1441"/>
      <c r="U65" s="1441"/>
      <c r="V65" s="1441"/>
      <c r="W65" s="1442"/>
      <c r="X65" s="195" t="s">
        <v>18</v>
      </c>
      <c r="Y65" s="118"/>
      <c r="Z65" s="119"/>
      <c r="AA65" s="105" t="s">
        <v>250</v>
      </c>
      <c r="AB65" s="106" t="s">
        <v>250</v>
      </c>
      <c r="AC65" s="106"/>
      <c r="AD65" s="106"/>
      <c r="AE65" s="106" t="s">
        <v>248</v>
      </c>
      <c r="AF65" s="106" t="s">
        <v>267</v>
      </c>
      <c r="AG65" s="107" t="s">
        <v>249</v>
      </c>
      <c r="AH65" s="105" t="s">
        <v>249</v>
      </c>
      <c r="AI65" s="106"/>
      <c r="AJ65" s="106" t="s">
        <v>250</v>
      </c>
      <c r="AK65" s="106" t="s">
        <v>250</v>
      </c>
      <c r="AL65" s="106"/>
      <c r="AM65" s="106" t="s">
        <v>248</v>
      </c>
      <c r="AN65" s="107" t="s">
        <v>267</v>
      </c>
      <c r="AO65" s="105" t="s">
        <v>249</v>
      </c>
      <c r="AP65" s="106" t="s">
        <v>249</v>
      </c>
      <c r="AQ65" s="106"/>
      <c r="AR65" s="106" t="s">
        <v>250</v>
      </c>
      <c r="AS65" s="106"/>
      <c r="AT65" s="106"/>
      <c r="AU65" s="107" t="s">
        <v>248</v>
      </c>
      <c r="AV65" s="105" t="s">
        <v>267</v>
      </c>
      <c r="AW65" s="106" t="s">
        <v>249</v>
      </c>
      <c r="AX65" s="106" t="s">
        <v>249</v>
      </c>
      <c r="AY65" s="106"/>
      <c r="AZ65" s="106" t="s">
        <v>249</v>
      </c>
      <c r="BA65" s="106" t="s">
        <v>250</v>
      </c>
      <c r="BB65" s="107" t="s">
        <v>250</v>
      </c>
      <c r="BC65" s="105"/>
      <c r="BD65" s="106"/>
      <c r="BE65" s="108"/>
      <c r="BF65" s="1394"/>
      <c r="BG65" s="1395"/>
      <c r="BH65" s="1396"/>
      <c r="BI65" s="1397"/>
      <c r="BJ65" s="1418"/>
      <c r="BK65" s="1419"/>
      <c r="BL65" s="1419"/>
      <c r="BM65" s="1419"/>
      <c r="BN65" s="1420"/>
    </row>
    <row r="66" spans="2:66" ht="20.25" customHeight="1">
      <c r="B66" s="1480"/>
      <c r="C66" s="1390"/>
      <c r="D66" s="1393"/>
      <c r="E66" s="1327"/>
      <c r="F66" s="1392"/>
      <c r="G66" s="1314"/>
      <c r="H66" s="1315"/>
      <c r="I66" s="163"/>
      <c r="J66" s="164" t="str">
        <f>G65</f>
        <v>介護職員</v>
      </c>
      <c r="K66" s="163"/>
      <c r="L66" s="164" t="str">
        <f>M65</f>
        <v>A</v>
      </c>
      <c r="M66" s="1408"/>
      <c r="N66" s="1409"/>
      <c r="O66" s="1414"/>
      <c r="P66" s="1415"/>
      <c r="Q66" s="1415"/>
      <c r="R66" s="1315"/>
      <c r="S66" s="1440"/>
      <c r="T66" s="1441"/>
      <c r="U66" s="1441"/>
      <c r="V66" s="1441"/>
      <c r="W66" s="1442"/>
      <c r="X66" s="196" t="s">
        <v>254</v>
      </c>
      <c r="Y66" s="120"/>
      <c r="Z66" s="197"/>
      <c r="AA66" s="173">
        <f>IF(AA65="","",VLOOKUP(AA65,'【記載例】シフト記号表（勤務時間帯）'!$C$6:$L$47,10,FALSE))</f>
        <v>8</v>
      </c>
      <c r="AB66" s="174">
        <f>IF(AB65="","",VLOOKUP(AB65,'【記載例】シフト記号表（勤務時間帯）'!$C$6:$L$47,10,FALSE))</f>
        <v>8</v>
      </c>
      <c r="AC66" s="174" t="str">
        <f>IF(AC65="","",VLOOKUP(AC65,'【記載例】シフト記号表（勤務時間帯）'!$C$6:$L$47,10,FALSE))</f>
        <v/>
      </c>
      <c r="AD66" s="174" t="str">
        <f>IF(AD65="","",VLOOKUP(AD65,'【記載例】シフト記号表（勤務時間帯）'!$C$6:$L$47,10,FALSE))</f>
        <v/>
      </c>
      <c r="AE66" s="174">
        <f>IF(AE65="","",VLOOKUP(AE65,'【記載例】シフト記号表（勤務時間帯）'!$C$6:$L$47,10,FALSE))</f>
        <v>8</v>
      </c>
      <c r="AF66" s="174">
        <f>IF(AF65="","",VLOOKUP(AF65,'【記載例】シフト記号表（勤務時間帯）'!$C$6:$L$47,10,FALSE))</f>
        <v>8</v>
      </c>
      <c r="AG66" s="175">
        <f>IF(AG65="","",VLOOKUP(AG65,'【記載例】シフト記号表（勤務時間帯）'!$C$6:$L$47,10,FALSE))</f>
        <v>7.9999999999999982</v>
      </c>
      <c r="AH66" s="173">
        <f>IF(AH65="","",VLOOKUP(AH65,'【記載例】シフト記号表（勤務時間帯）'!$C$6:$L$47,10,FALSE))</f>
        <v>7.9999999999999982</v>
      </c>
      <c r="AI66" s="174" t="str">
        <f>IF(AI65="","",VLOOKUP(AI65,'【記載例】シフト記号表（勤務時間帯）'!$C$6:$L$47,10,FALSE))</f>
        <v/>
      </c>
      <c r="AJ66" s="174">
        <f>IF(AJ65="","",VLOOKUP(AJ65,'【記載例】シフト記号表（勤務時間帯）'!$C$6:$L$47,10,FALSE))</f>
        <v>8</v>
      </c>
      <c r="AK66" s="174">
        <f>IF(AK65="","",VLOOKUP(AK65,'【記載例】シフト記号表（勤務時間帯）'!$C$6:$L$47,10,FALSE))</f>
        <v>8</v>
      </c>
      <c r="AL66" s="174" t="str">
        <f>IF(AL65="","",VLOOKUP(AL65,'【記載例】シフト記号表（勤務時間帯）'!$C$6:$L$47,10,FALSE))</f>
        <v/>
      </c>
      <c r="AM66" s="174">
        <f>IF(AM65="","",VLOOKUP(AM65,'【記載例】シフト記号表（勤務時間帯）'!$C$6:$L$47,10,FALSE))</f>
        <v>8</v>
      </c>
      <c r="AN66" s="175">
        <f>IF(AN65="","",VLOOKUP(AN65,'【記載例】シフト記号表（勤務時間帯）'!$C$6:$L$47,10,FALSE))</f>
        <v>8</v>
      </c>
      <c r="AO66" s="173">
        <f>IF(AO65="","",VLOOKUP(AO65,'【記載例】シフト記号表（勤務時間帯）'!$C$6:$L$47,10,FALSE))</f>
        <v>7.9999999999999982</v>
      </c>
      <c r="AP66" s="174">
        <f>IF(AP65="","",VLOOKUP(AP65,'【記載例】シフト記号表（勤務時間帯）'!$C$6:$L$47,10,FALSE))</f>
        <v>7.9999999999999982</v>
      </c>
      <c r="AQ66" s="174" t="str">
        <f>IF(AQ65="","",VLOOKUP(AQ65,'【記載例】シフト記号表（勤務時間帯）'!$C$6:$L$47,10,FALSE))</f>
        <v/>
      </c>
      <c r="AR66" s="174">
        <f>IF(AR65="","",VLOOKUP(AR65,'【記載例】シフト記号表（勤務時間帯）'!$C$6:$L$47,10,FALSE))</f>
        <v>8</v>
      </c>
      <c r="AS66" s="174" t="str">
        <f>IF(AS65="","",VLOOKUP(AS65,'【記載例】シフト記号表（勤務時間帯）'!$C$6:$L$47,10,FALSE))</f>
        <v/>
      </c>
      <c r="AT66" s="174" t="str">
        <f>IF(AT65="","",VLOOKUP(AT65,'【記載例】シフト記号表（勤務時間帯）'!$C$6:$L$47,10,FALSE))</f>
        <v/>
      </c>
      <c r="AU66" s="175">
        <f>IF(AU65="","",VLOOKUP(AU65,'【記載例】シフト記号表（勤務時間帯）'!$C$6:$L$47,10,FALSE))</f>
        <v>8</v>
      </c>
      <c r="AV66" s="173">
        <f>IF(AV65="","",VLOOKUP(AV65,'【記載例】シフト記号表（勤務時間帯）'!$C$6:$L$47,10,FALSE))</f>
        <v>8</v>
      </c>
      <c r="AW66" s="174">
        <f>IF(AW65="","",VLOOKUP(AW65,'【記載例】シフト記号表（勤務時間帯）'!$C$6:$L$47,10,FALSE))</f>
        <v>7.9999999999999982</v>
      </c>
      <c r="AX66" s="174">
        <f>IF(AX65="","",VLOOKUP(AX65,'【記載例】シフト記号表（勤務時間帯）'!$C$6:$L$47,10,FALSE))</f>
        <v>7.9999999999999982</v>
      </c>
      <c r="AY66" s="174" t="str">
        <f>IF(AY65="","",VLOOKUP(AY65,'【記載例】シフト記号表（勤務時間帯）'!$C$6:$L$47,10,FALSE))</f>
        <v/>
      </c>
      <c r="AZ66" s="174">
        <f>IF(AZ65="","",VLOOKUP(AZ65,'【記載例】シフト記号表（勤務時間帯）'!$C$6:$L$47,10,FALSE))</f>
        <v>7.9999999999999982</v>
      </c>
      <c r="BA66" s="174">
        <f>IF(BA65="","",VLOOKUP(BA65,'【記載例】シフト記号表（勤務時間帯）'!$C$6:$L$47,10,FALSE))</f>
        <v>8</v>
      </c>
      <c r="BB66" s="175">
        <f>IF(BB65="","",VLOOKUP(BB65,'【記載例】シフト記号表（勤務時間帯）'!$C$6:$L$47,10,FALSE))</f>
        <v>8</v>
      </c>
      <c r="BC66" s="173" t="str">
        <f>IF(BC65="","",VLOOKUP(BC65,'【記載例】シフト記号表（勤務時間帯）'!$C$6:$L$47,10,FALSE))</f>
        <v/>
      </c>
      <c r="BD66" s="174" t="str">
        <f>IF(BD65="","",VLOOKUP(BD65,'【記載例】シフト記号表（勤務時間帯）'!$C$6:$L$47,10,FALSE))</f>
        <v/>
      </c>
      <c r="BE66" s="174" t="str">
        <f>IF(BE65="","",VLOOKUP(BE65,'【記載例】シフト記号表（勤務時間帯）'!$C$6:$L$47,10,FALSE))</f>
        <v/>
      </c>
      <c r="BF66" s="1386">
        <f>IF($BI$3="４週",SUM(AA66:BB66),IF($BI$3="暦月",SUM(AA66:BE66),""))</f>
        <v>160</v>
      </c>
      <c r="BG66" s="1387"/>
      <c r="BH66" s="1388">
        <f>IF($BI$3="４週",BF66/4,IF($BI$3="暦月",(BF66/($BI$8/7)),""))</f>
        <v>40</v>
      </c>
      <c r="BI66" s="1387"/>
      <c r="BJ66" s="1383"/>
      <c r="BK66" s="1384"/>
      <c r="BL66" s="1384"/>
      <c r="BM66" s="1384"/>
      <c r="BN66" s="1385"/>
    </row>
    <row r="67" spans="2:66" ht="20.25" customHeight="1">
      <c r="B67" s="1479">
        <f>B65+1</f>
        <v>26</v>
      </c>
      <c r="C67" s="1389"/>
      <c r="D67" s="1391" t="s">
        <v>165</v>
      </c>
      <c r="E67" s="1327"/>
      <c r="F67" s="1392"/>
      <c r="G67" s="1316" t="s">
        <v>104</v>
      </c>
      <c r="H67" s="1317"/>
      <c r="I67" s="163"/>
      <c r="J67" s="164"/>
      <c r="K67" s="163"/>
      <c r="L67" s="164"/>
      <c r="M67" s="1410" t="s">
        <v>89</v>
      </c>
      <c r="N67" s="1411"/>
      <c r="O67" s="1416" t="s">
        <v>90</v>
      </c>
      <c r="P67" s="1417"/>
      <c r="Q67" s="1417"/>
      <c r="R67" s="1317"/>
      <c r="S67" s="1440" t="s">
        <v>189</v>
      </c>
      <c r="T67" s="1441"/>
      <c r="U67" s="1441"/>
      <c r="V67" s="1441"/>
      <c r="W67" s="1442"/>
      <c r="X67" s="195" t="s">
        <v>18</v>
      </c>
      <c r="Y67" s="118"/>
      <c r="Z67" s="119"/>
      <c r="AA67" s="105"/>
      <c r="AB67" s="106" t="s">
        <v>249</v>
      </c>
      <c r="AC67" s="106" t="s">
        <v>250</v>
      </c>
      <c r="AD67" s="106" t="s">
        <v>250</v>
      </c>
      <c r="AE67" s="106"/>
      <c r="AF67" s="106" t="s">
        <v>248</v>
      </c>
      <c r="AG67" s="107" t="s">
        <v>267</v>
      </c>
      <c r="AH67" s="105" t="s">
        <v>250</v>
      </c>
      <c r="AI67" s="106"/>
      <c r="AJ67" s="106" t="s">
        <v>250</v>
      </c>
      <c r="AK67" s="106" t="s">
        <v>250</v>
      </c>
      <c r="AL67" s="106"/>
      <c r="AM67" s="106"/>
      <c r="AN67" s="107" t="s">
        <v>248</v>
      </c>
      <c r="AO67" s="105" t="s">
        <v>267</v>
      </c>
      <c r="AP67" s="106" t="s">
        <v>250</v>
      </c>
      <c r="AQ67" s="106" t="s">
        <v>250</v>
      </c>
      <c r="AR67" s="106" t="s">
        <v>250</v>
      </c>
      <c r="AS67" s="106" t="s">
        <v>249</v>
      </c>
      <c r="AT67" s="106" t="s">
        <v>249</v>
      </c>
      <c r="AU67" s="107"/>
      <c r="AV67" s="105" t="s">
        <v>248</v>
      </c>
      <c r="AW67" s="106" t="s">
        <v>267</v>
      </c>
      <c r="AX67" s="106" t="s">
        <v>249</v>
      </c>
      <c r="AY67" s="106" t="s">
        <v>250</v>
      </c>
      <c r="AZ67" s="106"/>
      <c r="BA67" s="106"/>
      <c r="BB67" s="107" t="s">
        <v>249</v>
      </c>
      <c r="BC67" s="105"/>
      <c r="BD67" s="106"/>
      <c r="BE67" s="108"/>
      <c r="BF67" s="1394"/>
      <c r="BG67" s="1395"/>
      <c r="BH67" s="1396"/>
      <c r="BI67" s="1397"/>
      <c r="BJ67" s="1418"/>
      <c r="BK67" s="1419"/>
      <c r="BL67" s="1419"/>
      <c r="BM67" s="1419"/>
      <c r="BN67" s="1420"/>
    </row>
    <row r="68" spans="2:66" ht="20.25" customHeight="1">
      <c r="B68" s="1480"/>
      <c r="C68" s="1390"/>
      <c r="D68" s="1393"/>
      <c r="E68" s="1327"/>
      <c r="F68" s="1392"/>
      <c r="G68" s="1314"/>
      <c r="H68" s="1315"/>
      <c r="I68" s="163"/>
      <c r="J68" s="164" t="str">
        <f>G67</f>
        <v>介護職員</v>
      </c>
      <c r="K68" s="163"/>
      <c r="L68" s="164" t="str">
        <f>M67</f>
        <v>A</v>
      </c>
      <c r="M68" s="1408"/>
      <c r="N68" s="1409"/>
      <c r="O68" s="1414"/>
      <c r="P68" s="1415"/>
      <c r="Q68" s="1415"/>
      <c r="R68" s="1315"/>
      <c r="S68" s="1440"/>
      <c r="T68" s="1441"/>
      <c r="U68" s="1441"/>
      <c r="V68" s="1441"/>
      <c r="W68" s="1442"/>
      <c r="X68" s="196" t="s">
        <v>254</v>
      </c>
      <c r="Y68" s="120"/>
      <c r="Z68" s="197"/>
      <c r="AA68" s="173" t="str">
        <f>IF(AA67="","",VLOOKUP(AA67,'【記載例】シフト記号表（勤務時間帯）'!$C$6:$L$47,10,FALSE))</f>
        <v/>
      </c>
      <c r="AB68" s="174">
        <f>IF(AB67="","",VLOOKUP(AB67,'【記載例】シフト記号表（勤務時間帯）'!$C$6:$L$47,10,FALSE))</f>
        <v>7.9999999999999982</v>
      </c>
      <c r="AC68" s="174">
        <f>IF(AC67="","",VLOOKUP(AC67,'【記載例】シフト記号表（勤務時間帯）'!$C$6:$L$47,10,FALSE))</f>
        <v>8</v>
      </c>
      <c r="AD68" s="174">
        <f>IF(AD67="","",VLOOKUP(AD67,'【記載例】シフト記号表（勤務時間帯）'!$C$6:$L$47,10,FALSE))</f>
        <v>8</v>
      </c>
      <c r="AE68" s="174" t="str">
        <f>IF(AE67="","",VLOOKUP(AE67,'【記載例】シフト記号表（勤務時間帯）'!$C$6:$L$47,10,FALSE))</f>
        <v/>
      </c>
      <c r="AF68" s="174">
        <f>IF(AF67="","",VLOOKUP(AF67,'【記載例】シフト記号表（勤務時間帯）'!$C$6:$L$47,10,FALSE))</f>
        <v>8</v>
      </c>
      <c r="AG68" s="175">
        <f>IF(AG67="","",VLOOKUP(AG67,'【記載例】シフト記号表（勤務時間帯）'!$C$6:$L$47,10,FALSE))</f>
        <v>8</v>
      </c>
      <c r="AH68" s="173">
        <f>IF(AH67="","",VLOOKUP(AH67,'【記載例】シフト記号表（勤務時間帯）'!$C$6:$L$47,10,FALSE))</f>
        <v>8</v>
      </c>
      <c r="AI68" s="174" t="str">
        <f>IF(AI67="","",VLOOKUP(AI67,'【記載例】シフト記号表（勤務時間帯）'!$C$6:$L$47,10,FALSE))</f>
        <v/>
      </c>
      <c r="AJ68" s="174">
        <f>IF(AJ67="","",VLOOKUP(AJ67,'【記載例】シフト記号表（勤務時間帯）'!$C$6:$L$47,10,FALSE))</f>
        <v>8</v>
      </c>
      <c r="AK68" s="174">
        <f>IF(AK67="","",VLOOKUP(AK67,'【記載例】シフト記号表（勤務時間帯）'!$C$6:$L$47,10,FALSE))</f>
        <v>8</v>
      </c>
      <c r="AL68" s="174" t="str">
        <f>IF(AL67="","",VLOOKUP(AL67,'【記載例】シフト記号表（勤務時間帯）'!$C$6:$L$47,10,FALSE))</f>
        <v/>
      </c>
      <c r="AM68" s="174" t="str">
        <f>IF(AM67="","",VLOOKUP(AM67,'【記載例】シフト記号表（勤務時間帯）'!$C$6:$L$47,10,FALSE))</f>
        <v/>
      </c>
      <c r="AN68" s="175">
        <f>IF(AN67="","",VLOOKUP(AN67,'【記載例】シフト記号表（勤務時間帯）'!$C$6:$L$47,10,FALSE))</f>
        <v>8</v>
      </c>
      <c r="AO68" s="173">
        <f>IF(AO67="","",VLOOKUP(AO67,'【記載例】シフト記号表（勤務時間帯）'!$C$6:$L$47,10,FALSE))</f>
        <v>8</v>
      </c>
      <c r="AP68" s="174">
        <f>IF(AP67="","",VLOOKUP(AP67,'【記載例】シフト記号表（勤務時間帯）'!$C$6:$L$47,10,FALSE))</f>
        <v>8</v>
      </c>
      <c r="AQ68" s="174">
        <f>IF(AQ67="","",VLOOKUP(AQ67,'【記載例】シフト記号表（勤務時間帯）'!$C$6:$L$47,10,FALSE))</f>
        <v>8</v>
      </c>
      <c r="AR68" s="174">
        <f>IF(AR67="","",VLOOKUP(AR67,'【記載例】シフト記号表（勤務時間帯）'!$C$6:$L$47,10,FALSE))</f>
        <v>8</v>
      </c>
      <c r="AS68" s="174">
        <f>IF(AS67="","",VLOOKUP(AS67,'【記載例】シフト記号表（勤務時間帯）'!$C$6:$L$47,10,FALSE))</f>
        <v>7.9999999999999982</v>
      </c>
      <c r="AT68" s="174">
        <f>IF(AT67="","",VLOOKUP(AT67,'【記載例】シフト記号表（勤務時間帯）'!$C$6:$L$47,10,FALSE))</f>
        <v>7.9999999999999982</v>
      </c>
      <c r="AU68" s="175" t="str">
        <f>IF(AU67="","",VLOOKUP(AU67,'【記載例】シフト記号表（勤務時間帯）'!$C$6:$L$47,10,FALSE))</f>
        <v/>
      </c>
      <c r="AV68" s="173">
        <f>IF(AV67="","",VLOOKUP(AV67,'【記載例】シフト記号表（勤務時間帯）'!$C$6:$L$47,10,FALSE))</f>
        <v>8</v>
      </c>
      <c r="AW68" s="174">
        <f>IF(AW67="","",VLOOKUP(AW67,'【記載例】シフト記号表（勤務時間帯）'!$C$6:$L$47,10,FALSE))</f>
        <v>8</v>
      </c>
      <c r="AX68" s="174">
        <f>IF(AX67="","",VLOOKUP(AX67,'【記載例】シフト記号表（勤務時間帯）'!$C$6:$L$47,10,FALSE))</f>
        <v>7.9999999999999982</v>
      </c>
      <c r="AY68" s="174">
        <f>IF(AY67="","",VLOOKUP(AY67,'【記載例】シフト記号表（勤務時間帯）'!$C$6:$L$47,10,FALSE))</f>
        <v>8</v>
      </c>
      <c r="AZ68" s="174" t="str">
        <f>IF(AZ67="","",VLOOKUP(AZ67,'【記載例】シフト記号表（勤務時間帯）'!$C$6:$L$47,10,FALSE))</f>
        <v/>
      </c>
      <c r="BA68" s="174" t="str">
        <f>IF(BA67="","",VLOOKUP(BA67,'【記載例】シフト記号表（勤務時間帯）'!$C$6:$L$47,10,FALSE))</f>
        <v/>
      </c>
      <c r="BB68" s="175">
        <f>IF(BB67="","",VLOOKUP(BB67,'【記載例】シフト記号表（勤務時間帯）'!$C$6:$L$47,10,FALSE))</f>
        <v>7.9999999999999982</v>
      </c>
      <c r="BC68" s="173" t="str">
        <f>IF(BC67="","",VLOOKUP(BC67,'【記載例】シフト記号表（勤務時間帯）'!$C$6:$L$47,10,FALSE))</f>
        <v/>
      </c>
      <c r="BD68" s="174" t="str">
        <f>IF(BD67="","",VLOOKUP(BD67,'【記載例】シフト記号表（勤務時間帯）'!$C$6:$L$47,10,FALSE))</f>
        <v/>
      </c>
      <c r="BE68" s="174" t="str">
        <f>IF(BE67="","",VLOOKUP(BE67,'【記載例】シフト記号表（勤務時間帯）'!$C$6:$L$47,10,FALSE))</f>
        <v/>
      </c>
      <c r="BF68" s="1386">
        <f>IF($BI$3="４週",SUM(AA68:BB68),IF($BI$3="暦月",SUM(AA68:BE68),""))</f>
        <v>160</v>
      </c>
      <c r="BG68" s="1387"/>
      <c r="BH68" s="1388">
        <f>IF($BI$3="４週",BF68/4,IF($BI$3="暦月",(BF68/($BI$8/7)),""))</f>
        <v>40</v>
      </c>
      <c r="BI68" s="1387"/>
      <c r="BJ68" s="1383"/>
      <c r="BK68" s="1384"/>
      <c r="BL68" s="1384"/>
      <c r="BM68" s="1384"/>
      <c r="BN68" s="1385"/>
    </row>
    <row r="69" spans="2:66" ht="20.25" customHeight="1">
      <c r="B69" s="1479">
        <f>B67+1</f>
        <v>27</v>
      </c>
      <c r="C69" s="1389"/>
      <c r="D69" s="1391" t="s">
        <v>165</v>
      </c>
      <c r="E69" s="1327"/>
      <c r="F69" s="1392"/>
      <c r="G69" s="1316" t="s">
        <v>104</v>
      </c>
      <c r="H69" s="1317"/>
      <c r="I69" s="163"/>
      <c r="J69" s="164"/>
      <c r="K69" s="163"/>
      <c r="L69" s="164"/>
      <c r="M69" s="1410" t="s">
        <v>89</v>
      </c>
      <c r="N69" s="1411"/>
      <c r="O69" s="1416" t="s">
        <v>90</v>
      </c>
      <c r="P69" s="1417"/>
      <c r="Q69" s="1417"/>
      <c r="R69" s="1317"/>
      <c r="S69" s="1440" t="s">
        <v>190</v>
      </c>
      <c r="T69" s="1441"/>
      <c r="U69" s="1441"/>
      <c r="V69" s="1441"/>
      <c r="W69" s="1442"/>
      <c r="X69" s="195" t="s">
        <v>18</v>
      </c>
      <c r="Y69" s="118"/>
      <c r="Z69" s="119"/>
      <c r="AA69" s="105" t="s">
        <v>249</v>
      </c>
      <c r="AB69" s="106"/>
      <c r="AC69" s="106" t="s">
        <v>249</v>
      </c>
      <c r="AD69" s="106"/>
      <c r="AE69" s="106" t="s">
        <v>250</v>
      </c>
      <c r="AF69" s="106"/>
      <c r="AG69" s="107" t="s">
        <v>248</v>
      </c>
      <c r="AH69" s="105" t="s">
        <v>267</v>
      </c>
      <c r="AI69" s="106" t="s">
        <v>250</v>
      </c>
      <c r="AJ69" s="106" t="s">
        <v>250</v>
      </c>
      <c r="AK69" s="106" t="s">
        <v>249</v>
      </c>
      <c r="AL69" s="106" t="s">
        <v>249</v>
      </c>
      <c r="AM69" s="106"/>
      <c r="AN69" s="107" t="s">
        <v>250</v>
      </c>
      <c r="AO69" s="105" t="s">
        <v>248</v>
      </c>
      <c r="AP69" s="106" t="s">
        <v>267</v>
      </c>
      <c r="AQ69" s="106" t="s">
        <v>249</v>
      </c>
      <c r="AR69" s="106"/>
      <c r="AS69" s="106" t="s">
        <v>250</v>
      </c>
      <c r="AT69" s="106" t="s">
        <v>250</v>
      </c>
      <c r="AU69" s="107"/>
      <c r="AV69" s="105"/>
      <c r="AW69" s="106" t="s">
        <v>248</v>
      </c>
      <c r="AX69" s="106" t="s">
        <v>267</v>
      </c>
      <c r="AY69" s="106" t="s">
        <v>249</v>
      </c>
      <c r="AZ69" s="106" t="s">
        <v>250</v>
      </c>
      <c r="BA69" s="106" t="s">
        <v>250</v>
      </c>
      <c r="BB69" s="107"/>
      <c r="BC69" s="105"/>
      <c r="BD69" s="106"/>
      <c r="BE69" s="108"/>
      <c r="BF69" s="1394"/>
      <c r="BG69" s="1395"/>
      <c r="BH69" s="1396"/>
      <c r="BI69" s="1397"/>
      <c r="BJ69" s="1418"/>
      <c r="BK69" s="1419"/>
      <c r="BL69" s="1419"/>
      <c r="BM69" s="1419"/>
      <c r="BN69" s="1420"/>
    </row>
    <row r="70" spans="2:66" ht="20.25" customHeight="1">
      <c r="B70" s="1480"/>
      <c r="C70" s="1390"/>
      <c r="D70" s="1393"/>
      <c r="E70" s="1327"/>
      <c r="F70" s="1392"/>
      <c r="G70" s="1314"/>
      <c r="H70" s="1315"/>
      <c r="I70" s="163"/>
      <c r="J70" s="164" t="str">
        <f>G69</f>
        <v>介護職員</v>
      </c>
      <c r="K70" s="163"/>
      <c r="L70" s="164" t="str">
        <f>M69</f>
        <v>A</v>
      </c>
      <c r="M70" s="1408"/>
      <c r="N70" s="1409"/>
      <c r="O70" s="1414"/>
      <c r="P70" s="1415"/>
      <c r="Q70" s="1415"/>
      <c r="R70" s="1315"/>
      <c r="S70" s="1440"/>
      <c r="T70" s="1441"/>
      <c r="U70" s="1441"/>
      <c r="V70" s="1441"/>
      <c r="W70" s="1442"/>
      <c r="X70" s="196" t="s">
        <v>254</v>
      </c>
      <c r="Y70" s="120"/>
      <c r="Z70" s="197"/>
      <c r="AA70" s="173">
        <f>IF(AA69="","",VLOOKUP(AA69,'【記載例】シフト記号表（勤務時間帯）'!$C$6:$L$47,10,FALSE))</f>
        <v>7.9999999999999982</v>
      </c>
      <c r="AB70" s="174" t="str">
        <f>IF(AB69="","",VLOOKUP(AB69,'【記載例】シフト記号表（勤務時間帯）'!$C$6:$L$47,10,FALSE))</f>
        <v/>
      </c>
      <c r="AC70" s="174">
        <f>IF(AC69="","",VLOOKUP(AC69,'【記載例】シフト記号表（勤務時間帯）'!$C$6:$L$47,10,FALSE))</f>
        <v>7.9999999999999982</v>
      </c>
      <c r="AD70" s="174" t="str">
        <f>IF(AD69="","",VLOOKUP(AD69,'【記載例】シフト記号表（勤務時間帯）'!$C$6:$L$47,10,FALSE))</f>
        <v/>
      </c>
      <c r="AE70" s="174">
        <f>IF(AE69="","",VLOOKUP(AE69,'【記載例】シフト記号表（勤務時間帯）'!$C$6:$L$47,10,FALSE))</f>
        <v>8</v>
      </c>
      <c r="AF70" s="174" t="str">
        <f>IF(AF69="","",VLOOKUP(AF69,'【記載例】シフト記号表（勤務時間帯）'!$C$6:$L$47,10,FALSE))</f>
        <v/>
      </c>
      <c r="AG70" s="175">
        <f>IF(AG69="","",VLOOKUP(AG69,'【記載例】シフト記号表（勤務時間帯）'!$C$6:$L$47,10,FALSE))</f>
        <v>8</v>
      </c>
      <c r="AH70" s="173">
        <f>IF(AH69="","",VLOOKUP(AH69,'【記載例】シフト記号表（勤務時間帯）'!$C$6:$L$47,10,FALSE))</f>
        <v>8</v>
      </c>
      <c r="AI70" s="174">
        <f>IF(AI69="","",VLOOKUP(AI69,'【記載例】シフト記号表（勤務時間帯）'!$C$6:$L$47,10,FALSE))</f>
        <v>8</v>
      </c>
      <c r="AJ70" s="174">
        <f>IF(AJ69="","",VLOOKUP(AJ69,'【記載例】シフト記号表（勤務時間帯）'!$C$6:$L$47,10,FALSE))</f>
        <v>8</v>
      </c>
      <c r="AK70" s="174">
        <f>IF(AK69="","",VLOOKUP(AK69,'【記載例】シフト記号表（勤務時間帯）'!$C$6:$L$47,10,FALSE))</f>
        <v>7.9999999999999982</v>
      </c>
      <c r="AL70" s="174">
        <f>IF(AL69="","",VLOOKUP(AL69,'【記載例】シフト記号表（勤務時間帯）'!$C$6:$L$47,10,FALSE))</f>
        <v>7.9999999999999982</v>
      </c>
      <c r="AM70" s="174" t="str">
        <f>IF(AM69="","",VLOOKUP(AM69,'【記載例】シフト記号表（勤務時間帯）'!$C$6:$L$47,10,FALSE))</f>
        <v/>
      </c>
      <c r="AN70" s="175">
        <f>IF(AN69="","",VLOOKUP(AN69,'【記載例】シフト記号表（勤務時間帯）'!$C$6:$L$47,10,FALSE))</f>
        <v>8</v>
      </c>
      <c r="AO70" s="173">
        <f>IF(AO69="","",VLOOKUP(AO69,'【記載例】シフト記号表（勤務時間帯）'!$C$6:$L$47,10,FALSE))</f>
        <v>8</v>
      </c>
      <c r="AP70" s="174">
        <f>IF(AP69="","",VLOOKUP(AP69,'【記載例】シフト記号表（勤務時間帯）'!$C$6:$L$47,10,FALSE))</f>
        <v>8</v>
      </c>
      <c r="AQ70" s="174">
        <f>IF(AQ69="","",VLOOKUP(AQ69,'【記載例】シフト記号表（勤務時間帯）'!$C$6:$L$47,10,FALSE))</f>
        <v>7.9999999999999982</v>
      </c>
      <c r="AR70" s="174" t="str">
        <f>IF(AR69="","",VLOOKUP(AR69,'【記載例】シフト記号表（勤務時間帯）'!$C$6:$L$47,10,FALSE))</f>
        <v/>
      </c>
      <c r="AS70" s="174">
        <f>IF(AS69="","",VLOOKUP(AS69,'【記載例】シフト記号表（勤務時間帯）'!$C$6:$L$47,10,FALSE))</f>
        <v>8</v>
      </c>
      <c r="AT70" s="174">
        <f>IF(AT69="","",VLOOKUP(AT69,'【記載例】シフト記号表（勤務時間帯）'!$C$6:$L$47,10,FALSE))</f>
        <v>8</v>
      </c>
      <c r="AU70" s="175" t="str">
        <f>IF(AU69="","",VLOOKUP(AU69,'【記載例】シフト記号表（勤務時間帯）'!$C$6:$L$47,10,FALSE))</f>
        <v/>
      </c>
      <c r="AV70" s="173" t="str">
        <f>IF(AV69="","",VLOOKUP(AV69,'【記載例】シフト記号表（勤務時間帯）'!$C$6:$L$47,10,FALSE))</f>
        <v/>
      </c>
      <c r="AW70" s="174">
        <f>IF(AW69="","",VLOOKUP(AW69,'【記載例】シフト記号表（勤務時間帯）'!$C$6:$L$47,10,FALSE))</f>
        <v>8</v>
      </c>
      <c r="AX70" s="174">
        <f>IF(AX69="","",VLOOKUP(AX69,'【記載例】シフト記号表（勤務時間帯）'!$C$6:$L$47,10,FALSE))</f>
        <v>8</v>
      </c>
      <c r="AY70" s="174">
        <f>IF(AY69="","",VLOOKUP(AY69,'【記載例】シフト記号表（勤務時間帯）'!$C$6:$L$47,10,FALSE))</f>
        <v>7.9999999999999982</v>
      </c>
      <c r="AZ70" s="174">
        <f>IF(AZ69="","",VLOOKUP(AZ69,'【記載例】シフト記号表（勤務時間帯）'!$C$6:$L$47,10,FALSE))</f>
        <v>8</v>
      </c>
      <c r="BA70" s="174">
        <f>IF(BA69="","",VLOOKUP(BA69,'【記載例】シフト記号表（勤務時間帯）'!$C$6:$L$47,10,FALSE))</f>
        <v>8</v>
      </c>
      <c r="BB70" s="175" t="str">
        <f>IF(BB69="","",VLOOKUP(BB69,'【記載例】シフト記号表（勤務時間帯）'!$C$6:$L$47,10,FALSE))</f>
        <v/>
      </c>
      <c r="BC70" s="173" t="str">
        <f>IF(BC69="","",VLOOKUP(BC69,'【記載例】シフト記号表（勤務時間帯）'!$C$6:$L$47,10,FALSE))</f>
        <v/>
      </c>
      <c r="BD70" s="174" t="str">
        <f>IF(BD69="","",VLOOKUP(BD69,'【記載例】シフト記号表（勤務時間帯）'!$C$6:$L$47,10,FALSE))</f>
        <v/>
      </c>
      <c r="BE70" s="174" t="str">
        <f>IF(BE69="","",VLOOKUP(BE69,'【記載例】シフト記号表（勤務時間帯）'!$C$6:$L$47,10,FALSE))</f>
        <v/>
      </c>
      <c r="BF70" s="1386">
        <f>IF($BI$3="４週",SUM(AA70:BB70),IF($BI$3="暦月",SUM(AA70:BE70),""))</f>
        <v>160</v>
      </c>
      <c r="BG70" s="1387"/>
      <c r="BH70" s="1388">
        <f>IF($BI$3="４週",BF70/4,IF($BI$3="暦月",(BF70/($BI$8/7)),""))</f>
        <v>40</v>
      </c>
      <c r="BI70" s="1387"/>
      <c r="BJ70" s="1383"/>
      <c r="BK70" s="1384"/>
      <c r="BL70" s="1384"/>
      <c r="BM70" s="1384"/>
      <c r="BN70" s="1385"/>
    </row>
    <row r="71" spans="2:66" ht="20.25" customHeight="1">
      <c r="B71" s="1479">
        <f>B69+1</f>
        <v>28</v>
      </c>
      <c r="C71" s="1389"/>
      <c r="D71" s="1391" t="s">
        <v>165</v>
      </c>
      <c r="E71" s="1327"/>
      <c r="F71" s="1392"/>
      <c r="G71" s="1316" t="s">
        <v>104</v>
      </c>
      <c r="H71" s="1317"/>
      <c r="I71" s="163"/>
      <c r="J71" s="164"/>
      <c r="K71" s="163"/>
      <c r="L71" s="164"/>
      <c r="M71" s="1410" t="s">
        <v>89</v>
      </c>
      <c r="N71" s="1411"/>
      <c r="O71" s="1416" t="s">
        <v>90</v>
      </c>
      <c r="P71" s="1417"/>
      <c r="Q71" s="1417"/>
      <c r="R71" s="1317"/>
      <c r="S71" s="1440" t="s">
        <v>191</v>
      </c>
      <c r="T71" s="1441"/>
      <c r="U71" s="1441"/>
      <c r="V71" s="1441"/>
      <c r="W71" s="1442"/>
      <c r="X71" s="195" t="s">
        <v>18</v>
      </c>
      <c r="Y71" s="118"/>
      <c r="Z71" s="119"/>
      <c r="AA71" s="105" t="s">
        <v>314</v>
      </c>
      <c r="AB71" s="106"/>
      <c r="AC71" s="106" t="s">
        <v>250</v>
      </c>
      <c r="AD71" s="106" t="s">
        <v>249</v>
      </c>
      <c r="AE71" s="106" t="s">
        <v>249</v>
      </c>
      <c r="AF71" s="106" t="s">
        <v>249</v>
      </c>
      <c r="AG71" s="107"/>
      <c r="AH71" s="105" t="s">
        <v>248</v>
      </c>
      <c r="AI71" s="106" t="s">
        <v>267</v>
      </c>
      <c r="AJ71" s="106" t="s">
        <v>249</v>
      </c>
      <c r="AK71" s="106"/>
      <c r="AL71" s="106" t="s">
        <v>250</v>
      </c>
      <c r="AM71" s="106" t="s">
        <v>250</v>
      </c>
      <c r="AN71" s="107"/>
      <c r="AO71" s="105"/>
      <c r="AP71" s="106" t="s">
        <v>248</v>
      </c>
      <c r="AQ71" s="106" t="s">
        <v>267</v>
      </c>
      <c r="AR71" s="106" t="s">
        <v>249</v>
      </c>
      <c r="AS71" s="106"/>
      <c r="AT71" s="106" t="s">
        <v>250</v>
      </c>
      <c r="AU71" s="107" t="s">
        <v>250</v>
      </c>
      <c r="AV71" s="105" t="s">
        <v>250</v>
      </c>
      <c r="AW71" s="106"/>
      <c r="AX71" s="106" t="s">
        <v>248</v>
      </c>
      <c r="AY71" s="106" t="s">
        <v>267</v>
      </c>
      <c r="AZ71" s="106" t="s">
        <v>249</v>
      </c>
      <c r="BA71" s="106"/>
      <c r="BB71" s="107" t="s">
        <v>250</v>
      </c>
      <c r="BC71" s="105"/>
      <c r="BD71" s="106"/>
      <c r="BE71" s="108"/>
      <c r="BF71" s="1394"/>
      <c r="BG71" s="1395"/>
      <c r="BH71" s="1396"/>
      <c r="BI71" s="1397"/>
      <c r="BJ71" s="1418"/>
      <c r="BK71" s="1419"/>
      <c r="BL71" s="1419"/>
      <c r="BM71" s="1419"/>
      <c r="BN71" s="1420"/>
    </row>
    <row r="72" spans="2:66" ht="20.25" customHeight="1">
      <c r="B72" s="1480"/>
      <c r="C72" s="1390"/>
      <c r="D72" s="1393"/>
      <c r="E72" s="1327"/>
      <c r="F72" s="1392"/>
      <c r="G72" s="1314"/>
      <c r="H72" s="1315"/>
      <c r="I72" s="163"/>
      <c r="J72" s="164" t="str">
        <f>G71</f>
        <v>介護職員</v>
      </c>
      <c r="K72" s="163"/>
      <c r="L72" s="164" t="str">
        <f>M71</f>
        <v>A</v>
      </c>
      <c r="M72" s="1408"/>
      <c r="N72" s="1409"/>
      <c r="O72" s="1414"/>
      <c r="P72" s="1415"/>
      <c r="Q72" s="1415"/>
      <c r="R72" s="1315"/>
      <c r="S72" s="1440"/>
      <c r="T72" s="1441"/>
      <c r="U72" s="1441"/>
      <c r="V72" s="1441"/>
      <c r="W72" s="1442"/>
      <c r="X72" s="196" t="s">
        <v>254</v>
      </c>
      <c r="Y72" s="120"/>
      <c r="Z72" s="197"/>
      <c r="AA72" s="173">
        <f>IF(AA71="","",VLOOKUP(AA71,'【記載例】シフト記号表（勤務時間帯）'!$C$6:$L$47,10,FALSE))</f>
        <v>8</v>
      </c>
      <c r="AB72" s="174" t="str">
        <f>IF(AB71="","",VLOOKUP(AB71,'【記載例】シフト記号表（勤務時間帯）'!$C$6:$L$47,10,FALSE))</f>
        <v/>
      </c>
      <c r="AC72" s="174">
        <f>IF(AC71="","",VLOOKUP(AC71,'【記載例】シフト記号表（勤務時間帯）'!$C$6:$L$47,10,FALSE))</f>
        <v>8</v>
      </c>
      <c r="AD72" s="174">
        <f>IF(AD71="","",VLOOKUP(AD71,'【記載例】シフト記号表（勤務時間帯）'!$C$6:$L$47,10,FALSE))</f>
        <v>7.9999999999999982</v>
      </c>
      <c r="AE72" s="174">
        <f>IF(AE71="","",VLOOKUP(AE71,'【記載例】シフト記号表（勤務時間帯）'!$C$6:$L$47,10,FALSE))</f>
        <v>7.9999999999999982</v>
      </c>
      <c r="AF72" s="174">
        <f>IF(AF71="","",VLOOKUP(AF71,'【記載例】シフト記号表（勤務時間帯）'!$C$6:$L$47,10,FALSE))</f>
        <v>7.9999999999999982</v>
      </c>
      <c r="AG72" s="175" t="str">
        <f>IF(AG71="","",VLOOKUP(AG71,'【記載例】シフト記号表（勤務時間帯）'!$C$6:$L$47,10,FALSE))</f>
        <v/>
      </c>
      <c r="AH72" s="173">
        <f>IF(AH71="","",VLOOKUP(AH71,'【記載例】シフト記号表（勤務時間帯）'!$C$6:$L$47,10,FALSE))</f>
        <v>8</v>
      </c>
      <c r="AI72" s="174">
        <f>IF(AI71="","",VLOOKUP(AI71,'【記載例】シフト記号表（勤務時間帯）'!$C$6:$L$47,10,FALSE))</f>
        <v>8</v>
      </c>
      <c r="AJ72" s="174">
        <f>IF(AJ71="","",VLOOKUP(AJ71,'【記載例】シフト記号表（勤務時間帯）'!$C$6:$L$47,10,FALSE))</f>
        <v>7.9999999999999982</v>
      </c>
      <c r="AK72" s="174" t="str">
        <f>IF(AK71="","",VLOOKUP(AK71,'【記載例】シフト記号表（勤務時間帯）'!$C$6:$L$47,10,FALSE))</f>
        <v/>
      </c>
      <c r="AL72" s="174">
        <f>IF(AL71="","",VLOOKUP(AL71,'【記載例】シフト記号表（勤務時間帯）'!$C$6:$L$47,10,FALSE))</f>
        <v>8</v>
      </c>
      <c r="AM72" s="174">
        <f>IF(AM71="","",VLOOKUP(AM71,'【記載例】シフト記号表（勤務時間帯）'!$C$6:$L$47,10,FALSE))</f>
        <v>8</v>
      </c>
      <c r="AN72" s="175" t="str">
        <f>IF(AN71="","",VLOOKUP(AN71,'【記載例】シフト記号表（勤務時間帯）'!$C$6:$L$47,10,FALSE))</f>
        <v/>
      </c>
      <c r="AO72" s="173" t="str">
        <f>IF(AO71="","",VLOOKUP(AO71,'【記載例】シフト記号表（勤務時間帯）'!$C$6:$L$47,10,FALSE))</f>
        <v/>
      </c>
      <c r="AP72" s="174">
        <f>IF(AP71="","",VLOOKUP(AP71,'【記載例】シフト記号表（勤務時間帯）'!$C$6:$L$47,10,FALSE))</f>
        <v>8</v>
      </c>
      <c r="AQ72" s="174">
        <f>IF(AQ71="","",VLOOKUP(AQ71,'【記載例】シフト記号表（勤務時間帯）'!$C$6:$L$47,10,FALSE))</f>
        <v>8</v>
      </c>
      <c r="AR72" s="174">
        <f>IF(AR71="","",VLOOKUP(AR71,'【記載例】シフト記号表（勤務時間帯）'!$C$6:$L$47,10,FALSE))</f>
        <v>7.9999999999999982</v>
      </c>
      <c r="AS72" s="174" t="str">
        <f>IF(AS71="","",VLOOKUP(AS71,'【記載例】シフト記号表（勤務時間帯）'!$C$6:$L$47,10,FALSE))</f>
        <v/>
      </c>
      <c r="AT72" s="174">
        <f>IF(AT71="","",VLOOKUP(AT71,'【記載例】シフト記号表（勤務時間帯）'!$C$6:$L$47,10,FALSE))</f>
        <v>8</v>
      </c>
      <c r="AU72" s="175">
        <f>IF(AU71="","",VLOOKUP(AU71,'【記載例】シフト記号表（勤務時間帯）'!$C$6:$L$47,10,FALSE))</f>
        <v>8</v>
      </c>
      <c r="AV72" s="173">
        <f>IF(AV71="","",VLOOKUP(AV71,'【記載例】シフト記号表（勤務時間帯）'!$C$6:$L$47,10,FALSE))</f>
        <v>8</v>
      </c>
      <c r="AW72" s="174" t="str">
        <f>IF(AW71="","",VLOOKUP(AW71,'【記載例】シフト記号表（勤務時間帯）'!$C$6:$L$47,10,FALSE))</f>
        <v/>
      </c>
      <c r="AX72" s="174">
        <f>IF(AX71="","",VLOOKUP(AX71,'【記載例】シフト記号表（勤務時間帯）'!$C$6:$L$47,10,FALSE))</f>
        <v>8</v>
      </c>
      <c r="AY72" s="174">
        <f>IF(AY71="","",VLOOKUP(AY71,'【記載例】シフト記号表（勤務時間帯）'!$C$6:$L$47,10,FALSE))</f>
        <v>8</v>
      </c>
      <c r="AZ72" s="174">
        <f>IF(AZ71="","",VLOOKUP(AZ71,'【記載例】シフト記号表（勤務時間帯）'!$C$6:$L$47,10,FALSE))</f>
        <v>7.9999999999999982</v>
      </c>
      <c r="BA72" s="174" t="str">
        <f>IF(BA71="","",VLOOKUP(BA71,'【記載例】シフト記号表（勤務時間帯）'!$C$6:$L$47,10,FALSE))</f>
        <v/>
      </c>
      <c r="BB72" s="175">
        <f>IF(BB71="","",VLOOKUP(BB71,'【記載例】シフト記号表（勤務時間帯）'!$C$6:$L$47,10,FALSE))</f>
        <v>8</v>
      </c>
      <c r="BC72" s="173" t="str">
        <f>IF(BC71="","",VLOOKUP(BC71,'【記載例】シフト記号表（勤務時間帯）'!$C$6:$L$47,10,FALSE))</f>
        <v/>
      </c>
      <c r="BD72" s="174" t="str">
        <f>IF(BD71="","",VLOOKUP(BD71,'【記載例】シフト記号表（勤務時間帯）'!$C$6:$L$47,10,FALSE))</f>
        <v/>
      </c>
      <c r="BE72" s="174" t="str">
        <f>IF(BE71="","",VLOOKUP(BE71,'【記載例】シフト記号表（勤務時間帯）'!$C$6:$L$47,10,FALSE))</f>
        <v/>
      </c>
      <c r="BF72" s="1386">
        <f>IF($BI$3="４週",SUM(AA72:BB72),IF($BI$3="暦月",SUM(AA72:BE72),""))</f>
        <v>160</v>
      </c>
      <c r="BG72" s="1387"/>
      <c r="BH72" s="1388">
        <f>IF($BI$3="４週",BF72/4,IF($BI$3="暦月",(BF72/($BI$8/7)),""))</f>
        <v>40</v>
      </c>
      <c r="BI72" s="1387"/>
      <c r="BJ72" s="1383"/>
      <c r="BK72" s="1384"/>
      <c r="BL72" s="1384"/>
      <c r="BM72" s="1384"/>
      <c r="BN72" s="1385"/>
    </row>
    <row r="73" spans="2:66" ht="20.25" customHeight="1">
      <c r="B73" s="1479">
        <f>B71+1</f>
        <v>29</v>
      </c>
      <c r="C73" s="1389"/>
      <c r="D73" s="1391" t="s">
        <v>165</v>
      </c>
      <c r="E73" s="1327"/>
      <c r="F73" s="1392"/>
      <c r="G73" s="1316" t="s">
        <v>104</v>
      </c>
      <c r="H73" s="1317"/>
      <c r="I73" s="163"/>
      <c r="J73" s="164"/>
      <c r="K73" s="163"/>
      <c r="L73" s="164"/>
      <c r="M73" s="1410" t="s">
        <v>100</v>
      </c>
      <c r="N73" s="1411"/>
      <c r="O73" s="1416" t="s">
        <v>90</v>
      </c>
      <c r="P73" s="1417"/>
      <c r="Q73" s="1417"/>
      <c r="R73" s="1317"/>
      <c r="S73" s="1440" t="s">
        <v>192</v>
      </c>
      <c r="T73" s="1441"/>
      <c r="U73" s="1441"/>
      <c r="V73" s="1441"/>
      <c r="W73" s="1442"/>
      <c r="X73" s="195" t="s">
        <v>18</v>
      </c>
      <c r="Y73" s="118"/>
      <c r="Z73" s="119"/>
      <c r="AA73" s="105" t="s">
        <v>250</v>
      </c>
      <c r="AB73" s="106"/>
      <c r="AC73" s="106"/>
      <c r="AD73" s="106" t="s">
        <v>250</v>
      </c>
      <c r="AE73" s="106"/>
      <c r="AF73" s="106" t="s">
        <v>250</v>
      </c>
      <c r="AG73" s="107" t="s">
        <v>250</v>
      </c>
      <c r="AH73" s="105"/>
      <c r="AI73" s="106" t="s">
        <v>250</v>
      </c>
      <c r="AJ73" s="106"/>
      <c r="AK73" s="106"/>
      <c r="AL73" s="106" t="s">
        <v>250</v>
      </c>
      <c r="AM73" s="106" t="s">
        <v>249</v>
      </c>
      <c r="AN73" s="107" t="s">
        <v>249</v>
      </c>
      <c r="AO73" s="105" t="s">
        <v>250</v>
      </c>
      <c r="AP73" s="106"/>
      <c r="AQ73" s="106" t="s">
        <v>250</v>
      </c>
      <c r="AR73" s="106"/>
      <c r="AS73" s="106" t="s">
        <v>250</v>
      </c>
      <c r="AT73" s="106"/>
      <c r="AU73" s="107" t="s">
        <v>249</v>
      </c>
      <c r="AV73" s="105" t="s">
        <v>249</v>
      </c>
      <c r="AW73" s="106" t="s">
        <v>250</v>
      </c>
      <c r="AX73" s="106"/>
      <c r="AY73" s="106" t="s">
        <v>250</v>
      </c>
      <c r="AZ73" s="106"/>
      <c r="BA73" s="106" t="s">
        <v>249</v>
      </c>
      <c r="BB73" s="107"/>
      <c r="BC73" s="105"/>
      <c r="BD73" s="106"/>
      <c r="BE73" s="108"/>
      <c r="BF73" s="1394"/>
      <c r="BG73" s="1395"/>
      <c r="BH73" s="1396"/>
      <c r="BI73" s="1397"/>
      <c r="BJ73" s="1418"/>
      <c r="BK73" s="1419"/>
      <c r="BL73" s="1419"/>
      <c r="BM73" s="1419"/>
      <c r="BN73" s="1420"/>
    </row>
    <row r="74" spans="2:66" ht="20.25" customHeight="1">
      <c r="B74" s="1480"/>
      <c r="C74" s="1390"/>
      <c r="D74" s="1393"/>
      <c r="E74" s="1327"/>
      <c r="F74" s="1392"/>
      <c r="G74" s="1464"/>
      <c r="H74" s="1465"/>
      <c r="I74" s="207"/>
      <c r="J74" s="208" t="str">
        <f>G73</f>
        <v>介護職員</v>
      </c>
      <c r="K74" s="207"/>
      <c r="L74" s="208" t="str">
        <f>M73</f>
        <v>C</v>
      </c>
      <c r="M74" s="1466"/>
      <c r="N74" s="1467"/>
      <c r="O74" s="1468"/>
      <c r="P74" s="1469"/>
      <c r="Q74" s="1469"/>
      <c r="R74" s="1465"/>
      <c r="S74" s="1440"/>
      <c r="T74" s="1441"/>
      <c r="U74" s="1441"/>
      <c r="V74" s="1441"/>
      <c r="W74" s="1442"/>
      <c r="X74" s="196" t="s">
        <v>254</v>
      </c>
      <c r="Y74" s="120"/>
      <c r="Z74" s="197"/>
      <c r="AA74" s="173">
        <f>IF(AA73="","",VLOOKUP(AA73,'【記載例】シフト記号表（勤務時間帯）'!$C$6:$L$47,10,FALSE))</f>
        <v>8</v>
      </c>
      <c r="AB74" s="174" t="str">
        <f>IF(AB73="","",VLOOKUP(AB73,'【記載例】シフト記号表（勤務時間帯）'!$C$6:$L$47,10,FALSE))</f>
        <v/>
      </c>
      <c r="AC74" s="174" t="str">
        <f>IF(AC73="","",VLOOKUP(AC73,'【記載例】シフト記号表（勤務時間帯）'!$C$6:$L$47,10,FALSE))</f>
        <v/>
      </c>
      <c r="AD74" s="174">
        <f>IF(AD73="","",VLOOKUP(AD73,'【記載例】シフト記号表（勤務時間帯）'!$C$6:$L$47,10,FALSE))</f>
        <v>8</v>
      </c>
      <c r="AE74" s="174" t="str">
        <f>IF(AE73="","",VLOOKUP(AE73,'【記載例】シフト記号表（勤務時間帯）'!$C$6:$L$47,10,FALSE))</f>
        <v/>
      </c>
      <c r="AF74" s="174">
        <f>IF(AF73="","",VLOOKUP(AF73,'【記載例】シフト記号表（勤務時間帯）'!$C$6:$L$47,10,FALSE))</f>
        <v>8</v>
      </c>
      <c r="AG74" s="175">
        <f>IF(AG73="","",VLOOKUP(AG73,'【記載例】シフト記号表（勤務時間帯）'!$C$6:$L$47,10,FALSE))</f>
        <v>8</v>
      </c>
      <c r="AH74" s="173" t="str">
        <f>IF(AH73="","",VLOOKUP(AH73,'【記載例】シフト記号表（勤務時間帯）'!$C$6:$L$47,10,FALSE))</f>
        <v/>
      </c>
      <c r="AI74" s="174">
        <f>IF(AI73="","",VLOOKUP(AI73,'【記載例】シフト記号表（勤務時間帯）'!$C$6:$L$47,10,FALSE))</f>
        <v>8</v>
      </c>
      <c r="AJ74" s="174" t="str">
        <f>IF(AJ73="","",VLOOKUP(AJ73,'【記載例】シフト記号表（勤務時間帯）'!$C$6:$L$47,10,FALSE))</f>
        <v/>
      </c>
      <c r="AK74" s="174" t="str">
        <f>IF(AK73="","",VLOOKUP(AK73,'【記載例】シフト記号表（勤務時間帯）'!$C$6:$L$47,10,FALSE))</f>
        <v/>
      </c>
      <c r="AL74" s="174">
        <f>IF(AL73="","",VLOOKUP(AL73,'【記載例】シフト記号表（勤務時間帯）'!$C$6:$L$47,10,FALSE))</f>
        <v>8</v>
      </c>
      <c r="AM74" s="174">
        <f>IF(AM73="","",VLOOKUP(AM73,'【記載例】シフト記号表（勤務時間帯）'!$C$6:$L$47,10,FALSE))</f>
        <v>7.9999999999999982</v>
      </c>
      <c r="AN74" s="175">
        <f>IF(AN73="","",VLOOKUP(AN73,'【記載例】シフト記号表（勤務時間帯）'!$C$6:$L$47,10,FALSE))</f>
        <v>7.9999999999999982</v>
      </c>
      <c r="AO74" s="173">
        <f>IF(AO73="","",VLOOKUP(AO73,'【記載例】シフト記号表（勤務時間帯）'!$C$6:$L$47,10,FALSE))</f>
        <v>8</v>
      </c>
      <c r="AP74" s="174" t="str">
        <f>IF(AP73="","",VLOOKUP(AP73,'【記載例】シフト記号表（勤務時間帯）'!$C$6:$L$47,10,FALSE))</f>
        <v/>
      </c>
      <c r="AQ74" s="174">
        <f>IF(AQ73="","",VLOOKUP(AQ73,'【記載例】シフト記号表（勤務時間帯）'!$C$6:$L$47,10,FALSE))</f>
        <v>8</v>
      </c>
      <c r="AR74" s="174" t="str">
        <f>IF(AR73="","",VLOOKUP(AR73,'【記載例】シフト記号表（勤務時間帯）'!$C$6:$L$47,10,FALSE))</f>
        <v/>
      </c>
      <c r="AS74" s="174">
        <f>IF(AS73="","",VLOOKUP(AS73,'【記載例】シフト記号表（勤務時間帯）'!$C$6:$L$47,10,FALSE))</f>
        <v>8</v>
      </c>
      <c r="AT74" s="174" t="str">
        <f>IF(AT73="","",VLOOKUP(AT73,'【記載例】シフト記号表（勤務時間帯）'!$C$6:$L$47,10,FALSE))</f>
        <v/>
      </c>
      <c r="AU74" s="175">
        <f>IF(AU73="","",VLOOKUP(AU73,'【記載例】シフト記号表（勤務時間帯）'!$C$6:$L$47,10,FALSE))</f>
        <v>7.9999999999999982</v>
      </c>
      <c r="AV74" s="173">
        <f>IF(AV73="","",VLOOKUP(AV73,'【記載例】シフト記号表（勤務時間帯）'!$C$6:$L$47,10,FALSE))</f>
        <v>7.9999999999999982</v>
      </c>
      <c r="AW74" s="174">
        <f>IF(AW73="","",VLOOKUP(AW73,'【記載例】シフト記号表（勤務時間帯）'!$C$6:$L$47,10,FALSE))</f>
        <v>8</v>
      </c>
      <c r="AX74" s="174" t="str">
        <f>IF(AX73="","",VLOOKUP(AX73,'【記載例】シフト記号表（勤務時間帯）'!$C$6:$L$47,10,FALSE))</f>
        <v/>
      </c>
      <c r="AY74" s="174">
        <f>IF(AY73="","",VLOOKUP(AY73,'【記載例】シフト記号表（勤務時間帯）'!$C$6:$L$47,10,FALSE))</f>
        <v>8</v>
      </c>
      <c r="AZ74" s="174" t="str">
        <f>IF(AZ73="","",VLOOKUP(AZ73,'【記載例】シフト記号表（勤務時間帯）'!$C$6:$L$47,10,FALSE))</f>
        <v/>
      </c>
      <c r="BA74" s="174">
        <f>IF(BA73="","",VLOOKUP(BA73,'【記載例】シフト記号表（勤務時間帯）'!$C$6:$L$47,10,FALSE))</f>
        <v>7.9999999999999982</v>
      </c>
      <c r="BB74" s="175" t="str">
        <f>IF(BB73="","",VLOOKUP(BB73,'【記載例】シフト記号表（勤務時間帯）'!$C$6:$L$47,10,FALSE))</f>
        <v/>
      </c>
      <c r="BC74" s="173" t="str">
        <f>IF(BC73="","",VLOOKUP(BC73,'【記載例】シフト記号表（勤務時間帯）'!$C$6:$L$47,10,FALSE))</f>
        <v/>
      </c>
      <c r="BD74" s="174" t="str">
        <f>IF(BD73="","",VLOOKUP(BD73,'【記載例】シフト記号表（勤務時間帯）'!$C$6:$L$47,10,FALSE))</f>
        <v/>
      </c>
      <c r="BE74" s="174" t="str">
        <f>IF(BE73="","",VLOOKUP(BE73,'【記載例】シフト記号表（勤務時間帯）'!$C$6:$L$47,10,FALSE))</f>
        <v/>
      </c>
      <c r="BF74" s="1473">
        <f>IF($BI$3="４週",SUM(AA74:BB74),IF($BI$3="暦月",SUM(AA74:BE74),""))</f>
        <v>128</v>
      </c>
      <c r="BG74" s="1474"/>
      <c r="BH74" s="1475">
        <f>IF($BI$3="４週",BF74/4,IF($BI$3="暦月",(BF74/($BI$8/7)),""))</f>
        <v>32</v>
      </c>
      <c r="BI74" s="1474"/>
      <c r="BJ74" s="1470"/>
      <c r="BK74" s="1471"/>
      <c r="BL74" s="1471"/>
      <c r="BM74" s="1471"/>
      <c r="BN74" s="1472"/>
    </row>
    <row r="75" spans="2:66" ht="20.25" customHeight="1">
      <c r="B75" s="1479">
        <f>B73+1</f>
        <v>30</v>
      </c>
      <c r="C75" s="1389"/>
      <c r="D75" s="1391"/>
      <c r="E75" s="1327"/>
      <c r="F75" s="1392"/>
      <c r="G75" s="1316"/>
      <c r="H75" s="1317"/>
      <c r="I75" s="165"/>
      <c r="J75" s="166"/>
      <c r="K75" s="165"/>
      <c r="L75" s="166"/>
      <c r="M75" s="1410"/>
      <c r="N75" s="1411"/>
      <c r="O75" s="1416"/>
      <c r="P75" s="1417"/>
      <c r="Q75" s="1417"/>
      <c r="R75" s="1317"/>
      <c r="S75" s="1440"/>
      <c r="T75" s="1441"/>
      <c r="U75" s="1441"/>
      <c r="V75" s="1441"/>
      <c r="W75" s="1442"/>
      <c r="X75" s="121" t="s">
        <v>18</v>
      </c>
      <c r="Y75" s="122"/>
      <c r="Z75" s="123"/>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1394"/>
      <c r="BG75" s="1395"/>
      <c r="BH75" s="1396"/>
      <c r="BI75" s="1397"/>
      <c r="BJ75" s="1418"/>
      <c r="BK75" s="1419"/>
      <c r="BL75" s="1419"/>
      <c r="BM75" s="1419"/>
      <c r="BN75" s="1420"/>
    </row>
    <row r="76" spans="2:66" ht="20.25" customHeight="1" thickBot="1">
      <c r="B76" s="1481"/>
      <c r="C76" s="1421"/>
      <c r="D76" s="1422"/>
      <c r="E76" s="1423"/>
      <c r="F76" s="1424"/>
      <c r="G76" s="1434"/>
      <c r="H76" s="1435"/>
      <c r="I76" s="190"/>
      <c r="J76" s="191">
        <f>G76</f>
        <v>0</v>
      </c>
      <c r="K76" s="190"/>
      <c r="L76" s="191">
        <f>M76</f>
        <v>0</v>
      </c>
      <c r="M76" s="1436"/>
      <c r="N76" s="1437"/>
      <c r="O76" s="1438"/>
      <c r="P76" s="1439"/>
      <c r="Q76" s="1439"/>
      <c r="R76" s="1435"/>
      <c r="S76" s="1443"/>
      <c r="T76" s="1444"/>
      <c r="U76" s="1444"/>
      <c r="V76" s="1444"/>
      <c r="W76" s="1445"/>
      <c r="X76" s="192" t="s">
        <v>254</v>
      </c>
      <c r="Y76" s="193"/>
      <c r="Z76" s="194"/>
      <c r="AA76" s="176" t="str">
        <f>IF(AA75="","",VLOOKUP(AA75,'【記載例】シフト記号表（勤務時間帯）'!$C$6:$L$47,10,FALSE))</f>
        <v/>
      </c>
      <c r="AB76" s="177" t="str">
        <f>IF(AB75="","",VLOOKUP(AB75,'【記載例】シフト記号表（勤務時間帯）'!$C$6:$L$47,10,FALSE))</f>
        <v/>
      </c>
      <c r="AC76" s="177" t="str">
        <f>IF(AC75="","",VLOOKUP(AC75,'【記載例】シフト記号表（勤務時間帯）'!$C$6:$L$47,10,FALSE))</f>
        <v/>
      </c>
      <c r="AD76" s="177" t="str">
        <f>IF(AD75="","",VLOOKUP(AD75,'【記載例】シフト記号表（勤務時間帯）'!$C$6:$L$47,10,FALSE))</f>
        <v/>
      </c>
      <c r="AE76" s="177" t="str">
        <f>IF(AE75="","",VLOOKUP(AE75,'【記載例】シフト記号表（勤務時間帯）'!$C$6:$L$47,10,FALSE))</f>
        <v/>
      </c>
      <c r="AF76" s="177" t="str">
        <f>IF(AF75="","",VLOOKUP(AF75,'【記載例】シフト記号表（勤務時間帯）'!$C$6:$L$47,10,FALSE))</f>
        <v/>
      </c>
      <c r="AG76" s="178" t="str">
        <f>IF(AG75="","",VLOOKUP(AG75,'【記載例】シフト記号表（勤務時間帯）'!$C$6:$L$47,10,FALSE))</f>
        <v/>
      </c>
      <c r="AH76" s="176" t="str">
        <f>IF(AH75="","",VLOOKUP(AH75,'【記載例】シフト記号表（勤務時間帯）'!$C$6:$L$47,10,FALSE))</f>
        <v/>
      </c>
      <c r="AI76" s="177" t="str">
        <f>IF(AI75="","",VLOOKUP(AI75,'【記載例】シフト記号表（勤務時間帯）'!$C$6:$L$47,10,FALSE))</f>
        <v/>
      </c>
      <c r="AJ76" s="177" t="str">
        <f>IF(AJ75="","",VLOOKUP(AJ75,'【記載例】シフト記号表（勤務時間帯）'!$C$6:$L$47,10,FALSE))</f>
        <v/>
      </c>
      <c r="AK76" s="177" t="str">
        <f>IF(AK75="","",VLOOKUP(AK75,'【記載例】シフト記号表（勤務時間帯）'!$C$6:$L$47,10,FALSE))</f>
        <v/>
      </c>
      <c r="AL76" s="177" t="str">
        <f>IF(AL75="","",VLOOKUP(AL75,'【記載例】シフト記号表（勤務時間帯）'!$C$6:$L$47,10,FALSE))</f>
        <v/>
      </c>
      <c r="AM76" s="177" t="str">
        <f>IF(AM75="","",VLOOKUP(AM75,'【記載例】シフト記号表（勤務時間帯）'!$C$6:$L$47,10,FALSE))</f>
        <v/>
      </c>
      <c r="AN76" s="178" t="str">
        <f>IF(AN75="","",VLOOKUP(AN75,'【記載例】シフト記号表（勤務時間帯）'!$C$6:$L$47,10,FALSE))</f>
        <v/>
      </c>
      <c r="AO76" s="176" t="str">
        <f>IF(AO75="","",VLOOKUP(AO75,'【記載例】シフト記号表（勤務時間帯）'!$C$6:$L$47,10,FALSE))</f>
        <v/>
      </c>
      <c r="AP76" s="177" t="str">
        <f>IF(AP75="","",VLOOKUP(AP75,'【記載例】シフト記号表（勤務時間帯）'!$C$6:$L$47,10,FALSE))</f>
        <v/>
      </c>
      <c r="AQ76" s="177" t="str">
        <f>IF(AQ75="","",VLOOKUP(AQ75,'【記載例】シフト記号表（勤務時間帯）'!$C$6:$L$47,10,FALSE))</f>
        <v/>
      </c>
      <c r="AR76" s="177" t="str">
        <f>IF(AR75="","",VLOOKUP(AR75,'【記載例】シフト記号表（勤務時間帯）'!$C$6:$L$47,10,FALSE))</f>
        <v/>
      </c>
      <c r="AS76" s="177" t="str">
        <f>IF(AS75="","",VLOOKUP(AS75,'【記載例】シフト記号表（勤務時間帯）'!$C$6:$L$47,10,FALSE))</f>
        <v/>
      </c>
      <c r="AT76" s="177" t="str">
        <f>IF(AT75="","",VLOOKUP(AT75,'【記載例】シフト記号表（勤務時間帯）'!$C$6:$L$47,10,FALSE))</f>
        <v/>
      </c>
      <c r="AU76" s="178" t="str">
        <f>IF(AU75="","",VLOOKUP(AU75,'【記載例】シフト記号表（勤務時間帯）'!$C$6:$L$47,10,FALSE))</f>
        <v/>
      </c>
      <c r="AV76" s="176" t="str">
        <f>IF(AV75="","",VLOOKUP(AV75,'【記載例】シフト記号表（勤務時間帯）'!$C$6:$L$47,10,FALSE))</f>
        <v/>
      </c>
      <c r="AW76" s="177" t="str">
        <f>IF(AW75="","",VLOOKUP(AW75,'【記載例】シフト記号表（勤務時間帯）'!$C$6:$L$47,10,FALSE))</f>
        <v/>
      </c>
      <c r="AX76" s="177" t="str">
        <f>IF(AX75="","",VLOOKUP(AX75,'【記載例】シフト記号表（勤務時間帯）'!$C$6:$L$47,10,FALSE))</f>
        <v/>
      </c>
      <c r="AY76" s="177" t="str">
        <f>IF(AY75="","",VLOOKUP(AY75,'【記載例】シフト記号表（勤務時間帯）'!$C$6:$L$47,10,FALSE))</f>
        <v/>
      </c>
      <c r="AZ76" s="177" t="str">
        <f>IF(AZ75="","",VLOOKUP(AZ75,'【記載例】シフト記号表（勤務時間帯）'!$C$6:$L$47,10,FALSE))</f>
        <v/>
      </c>
      <c r="BA76" s="177" t="str">
        <f>IF(BA75="","",VLOOKUP(BA75,'【記載例】シフト記号表（勤務時間帯）'!$C$6:$L$47,10,FALSE))</f>
        <v/>
      </c>
      <c r="BB76" s="178" t="str">
        <f>IF(BB75="","",VLOOKUP(BB75,'【記載例】シフト記号表（勤務時間帯）'!$C$6:$L$47,10,FALSE))</f>
        <v/>
      </c>
      <c r="BC76" s="176" t="str">
        <f>IF(BC75="","",VLOOKUP(BC75,'【記載例】シフト記号表（勤務時間帯）'!$C$6:$L$47,10,FALSE))</f>
        <v/>
      </c>
      <c r="BD76" s="177" t="str">
        <f>IF(BD75="","",VLOOKUP(BD75,'【記載例】シフト記号表（勤務時間帯）'!$C$6:$L$47,10,FALSE))</f>
        <v/>
      </c>
      <c r="BE76" s="189" t="str">
        <f>IF(BE75="","",VLOOKUP(BE75,'【記載例】シフト記号表（勤務時間帯）'!$C$6:$L$47,10,FALSE))</f>
        <v/>
      </c>
      <c r="BF76" s="1428">
        <f>IF($BI$3="４週",SUM(AA76:BB76),IF($BI$3="暦月",SUM(AA76:BE76),""))</f>
        <v>0</v>
      </c>
      <c r="BG76" s="1429"/>
      <c r="BH76" s="1430">
        <f>IF($BI$3="４週",BF76/4,IF($BI$3="暦月",(BF76/($BI$8/7)),""))</f>
        <v>0</v>
      </c>
      <c r="BI76" s="1429"/>
      <c r="BJ76" s="1425"/>
      <c r="BK76" s="1426"/>
      <c r="BL76" s="1426"/>
      <c r="BM76" s="1426"/>
      <c r="BN76" s="1427"/>
    </row>
    <row r="77" spans="2:66" ht="20.25" customHeight="1">
      <c r="B77" s="49"/>
      <c r="C77" s="49"/>
      <c r="D77" s="49"/>
      <c r="E77" s="49"/>
      <c r="F77" s="49"/>
      <c r="G77" s="69"/>
      <c r="H77" s="69"/>
      <c r="I77" s="69"/>
      <c r="J77" s="69"/>
      <c r="K77" s="69"/>
      <c r="L77" s="69"/>
      <c r="M77" s="70"/>
      <c r="N77" s="70"/>
      <c r="O77" s="69"/>
      <c r="P77" s="69"/>
      <c r="Q77" s="69"/>
      <c r="R77" s="69"/>
      <c r="S77" s="71"/>
      <c r="T77" s="71"/>
      <c r="U77" s="71"/>
      <c r="V77" s="72"/>
      <c r="W77" s="72"/>
      <c r="X77" s="72"/>
      <c r="Y77" s="73"/>
      <c r="Z77" s="74"/>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6"/>
      <c r="BI77" s="76"/>
      <c r="BJ77" s="71"/>
      <c r="BK77" s="71"/>
      <c r="BL77" s="71"/>
      <c r="BM77" s="71"/>
      <c r="BN77" s="71"/>
    </row>
    <row r="78" spans="2:66" ht="20.25" customHeight="1">
      <c r="B78" s="49"/>
      <c r="C78" s="49"/>
      <c r="D78" s="49"/>
      <c r="E78" s="49"/>
      <c r="F78" s="49"/>
      <c r="G78" s="69"/>
      <c r="H78" s="69"/>
      <c r="I78" s="69"/>
      <c r="J78" s="69"/>
      <c r="K78" s="69"/>
      <c r="L78" s="69"/>
      <c r="M78" s="124"/>
      <c r="N78" s="125" t="s">
        <v>283</v>
      </c>
      <c r="O78" s="125"/>
      <c r="P78" s="125"/>
      <c r="Q78" s="125"/>
      <c r="R78" s="125"/>
      <c r="S78" s="125"/>
      <c r="T78" s="125"/>
      <c r="U78" s="125"/>
      <c r="V78" s="125"/>
      <c r="W78" s="125"/>
      <c r="X78" s="126"/>
      <c r="Y78" s="125"/>
      <c r="Z78" s="125"/>
      <c r="AA78" s="125"/>
      <c r="AB78" s="125"/>
      <c r="AC78" s="125"/>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8"/>
      <c r="BI78" s="76"/>
      <c r="BJ78" s="71"/>
      <c r="BK78" s="71"/>
      <c r="BL78" s="71"/>
      <c r="BM78" s="71"/>
      <c r="BN78" s="71"/>
    </row>
    <row r="79" spans="2:66" ht="20.25" customHeight="1">
      <c r="B79" s="49"/>
      <c r="C79" s="49"/>
      <c r="D79" s="49"/>
      <c r="E79" s="49"/>
      <c r="F79" s="49"/>
      <c r="G79" s="69"/>
      <c r="H79" s="69"/>
      <c r="I79" s="69"/>
      <c r="J79" s="69"/>
      <c r="K79" s="69"/>
      <c r="L79" s="69"/>
      <c r="M79" s="124"/>
      <c r="N79" s="125"/>
      <c r="O79" s="125" t="s">
        <v>140</v>
      </c>
      <c r="P79" s="125"/>
      <c r="Q79" s="125"/>
      <c r="R79" s="125"/>
      <c r="S79" s="125"/>
      <c r="T79" s="125"/>
      <c r="U79" s="125"/>
      <c r="V79" s="125"/>
      <c r="W79" s="125"/>
      <c r="X79" s="126"/>
      <c r="Y79" s="125"/>
      <c r="Z79" s="125"/>
      <c r="AA79" s="125"/>
      <c r="AB79" s="125"/>
      <c r="AC79" s="125"/>
      <c r="AD79" s="127"/>
      <c r="AE79" s="125" t="s">
        <v>151</v>
      </c>
      <c r="AF79" s="125"/>
      <c r="AG79" s="125"/>
      <c r="AH79" s="125"/>
      <c r="AI79" s="125"/>
      <c r="AJ79" s="125"/>
      <c r="AK79" s="125"/>
      <c r="AL79" s="125"/>
      <c r="AM79" s="125"/>
      <c r="AN79" s="126"/>
      <c r="AO79" s="125"/>
      <c r="AP79" s="125"/>
      <c r="AQ79" s="125"/>
      <c r="AR79" s="125"/>
      <c r="AS79" s="127"/>
      <c r="AT79" s="127"/>
      <c r="AU79" s="125" t="s">
        <v>152</v>
      </c>
      <c r="AV79" s="127"/>
      <c r="AW79" s="127"/>
      <c r="AX79" s="127"/>
      <c r="AY79" s="127"/>
      <c r="AZ79" s="127"/>
      <c r="BA79" s="127"/>
      <c r="BB79" s="127"/>
      <c r="BC79" s="127"/>
      <c r="BD79" s="127"/>
      <c r="BE79" s="127"/>
      <c r="BF79" s="127"/>
      <c r="BG79" s="127"/>
      <c r="BH79" s="128"/>
      <c r="BI79" s="76"/>
      <c r="BJ79" s="1478"/>
      <c r="BK79" s="1478"/>
      <c r="BL79" s="1478"/>
      <c r="BM79" s="1478"/>
      <c r="BN79" s="71"/>
    </row>
    <row r="80" spans="2:66" ht="20.25" customHeight="1">
      <c r="B80" s="49"/>
      <c r="C80" s="49"/>
      <c r="D80" s="49"/>
      <c r="E80" s="49"/>
      <c r="F80" s="49"/>
      <c r="G80" s="69"/>
      <c r="H80" s="69"/>
      <c r="I80" s="69"/>
      <c r="J80" s="69"/>
      <c r="K80" s="69"/>
      <c r="L80" s="69"/>
      <c r="M80" s="124"/>
      <c r="N80" s="125"/>
      <c r="O80" s="1432" t="s">
        <v>132</v>
      </c>
      <c r="P80" s="1432"/>
      <c r="Q80" s="1432" t="s">
        <v>133</v>
      </c>
      <c r="R80" s="1432"/>
      <c r="S80" s="1432"/>
      <c r="T80" s="1432"/>
      <c r="U80" s="125"/>
      <c r="V80" s="1431" t="s">
        <v>134</v>
      </c>
      <c r="W80" s="1431"/>
      <c r="X80" s="1431"/>
      <c r="Y80" s="1431"/>
      <c r="Z80" s="129"/>
      <c r="AA80" s="130" t="s">
        <v>135</v>
      </c>
      <c r="AB80" s="130"/>
      <c r="AC80" s="2"/>
      <c r="AD80" s="127"/>
      <c r="AE80" s="1432" t="s">
        <v>132</v>
      </c>
      <c r="AF80" s="1432"/>
      <c r="AG80" s="1432" t="s">
        <v>133</v>
      </c>
      <c r="AH80" s="1432"/>
      <c r="AI80" s="1432"/>
      <c r="AJ80" s="1432"/>
      <c r="AK80" s="125"/>
      <c r="AL80" s="1431" t="s">
        <v>134</v>
      </c>
      <c r="AM80" s="1431"/>
      <c r="AN80" s="1431"/>
      <c r="AO80" s="1431"/>
      <c r="AP80" s="129"/>
      <c r="AQ80" s="130" t="s">
        <v>135</v>
      </c>
      <c r="AR80" s="130"/>
      <c r="AS80" s="127"/>
      <c r="AT80" s="127"/>
      <c r="AU80" s="127"/>
      <c r="AV80" s="127"/>
      <c r="AW80" s="127"/>
      <c r="AX80" s="127"/>
      <c r="AY80" s="127"/>
      <c r="AZ80" s="127"/>
      <c r="BA80" s="127"/>
      <c r="BB80" s="127"/>
      <c r="BC80" s="127"/>
      <c r="BD80" s="127"/>
      <c r="BE80" s="127"/>
      <c r="BF80" s="127"/>
      <c r="BG80" s="127"/>
      <c r="BH80" s="128"/>
      <c r="BI80" s="76"/>
      <c r="BJ80" s="1477"/>
      <c r="BK80" s="1477"/>
      <c r="BL80" s="1477"/>
      <c r="BM80" s="1477"/>
      <c r="BN80" s="71"/>
    </row>
    <row r="81" spans="2:66" ht="20.25" customHeight="1">
      <c r="B81" s="49"/>
      <c r="C81" s="49"/>
      <c r="D81" s="49"/>
      <c r="E81" s="49"/>
      <c r="F81" s="49"/>
      <c r="G81" s="69"/>
      <c r="H81" s="69"/>
      <c r="I81" s="69"/>
      <c r="J81" s="69"/>
      <c r="K81" s="69"/>
      <c r="L81" s="69"/>
      <c r="M81" s="124"/>
      <c r="N81" s="125"/>
      <c r="O81" s="1433"/>
      <c r="P81" s="1433"/>
      <c r="Q81" s="1433" t="s">
        <v>136</v>
      </c>
      <c r="R81" s="1433"/>
      <c r="S81" s="1433" t="s">
        <v>137</v>
      </c>
      <c r="T81" s="1433"/>
      <c r="U81" s="125"/>
      <c r="V81" s="1433" t="s">
        <v>136</v>
      </c>
      <c r="W81" s="1433"/>
      <c r="X81" s="1433" t="s">
        <v>137</v>
      </c>
      <c r="Y81" s="1433"/>
      <c r="Z81" s="129"/>
      <c r="AA81" s="130" t="s">
        <v>138</v>
      </c>
      <c r="AB81" s="130"/>
      <c r="AC81" s="2"/>
      <c r="AD81" s="127"/>
      <c r="AE81" s="1433"/>
      <c r="AF81" s="1433"/>
      <c r="AG81" s="1433" t="s">
        <v>136</v>
      </c>
      <c r="AH81" s="1433"/>
      <c r="AI81" s="1433" t="s">
        <v>137</v>
      </c>
      <c r="AJ81" s="1433"/>
      <c r="AK81" s="125"/>
      <c r="AL81" s="1433" t="s">
        <v>136</v>
      </c>
      <c r="AM81" s="1433"/>
      <c r="AN81" s="1433" t="s">
        <v>137</v>
      </c>
      <c r="AO81" s="1433"/>
      <c r="AP81" s="129"/>
      <c r="AQ81" s="130" t="s">
        <v>138</v>
      </c>
      <c r="AR81" s="130"/>
      <c r="AS81" s="127"/>
      <c r="AT81" s="127"/>
      <c r="AU81" s="131" t="s">
        <v>154</v>
      </c>
      <c r="AV81" s="131"/>
      <c r="AW81" s="131"/>
      <c r="AX81" s="131"/>
      <c r="AY81" s="129"/>
      <c r="AZ81" s="130" t="s">
        <v>155</v>
      </c>
      <c r="BA81" s="131"/>
      <c r="BB81" s="131"/>
      <c r="BC81" s="131"/>
      <c r="BD81" s="129"/>
      <c r="BE81" s="1433" t="s">
        <v>139</v>
      </c>
      <c r="BF81" s="1433"/>
      <c r="BG81" s="1433"/>
      <c r="BH81" s="1433"/>
      <c r="BI81" s="76"/>
      <c r="BJ81" s="1476"/>
      <c r="BK81" s="1476"/>
      <c r="BL81" s="1476"/>
      <c r="BM81" s="1476"/>
      <c r="BN81" s="71"/>
    </row>
    <row r="82" spans="2:66" ht="20.25" customHeight="1">
      <c r="B82" s="49"/>
      <c r="C82" s="49"/>
      <c r="D82" s="49"/>
      <c r="E82" s="49"/>
      <c r="F82" s="49"/>
      <c r="G82" s="69"/>
      <c r="H82" s="69"/>
      <c r="I82" s="69"/>
      <c r="J82" s="69"/>
      <c r="K82" s="69"/>
      <c r="L82" s="69"/>
      <c r="M82" s="124"/>
      <c r="N82" s="125"/>
      <c r="O82" s="1450" t="s">
        <v>6</v>
      </c>
      <c r="P82" s="1450"/>
      <c r="Q82" s="1453">
        <f>SUMIFS($BF$17:$BF$76,$J$17:$J$76,"看護職員",$L$17:$L$76,"A")</f>
        <v>320</v>
      </c>
      <c r="R82" s="1453"/>
      <c r="S82" s="1454">
        <f>SUMIFS($BH$17:$BH$76,$J$17:$J$76,"看護職員",$L$17:$L$76,"A")</f>
        <v>80</v>
      </c>
      <c r="T82" s="1454"/>
      <c r="U82" s="139"/>
      <c r="V82" s="1446">
        <v>0</v>
      </c>
      <c r="W82" s="1446"/>
      <c r="X82" s="1446">
        <v>0</v>
      </c>
      <c r="Y82" s="1446"/>
      <c r="Z82" s="140"/>
      <c r="AA82" s="1447">
        <v>2</v>
      </c>
      <c r="AB82" s="1448"/>
      <c r="AC82" s="2"/>
      <c r="AD82" s="127"/>
      <c r="AE82" s="1450" t="s">
        <v>6</v>
      </c>
      <c r="AF82" s="1450"/>
      <c r="AG82" s="1453">
        <f>SUMIFS($BF$17:$BF$76,$J$17:$J$76,"介護職員",$L$17:$L$76,"A")</f>
        <v>2560</v>
      </c>
      <c r="AH82" s="1453"/>
      <c r="AI82" s="1454">
        <f>SUMIFS($BH$17:$BH$76,$J$17:$J$76,"介護職員",$L$17:$L$76,"A")</f>
        <v>640</v>
      </c>
      <c r="AJ82" s="1454"/>
      <c r="AK82" s="139"/>
      <c r="AL82" s="1446">
        <v>0</v>
      </c>
      <c r="AM82" s="1446"/>
      <c r="AN82" s="1446">
        <v>0</v>
      </c>
      <c r="AO82" s="1446"/>
      <c r="AP82" s="140"/>
      <c r="AQ82" s="1447">
        <v>16</v>
      </c>
      <c r="AR82" s="1448"/>
      <c r="AS82" s="127"/>
      <c r="AT82" s="127"/>
      <c r="AU82" s="1449">
        <f>Y96</f>
        <v>2.5</v>
      </c>
      <c r="AV82" s="1450"/>
      <c r="AW82" s="1450"/>
      <c r="AX82" s="1450"/>
      <c r="AY82" s="132" t="s">
        <v>153</v>
      </c>
      <c r="AZ82" s="1449">
        <f>AO96</f>
        <v>19.2</v>
      </c>
      <c r="BA82" s="1451"/>
      <c r="BB82" s="1451"/>
      <c r="BC82" s="1451"/>
      <c r="BD82" s="132" t="s">
        <v>147</v>
      </c>
      <c r="BE82" s="1452">
        <f>ROUNDDOWN(AU82+AZ82,1)</f>
        <v>21.7</v>
      </c>
      <c r="BF82" s="1452"/>
      <c r="BG82" s="1452"/>
      <c r="BH82" s="1452"/>
      <c r="BI82" s="76"/>
      <c r="BJ82" s="79"/>
      <c r="BK82" s="79"/>
      <c r="BL82" s="79"/>
      <c r="BM82" s="79"/>
      <c r="BN82" s="71"/>
    </row>
    <row r="83" spans="2:66" ht="20.25" customHeight="1">
      <c r="B83" s="49"/>
      <c r="C83" s="49"/>
      <c r="D83" s="49"/>
      <c r="E83" s="49"/>
      <c r="F83" s="49"/>
      <c r="G83" s="69"/>
      <c r="H83" s="69"/>
      <c r="I83" s="69"/>
      <c r="J83" s="69"/>
      <c r="K83" s="69"/>
      <c r="L83" s="69"/>
      <c r="M83" s="124"/>
      <c r="N83" s="125"/>
      <c r="O83" s="1450" t="s">
        <v>7</v>
      </c>
      <c r="P83" s="1450"/>
      <c r="Q83" s="1453">
        <f>SUMIFS($BF$17:$BF$76,$J$17:$J$76,"看護職員",$L$17:$L$76,"B")</f>
        <v>79.999999999999986</v>
      </c>
      <c r="R83" s="1453"/>
      <c r="S83" s="1454">
        <f>SUMIFS($BH$17:$BH$76,$J$17:$J$76,"看護職員",$L$17:$L$76,"B")</f>
        <v>19.999999999999996</v>
      </c>
      <c r="T83" s="1454"/>
      <c r="U83" s="139"/>
      <c r="V83" s="1446">
        <v>80</v>
      </c>
      <c r="W83" s="1446"/>
      <c r="X83" s="1446">
        <v>20</v>
      </c>
      <c r="Y83" s="1446"/>
      <c r="Z83" s="140"/>
      <c r="AA83" s="1447">
        <v>0</v>
      </c>
      <c r="AB83" s="1448"/>
      <c r="AC83" s="2"/>
      <c r="AD83" s="127"/>
      <c r="AE83" s="1450" t="s">
        <v>7</v>
      </c>
      <c r="AF83" s="1450"/>
      <c r="AG83" s="1453">
        <f>SUMIFS($BF$17:$BF$76,$J$17:$J$76,"介護職員",$L$17:$L$76,"B")</f>
        <v>0</v>
      </c>
      <c r="AH83" s="1453"/>
      <c r="AI83" s="1454">
        <f>SUMIFS($BH$17:$BH$76,$J$17:$J$76,"介護職員",$L$17:$L$76,"B")</f>
        <v>0</v>
      </c>
      <c r="AJ83" s="1454"/>
      <c r="AK83" s="139"/>
      <c r="AL83" s="1446">
        <v>0</v>
      </c>
      <c r="AM83" s="1446"/>
      <c r="AN83" s="1446">
        <v>0</v>
      </c>
      <c r="AO83" s="1446"/>
      <c r="AP83" s="140"/>
      <c r="AQ83" s="1447">
        <v>0</v>
      </c>
      <c r="AR83" s="1448"/>
      <c r="AS83" s="127"/>
      <c r="AT83" s="127"/>
      <c r="AU83" s="127"/>
      <c r="AV83" s="127"/>
      <c r="AW83" s="127"/>
      <c r="AX83" s="127"/>
      <c r="AY83" s="127"/>
      <c r="AZ83" s="127"/>
      <c r="BA83" s="127"/>
      <c r="BB83" s="127"/>
      <c r="BC83" s="127"/>
      <c r="BD83" s="127"/>
      <c r="BE83" s="127"/>
      <c r="BF83" s="127"/>
      <c r="BG83" s="127"/>
      <c r="BH83" s="128"/>
      <c r="BI83" s="76"/>
      <c r="BJ83" s="71"/>
      <c r="BK83" s="71"/>
      <c r="BL83" s="71"/>
      <c r="BM83" s="71"/>
      <c r="BN83" s="71"/>
    </row>
    <row r="84" spans="2:66" ht="20.25" customHeight="1">
      <c r="B84" s="49"/>
      <c r="C84" s="49"/>
      <c r="D84" s="49"/>
      <c r="E84" s="49"/>
      <c r="F84" s="49"/>
      <c r="G84" s="69"/>
      <c r="H84" s="69"/>
      <c r="I84" s="69"/>
      <c r="J84" s="69"/>
      <c r="K84" s="69"/>
      <c r="L84" s="69"/>
      <c r="M84" s="124"/>
      <c r="N84" s="125"/>
      <c r="O84" s="1450" t="s">
        <v>8</v>
      </c>
      <c r="P84" s="1450"/>
      <c r="Q84" s="1453">
        <f>SUMIFS($BF$17:$BF$76,$J$17:$J$76,"看護職員",$L$17:$L$76,"C")</f>
        <v>0</v>
      </c>
      <c r="R84" s="1453"/>
      <c r="S84" s="1454">
        <f>SUMIFS($BH$17:$BH$76,$J$17:$J$76,"看護職員",$L$17:$L$76,"C")</f>
        <v>0</v>
      </c>
      <c r="T84" s="1454"/>
      <c r="U84" s="139"/>
      <c r="V84" s="1446">
        <v>0</v>
      </c>
      <c r="W84" s="1446"/>
      <c r="X84" s="1455">
        <v>0</v>
      </c>
      <c r="Y84" s="1455"/>
      <c r="Z84" s="140"/>
      <c r="AA84" s="1456" t="s">
        <v>36</v>
      </c>
      <c r="AB84" s="1457"/>
      <c r="AC84" s="2"/>
      <c r="AD84" s="127"/>
      <c r="AE84" s="1450" t="s">
        <v>8</v>
      </c>
      <c r="AF84" s="1450"/>
      <c r="AG84" s="1453">
        <f>SUMIFS($BF$17:$BF$76,$J$17:$J$76,"介護職員",$L$17:$L$76,"C")</f>
        <v>512</v>
      </c>
      <c r="AH84" s="1453"/>
      <c r="AI84" s="1454">
        <f>SUMIFS($BH$17:$BH$76,$J$17:$J$76,"介護職員",$L$17:$L$76,"C")</f>
        <v>128</v>
      </c>
      <c r="AJ84" s="1454"/>
      <c r="AK84" s="139"/>
      <c r="AL84" s="1446">
        <v>512</v>
      </c>
      <c r="AM84" s="1446"/>
      <c r="AN84" s="1455">
        <v>128</v>
      </c>
      <c r="AO84" s="1455"/>
      <c r="AP84" s="140"/>
      <c r="AQ84" s="1456" t="s">
        <v>36</v>
      </c>
      <c r="AR84" s="1457"/>
      <c r="AS84" s="127"/>
      <c r="AT84" s="127"/>
      <c r="AU84" s="127"/>
      <c r="AV84" s="127"/>
      <c r="AW84" s="127"/>
      <c r="AX84" s="127"/>
      <c r="AY84" s="127"/>
      <c r="AZ84" s="127"/>
      <c r="BA84" s="127"/>
      <c r="BB84" s="127"/>
      <c r="BC84" s="127"/>
      <c r="BD84" s="127"/>
      <c r="BE84" s="127"/>
      <c r="BF84" s="127"/>
      <c r="BG84" s="127"/>
      <c r="BH84" s="128"/>
      <c r="BI84" s="76"/>
      <c r="BJ84" s="71"/>
      <c r="BK84" s="71"/>
      <c r="BL84" s="71"/>
      <c r="BM84" s="71"/>
      <c r="BN84" s="71"/>
    </row>
    <row r="85" spans="2:66" ht="20.25" customHeight="1">
      <c r="B85" s="49"/>
      <c r="C85" s="49"/>
      <c r="D85" s="49"/>
      <c r="E85" s="49"/>
      <c r="F85" s="49"/>
      <c r="G85" s="69"/>
      <c r="H85" s="69"/>
      <c r="I85" s="69"/>
      <c r="J85" s="69"/>
      <c r="K85" s="69"/>
      <c r="L85" s="69"/>
      <c r="M85" s="124"/>
      <c r="N85" s="125"/>
      <c r="O85" s="1450" t="s">
        <v>9</v>
      </c>
      <c r="P85" s="1450"/>
      <c r="Q85" s="1453">
        <f>SUMIFS($BF$17:$BF$76,$J$17:$J$76,"看護職員",$L$17:$L$76,"D")</f>
        <v>0</v>
      </c>
      <c r="R85" s="1453"/>
      <c r="S85" s="1454">
        <f>SUMIFS($BH$17:$BH$76,$J$17:$J$76,"看護職員",$L$17:$L$76,"D")</f>
        <v>0</v>
      </c>
      <c r="T85" s="1454"/>
      <c r="U85" s="139"/>
      <c r="V85" s="1446">
        <v>0</v>
      </c>
      <c r="W85" s="1446"/>
      <c r="X85" s="1455">
        <v>0</v>
      </c>
      <c r="Y85" s="1455"/>
      <c r="Z85" s="140"/>
      <c r="AA85" s="1456" t="s">
        <v>36</v>
      </c>
      <c r="AB85" s="1457"/>
      <c r="AC85" s="2"/>
      <c r="AD85" s="127"/>
      <c r="AE85" s="1450" t="s">
        <v>9</v>
      </c>
      <c r="AF85" s="1450"/>
      <c r="AG85" s="1453">
        <f>SUMIFS($BF$17:$BF$76,$J$17:$J$76,"介護職員",$L$17:$L$76,"D")</f>
        <v>0</v>
      </c>
      <c r="AH85" s="1453"/>
      <c r="AI85" s="1454">
        <f>SUMIFS($BH$17:$BH$76,$J$17:$J$76,"介護職員",$L$17:$L$76,"D")</f>
        <v>0</v>
      </c>
      <c r="AJ85" s="1454"/>
      <c r="AK85" s="139"/>
      <c r="AL85" s="1446">
        <v>0</v>
      </c>
      <c r="AM85" s="1446"/>
      <c r="AN85" s="1455">
        <v>0</v>
      </c>
      <c r="AO85" s="1455"/>
      <c r="AP85" s="140"/>
      <c r="AQ85" s="1456" t="s">
        <v>36</v>
      </c>
      <c r="AR85" s="1457"/>
      <c r="AS85" s="127"/>
      <c r="AT85" s="127"/>
      <c r="AU85" s="125" t="s">
        <v>156</v>
      </c>
      <c r="AV85" s="125"/>
      <c r="AW85" s="125"/>
      <c r="AX85" s="125"/>
      <c r="AY85" s="125"/>
      <c r="AZ85" s="125"/>
      <c r="BA85" s="127"/>
      <c r="BB85" s="127"/>
      <c r="BC85" s="127"/>
      <c r="BD85" s="127"/>
      <c r="BE85" s="127"/>
      <c r="BF85" s="127"/>
      <c r="BG85" s="127"/>
      <c r="BH85" s="128"/>
      <c r="BI85" s="76"/>
      <c r="BJ85" s="71"/>
      <c r="BK85" s="71"/>
      <c r="BL85" s="71"/>
      <c r="BM85" s="71"/>
      <c r="BN85" s="71"/>
    </row>
    <row r="86" spans="2:66" ht="20.25" customHeight="1">
      <c r="B86" s="49"/>
      <c r="C86" s="49"/>
      <c r="D86" s="49"/>
      <c r="E86" s="49"/>
      <c r="F86" s="49"/>
      <c r="G86" s="69"/>
      <c r="H86" s="69"/>
      <c r="I86" s="69"/>
      <c r="J86" s="69"/>
      <c r="K86" s="69"/>
      <c r="L86" s="69"/>
      <c r="M86" s="124"/>
      <c r="N86" s="125"/>
      <c r="O86" s="1450" t="s">
        <v>139</v>
      </c>
      <c r="P86" s="1450"/>
      <c r="Q86" s="1453">
        <f>SUM(Q82:R85)</f>
        <v>400</v>
      </c>
      <c r="R86" s="1453"/>
      <c r="S86" s="1454">
        <f>SUM(S82:T85)</f>
        <v>100</v>
      </c>
      <c r="T86" s="1454"/>
      <c r="U86" s="139"/>
      <c r="V86" s="1453">
        <f>SUM(V82:W85)</f>
        <v>80</v>
      </c>
      <c r="W86" s="1453"/>
      <c r="X86" s="1454">
        <f>SUM(X82:Y85)</f>
        <v>20</v>
      </c>
      <c r="Y86" s="1454"/>
      <c r="Z86" s="140"/>
      <c r="AA86" s="1458">
        <f>SUM(AA82:AB83)</f>
        <v>2</v>
      </c>
      <c r="AB86" s="1459"/>
      <c r="AC86" s="2"/>
      <c r="AD86" s="127"/>
      <c r="AE86" s="1450" t="s">
        <v>139</v>
      </c>
      <c r="AF86" s="1450"/>
      <c r="AG86" s="1453">
        <f>SUM(AG82:AH85)</f>
        <v>3072</v>
      </c>
      <c r="AH86" s="1453"/>
      <c r="AI86" s="1454">
        <f>SUM(AI82:AJ85)</f>
        <v>768</v>
      </c>
      <c r="AJ86" s="1454"/>
      <c r="AK86" s="139"/>
      <c r="AL86" s="1453">
        <f>SUM(AL82:AM85)</f>
        <v>512</v>
      </c>
      <c r="AM86" s="1453"/>
      <c r="AN86" s="1454">
        <f>SUM(AN82:AO85)</f>
        <v>128</v>
      </c>
      <c r="AO86" s="1454"/>
      <c r="AP86" s="140"/>
      <c r="AQ86" s="1458">
        <f>SUM(AQ82:AR83)</f>
        <v>16</v>
      </c>
      <c r="AR86" s="1459"/>
      <c r="AS86" s="127"/>
      <c r="AT86" s="127"/>
      <c r="AU86" s="1450" t="s">
        <v>4</v>
      </c>
      <c r="AV86" s="1450"/>
      <c r="AW86" s="1450" t="s">
        <v>5</v>
      </c>
      <c r="AX86" s="1450"/>
      <c r="AY86" s="1450"/>
      <c r="AZ86" s="1450"/>
      <c r="BA86" s="127"/>
      <c r="BB86" s="127"/>
      <c r="BC86" s="127"/>
      <c r="BD86" s="127"/>
      <c r="BE86" s="127"/>
      <c r="BF86" s="127"/>
      <c r="BG86" s="127"/>
      <c r="BH86" s="128"/>
      <c r="BI86" s="76"/>
      <c r="BJ86" s="71"/>
      <c r="BK86" s="71"/>
      <c r="BL86" s="71"/>
      <c r="BM86" s="71"/>
      <c r="BN86" s="71"/>
    </row>
    <row r="87" spans="2:66" ht="20.25" customHeight="1">
      <c r="B87" s="49"/>
      <c r="C87" s="49"/>
      <c r="D87" s="49"/>
      <c r="E87" s="49"/>
      <c r="F87" s="49"/>
      <c r="G87" s="69"/>
      <c r="H87" s="69"/>
      <c r="I87" s="69"/>
      <c r="J87" s="69"/>
      <c r="K87" s="69"/>
      <c r="L87" s="69"/>
      <c r="M87" s="124"/>
      <c r="N87" s="124"/>
      <c r="O87" s="133"/>
      <c r="P87" s="133"/>
      <c r="Q87" s="133"/>
      <c r="R87" s="133"/>
      <c r="S87" s="134"/>
      <c r="T87" s="134"/>
      <c r="U87" s="134"/>
      <c r="V87" s="135"/>
      <c r="W87" s="135"/>
      <c r="X87" s="135"/>
      <c r="Y87" s="135"/>
      <c r="Z87" s="136"/>
      <c r="AA87" s="127"/>
      <c r="AB87" s="127"/>
      <c r="AC87" s="127"/>
      <c r="AD87" s="127"/>
      <c r="AE87" s="133"/>
      <c r="AF87" s="133"/>
      <c r="AG87" s="133"/>
      <c r="AH87" s="133"/>
      <c r="AI87" s="134"/>
      <c r="AJ87" s="134"/>
      <c r="AK87" s="134"/>
      <c r="AL87" s="135"/>
      <c r="AM87" s="135"/>
      <c r="AN87" s="135"/>
      <c r="AO87" s="135"/>
      <c r="AP87" s="136"/>
      <c r="AQ87" s="127"/>
      <c r="AR87" s="127"/>
      <c r="AS87" s="127"/>
      <c r="AT87" s="127"/>
      <c r="AU87" s="1450" t="s">
        <v>6</v>
      </c>
      <c r="AV87" s="1450"/>
      <c r="AW87" s="1450" t="s">
        <v>94</v>
      </c>
      <c r="AX87" s="1450"/>
      <c r="AY87" s="1450"/>
      <c r="AZ87" s="1450"/>
      <c r="BA87" s="127"/>
      <c r="BB87" s="127"/>
      <c r="BC87" s="127"/>
      <c r="BD87" s="127"/>
      <c r="BE87" s="127"/>
      <c r="BF87" s="127"/>
      <c r="BG87" s="127"/>
      <c r="BH87" s="128"/>
      <c r="BI87" s="76"/>
      <c r="BJ87" s="71"/>
      <c r="BK87" s="71"/>
      <c r="BL87" s="71"/>
      <c r="BM87" s="71"/>
      <c r="BN87" s="71"/>
    </row>
    <row r="88" spans="2:66" ht="20.25" customHeight="1">
      <c r="B88" s="49"/>
      <c r="C88" s="49"/>
      <c r="D88" s="49"/>
      <c r="E88" s="49"/>
      <c r="F88" s="49"/>
      <c r="G88" s="69"/>
      <c r="H88" s="69"/>
      <c r="I88" s="69"/>
      <c r="J88" s="69"/>
      <c r="K88" s="69"/>
      <c r="L88" s="69"/>
      <c r="M88" s="124"/>
      <c r="N88" s="124"/>
      <c r="O88" s="126" t="s">
        <v>142</v>
      </c>
      <c r="P88" s="125"/>
      <c r="Q88" s="125"/>
      <c r="R88" s="125"/>
      <c r="S88" s="125"/>
      <c r="T88" s="125"/>
      <c r="U88" s="160" t="s">
        <v>242</v>
      </c>
      <c r="V88" s="1308" t="s">
        <v>243</v>
      </c>
      <c r="W88" s="1309"/>
      <c r="X88" s="137"/>
      <c r="Y88" s="137"/>
      <c r="Z88" s="125"/>
      <c r="AA88" s="125"/>
      <c r="AB88" s="125"/>
      <c r="AC88" s="127"/>
      <c r="AD88" s="127"/>
      <c r="AE88" s="126" t="s">
        <v>142</v>
      </c>
      <c r="AF88" s="125"/>
      <c r="AG88" s="125"/>
      <c r="AH88" s="125"/>
      <c r="AI88" s="125"/>
      <c r="AJ88" s="125"/>
      <c r="AK88" s="160" t="s">
        <v>242</v>
      </c>
      <c r="AL88" s="1310" t="str">
        <f>V88</f>
        <v>週</v>
      </c>
      <c r="AM88" s="1311"/>
      <c r="AN88" s="137"/>
      <c r="AO88" s="137"/>
      <c r="AP88" s="125"/>
      <c r="AQ88" s="125"/>
      <c r="AR88" s="125"/>
      <c r="AS88" s="127"/>
      <c r="AT88" s="127"/>
      <c r="AU88" s="1450" t="s">
        <v>7</v>
      </c>
      <c r="AV88" s="1450"/>
      <c r="AW88" s="1450" t="s">
        <v>95</v>
      </c>
      <c r="AX88" s="1450"/>
      <c r="AY88" s="1450"/>
      <c r="AZ88" s="1450"/>
      <c r="BA88" s="127"/>
      <c r="BB88" s="127"/>
      <c r="BC88" s="127"/>
      <c r="BD88" s="127"/>
      <c r="BE88" s="127"/>
      <c r="BF88" s="127"/>
      <c r="BG88" s="127"/>
      <c r="BH88" s="128"/>
      <c r="BI88" s="76"/>
      <c r="BJ88" s="71"/>
      <c r="BK88" s="71"/>
      <c r="BL88" s="71"/>
      <c r="BM88" s="71"/>
      <c r="BN88" s="71"/>
    </row>
    <row r="89" spans="2:66" ht="20.25" customHeight="1">
      <c r="B89" s="49"/>
      <c r="C89" s="49"/>
      <c r="D89" s="49"/>
      <c r="E89" s="49"/>
      <c r="F89" s="49"/>
      <c r="G89" s="69"/>
      <c r="H89" s="69"/>
      <c r="I89" s="69"/>
      <c r="J89" s="69"/>
      <c r="K89" s="69"/>
      <c r="L89" s="69"/>
      <c r="M89" s="124"/>
      <c r="N89" s="124"/>
      <c r="O89" s="125" t="s">
        <v>143</v>
      </c>
      <c r="P89" s="125"/>
      <c r="Q89" s="125"/>
      <c r="R89" s="125"/>
      <c r="S89" s="125"/>
      <c r="T89" s="125" t="s">
        <v>144</v>
      </c>
      <c r="U89" s="125"/>
      <c r="V89" s="125"/>
      <c r="W89" s="125"/>
      <c r="X89" s="126"/>
      <c r="Y89" s="125"/>
      <c r="Z89" s="125"/>
      <c r="AA89" s="125"/>
      <c r="AB89" s="125"/>
      <c r="AC89" s="127"/>
      <c r="AD89" s="127"/>
      <c r="AE89" s="125" t="s">
        <v>143</v>
      </c>
      <c r="AF89" s="125"/>
      <c r="AG89" s="125"/>
      <c r="AH89" s="125"/>
      <c r="AI89" s="125"/>
      <c r="AJ89" s="125" t="s">
        <v>144</v>
      </c>
      <c r="AK89" s="125"/>
      <c r="AL89" s="125"/>
      <c r="AM89" s="125"/>
      <c r="AN89" s="126"/>
      <c r="AO89" s="125"/>
      <c r="AP89" s="125"/>
      <c r="AQ89" s="125"/>
      <c r="AR89" s="125"/>
      <c r="AS89" s="127"/>
      <c r="AT89" s="127"/>
      <c r="AU89" s="1450" t="s">
        <v>8</v>
      </c>
      <c r="AV89" s="1450"/>
      <c r="AW89" s="1450" t="s">
        <v>96</v>
      </c>
      <c r="AX89" s="1450"/>
      <c r="AY89" s="1450"/>
      <c r="AZ89" s="1450"/>
      <c r="BA89" s="127"/>
      <c r="BB89" s="127"/>
      <c r="BC89" s="127"/>
      <c r="BD89" s="127"/>
      <c r="BE89" s="127"/>
      <c r="BF89" s="127"/>
      <c r="BG89" s="127"/>
      <c r="BH89" s="128"/>
      <c r="BI89" s="76"/>
      <c r="BJ89" s="71"/>
      <c r="BK89" s="71"/>
      <c r="BL89" s="71"/>
      <c r="BM89" s="71"/>
      <c r="BN89" s="71"/>
    </row>
    <row r="90" spans="2:66" ht="20.25" customHeight="1">
      <c r="B90" s="49"/>
      <c r="C90" s="49"/>
      <c r="D90" s="49"/>
      <c r="E90" s="49"/>
      <c r="F90" s="49"/>
      <c r="G90" s="69"/>
      <c r="H90" s="69"/>
      <c r="I90" s="69"/>
      <c r="J90" s="69"/>
      <c r="K90" s="69"/>
      <c r="L90" s="69"/>
      <c r="M90" s="124"/>
      <c r="N90" s="124"/>
      <c r="O90" s="125" t="str">
        <f>IF($V$88="週","対象時間数（週平均）","対象時間数（当月合計）")</f>
        <v>対象時間数（週平均）</v>
      </c>
      <c r="P90" s="125"/>
      <c r="Q90" s="125"/>
      <c r="R90" s="125"/>
      <c r="S90" s="125"/>
      <c r="T90" s="125" t="str">
        <f>IF($V$88="週","週に勤務すべき時間数","当月に勤務すべき時間数")</f>
        <v>週に勤務すべき時間数</v>
      </c>
      <c r="U90" s="125"/>
      <c r="V90" s="125"/>
      <c r="W90" s="125"/>
      <c r="X90" s="126"/>
      <c r="Y90" s="125" t="s">
        <v>145</v>
      </c>
      <c r="Z90" s="125"/>
      <c r="AA90" s="125"/>
      <c r="AB90" s="125"/>
      <c r="AC90" s="127"/>
      <c r="AD90" s="127"/>
      <c r="AE90" s="125" t="str">
        <f>IF(AL88="週","対象時間数（週平均）","対象時間数（当月合計）")</f>
        <v>対象時間数（週平均）</v>
      </c>
      <c r="AF90" s="125"/>
      <c r="AG90" s="125"/>
      <c r="AH90" s="125"/>
      <c r="AI90" s="125"/>
      <c r="AJ90" s="125" t="str">
        <f>IF($AL$88="週","週に勤務すべき時間数","当月に勤務すべき時間数")</f>
        <v>週に勤務すべき時間数</v>
      </c>
      <c r="AK90" s="125"/>
      <c r="AL90" s="125"/>
      <c r="AM90" s="125"/>
      <c r="AN90" s="126"/>
      <c r="AO90" s="125" t="s">
        <v>145</v>
      </c>
      <c r="AP90" s="125"/>
      <c r="AQ90" s="125"/>
      <c r="AR90" s="125"/>
      <c r="AS90" s="127"/>
      <c r="AT90" s="127"/>
      <c r="AU90" s="1450" t="s">
        <v>9</v>
      </c>
      <c r="AV90" s="1450"/>
      <c r="AW90" s="1450" t="s">
        <v>157</v>
      </c>
      <c r="AX90" s="1450"/>
      <c r="AY90" s="1450"/>
      <c r="AZ90" s="1450"/>
      <c r="BA90" s="127"/>
      <c r="BB90" s="127"/>
      <c r="BC90" s="127"/>
      <c r="BD90" s="127"/>
      <c r="BE90" s="127"/>
      <c r="BF90" s="127"/>
      <c r="BG90" s="127"/>
      <c r="BH90" s="128"/>
      <c r="BI90" s="76"/>
      <c r="BJ90" s="71"/>
      <c r="BK90" s="71"/>
      <c r="BL90" s="71"/>
      <c r="BM90" s="71"/>
      <c r="BN90" s="71"/>
    </row>
    <row r="91" spans="2:66" ht="20.25" customHeight="1">
      <c r="M91" s="2"/>
      <c r="N91" s="2"/>
      <c r="O91" s="1463">
        <f>IF($V$88="週",X86,V86)</f>
        <v>20</v>
      </c>
      <c r="P91" s="1463"/>
      <c r="Q91" s="1463"/>
      <c r="R91" s="1463"/>
      <c r="S91" s="132" t="s">
        <v>146</v>
      </c>
      <c r="T91" s="1450">
        <f>IF($V$88="週",$BE$6,$BI$6)</f>
        <v>40</v>
      </c>
      <c r="U91" s="1450"/>
      <c r="V91" s="1450"/>
      <c r="W91" s="1450"/>
      <c r="X91" s="132" t="s">
        <v>147</v>
      </c>
      <c r="Y91" s="1460">
        <f>ROUNDDOWN(O91/T91,1)</f>
        <v>0.5</v>
      </c>
      <c r="Z91" s="1460"/>
      <c r="AA91" s="1460"/>
      <c r="AB91" s="1460"/>
      <c r="AC91" s="2"/>
      <c r="AD91" s="2"/>
      <c r="AE91" s="1463">
        <f>IF($AL$88="週",AN86,AL86)</f>
        <v>128</v>
      </c>
      <c r="AF91" s="1463"/>
      <c r="AG91" s="1463"/>
      <c r="AH91" s="1463"/>
      <c r="AI91" s="132" t="s">
        <v>146</v>
      </c>
      <c r="AJ91" s="1450">
        <f>IF($AL$88="週",$BE$6,$BI$6)</f>
        <v>40</v>
      </c>
      <c r="AK91" s="1450"/>
      <c r="AL91" s="1450"/>
      <c r="AM91" s="1450"/>
      <c r="AN91" s="132" t="s">
        <v>147</v>
      </c>
      <c r="AO91" s="1460">
        <f>ROUNDDOWN(AE91/AJ91,1)</f>
        <v>3.2</v>
      </c>
      <c r="AP91" s="1460"/>
      <c r="AQ91" s="1460"/>
      <c r="AR91" s="1460"/>
      <c r="AS91" s="2"/>
      <c r="AT91" s="2"/>
      <c r="AU91" s="2"/>
      <c r="AV91" s="2"/>
      <c r="AW91" s="2"/>
      <c r="AX91" s="2"/>
      <c r="AY91" s="2"/>
      <c r="AZ91" s="2"/>
      <c r="BA91" s="2"/>
      <c r="BB91" s="2"/>
      <c r="BC91" s="2"/>
      <c r="BD91" s="2"/>
      <c r="BE91" s="2"/>
      <c r="BF91" s="2"/>
      <c r="BG91" s="2"/>
      <c r="BH91" s="2"/>
    </row>
    <row r="92" spans="2:66" ht="20.25" customHeight="1">
      <c r="M92" s="2"/>
      <c r="N92" s="2"/>
      <c r="O92" s="125"/>
      <c r="P92" s="125"/>
      <c r="Q92" s="125"/>
      <c r="R92" s="125"/>
      <c r="S92" s="125"/>
      <c r="T92" s="125"/>
      <c r="U92" s="125"/>
      <c r="V92" s="125"/>
      <c r="W92" s="125"/>
      <c r="X92" s="126"/>
      <c r="Y92" s="125" t="s">
        <v>148</v>
      </c>
      <c r="Z92" s="125"/>
      <c r="AA92" s="125"/>
      <c r="AB92" s="125"/>
      <c r="AC92" s="2"/>
      <c r="AD92" s="2"/>
      <c r="AE92" s="125"/>
      <c r="AF92" s="125"/>
      <c r="AG92" s="125"/>
      <c r="AH92" s="125"/>
      <c r="AI92" s="125"/>
      <c r="AJ92" s="125"/>
      <c r="AK92" s="125"/>
      <c r="AL92" s="125"/>
      <c r="AM92" s="125"/>
      <c r="AN92" s="126"/>
      <c r="AO92" s="125" t="s">
        <v>148</v>
      </c>
      <c r="AP92" s="125"/>
      <c r="AQ92" s="125"/>
      <c r="AR92" s="125"/>
      <c r="AS92" s="2"/>
      <c r="AT92" s="2"/>
      <c r="AU92" s="2"/>
      <c r="AV92" s="2"/>
      <c r="AW92" s="2"/>
      <c r="AX92" s="2"/>
      <c r="AY92" s="2"/>
      <c r="AZ92" s="2"/>
      <c r="BA92" s="2"/>
      <c r="BB92" s="2"/>
      <c r="BC92" s="2"/>
      <c r="BD92" s="2"/>
      <c r="BE92" s="2"/>
      <c r="BF92" s="2"/>
      <c r="BG92" s="2"/>
      <c r="BH92" s="2"/>
    </row>
    <row r="93" spans="2:66" ht="20.25" customHeight="1">
      <c r="M93" s="2"/>
      <c r="N93" s="2"/>
      <c r="O93" s="125" t="s">
        <v>203</v>
      </c>
      <c r="P93" s="125"/>
      <c r="Q93" s="125"/>
      <c r="R93" s="125"/>
      <c r="S93" s="125"/>
      <c r="T93" s="125"/>
      <c r="U93" s="125"/>
      <c r="V93" s="125"/>
      <c r="W93" s="125"/>
      <c r="X93" s="126"/>
      <c r="Y93" s="125"/>
      <c r="Z93" s="125"/>
      <c r="AA93" s="125"/>
      <c r="AB93" s="125"/>
      <c r="AC93" s="2"/>
      <c r="AD93" s="2"/>
      <c r="AE93" s="125" t="s">
        <v>204</v>
      </c>
      <c r="AF93" s="125"/>
      <c r="AG93" s="125"/>
      <c r="AH93" s="125"/>
      <c r="AI93" s="125"/>
      <c r="AJ93" s="125"/>
      <c r="AK93" s="125"/>
      <c r="AL93" s="125"/>
      <c r="AM93" s="125"/>
      <c r="AN93" s="126"/>
      <c r="AO93" s="125"/>
      <c r="AP93" s="125"/>
      <c r="AQ93" s="125"/>
      <c r="AR93" s="125"/>
      <c r="AS93" s="2"/>
      <c r="AT93" s="2"/>
      <c r="AU93" s="2"/>
      <c r="AV93" s="2"/>
      <c r="AW93" s="2"/>
      <c r="AX93" s="2"/>
      <c r="AY93" s="2"/>
      <c r="AZ93" s="2"/>
      <c r="BA93" s="2"/>
      <c r="BB93" s="2"/>
      <c r="BC93" s="2"/>
      <c r="BD93" s="2"/>
      <c r="BE93" s="2"/>
      <c r="BF93" s="2"/>
      <c r="BG93" s="2"/>
      <c r="BH93" s="2"/>
    </row>
    <row r="94" spans="2:66" ht="20.25" customHeight="1">
      <c r="M94" s="2"/>
      <c r="N94" s="2"/>
      <c r="O94" s="125" t="s">
        <v>135</v>
      </c>
      <c r="P94" s="125"/>
      <c r="Q94" s="125"/>
      <c r="R94" s="125"/>
      <c r="S94" s="125"/>
      <c r="T94" s="125"/>
      <c r="U94" s="125"/>
      <c r="V94" s="125"/>
      <c r="W94" s="125"/>
      <c r="X94" s="126"/>
      <c r="Y94" s="1432"/>
      <c r="Z94" s="1432"/>
      <c r="AA94" s="1432"/>
      <c r="AB94" s="1432"/>
      <c r="AC94" s="2"/>
      <c r="AD94" s="2"/>
      <c r="AE94" s="125" t="s">
        <v>135</v>
      </c>
      <c r="AF94" s="125"/>
      <c r="AG94" s="125"/>
      <c r="AH94" s="125"/>
      <c r="AI94" s="125"/>
      <c r="AJ94" s="125"/>
      <c r="AK94" s="125"/>
      <c r="AL94" s="125"/>
      <c r="AM94" s="125"/>
      <c r="AN94" s="126"/>
      <c r="AO94" s="1432"/>
      <c r="AP94" s="1432"/>
      <c r="AQ94" s="1432"/>
      <c r="AR94" s="1432"/>
      <c r="AS94" s="2"/>
      <c r="AT94" s="2"/>
      <c r="AU94" s="2"/>
      <c r="AV94" s="2"/>
      <c r="AW94" s="2"/>
      <c r="AX94" s="2"/>
      <c r="AY94" s="2"/>
      <c r="AZ94" s="2"/>
      <c r="BA94" s="2"/>
      <c r="BB94" s="2"/>
      <c r="BC94" s="2"/>
      <c r="BD94" s="2"/>
      <c r="BE94" s="2"/>
      <c r="BF94" s="2"/>
      <c r="BG94" s="2"/>
      <c r="BH94" s="2"/>
    </row>
    <row r="95" spans="2:66" ht="20.25" customHeight="1">
      <c r="M95" s="2"/>
      <c r="N95" s="2"/>
      <c r="O95" s="129" t="s">
        <v>149</v>
      </c>
      <c r="P95" s="129"/>
      <c r="Q95" s="129"/>
      <c r="R95" s="129"/>
      <c r="S95" s="129"/>
      <c r="T95" s="125" t="s">
        <v>150</v>
      </c>
      <c r="U95" s="129"/>
      <c r="V95" s="129"/>
      <c r="W95" s="129"/>
      <c r="X95" s="129"/>
      <c r="Y95" s="1433" t="s">
        <v>139</v>
      </c>
      <c r="Z95" s="1433"/>
      <c r="AA95" s="1433"/>
      <c r="AB95" s="1433"/>
      <c r="AC95" s="2"/>
      <c r="AD95" s="2"/>
      <c r="AE95" s="129" t="s">
        <v>149</v>
      </c>
      <c r="AF95" s="129"/>
      <c r="AG95" s="129"/>
      <c r="AH95" s="129"/>
      <c r="AI95" s="129"/>
      <c r="AJ95" s="125" t="s">
        <v>150</v>
      </c>
      <c r="AK95" s="129"/>
      <c r="AL95" s="129"/>
      <c r="AM95" s="129"/>
      <c r="AN95" s="129"/>
      <c r="AO95" s="1433" t="s">
        <v>139</v>
      </c>
      <c r="AP95" s="1433"/>
      <c r="AQ95" s="1433"/>
      <c r="AR95" s="1433"/>
      <c r="AS95" s="2"/>
      <c r="AT95" s="2"/>
      <c r="AU95" s="2"/>
      <c r="AV95" s="2"/>
      <c r="AW95" s="2"/>
      <c r="AX95" s="2"/>
      <c r="AY95" s="2"/>
      <c r="AZ95" s="2"/>
      <c r="BA95" s="2"/>
      <c r="BB95" s="2"/>
      <c r="BC95" s="2"/>
      <c r="BD95" s="2"/>
      <c r="BE95" s="2"/>
      <c r="BF95" s="2"/>
      <c r="BG95" s="2"/>
      <c r="BH95" s="2"/>
    </row>
    <row r="96" spans="2:66" ht="20.25" customHeight="1">
      <c r="M96" s="2"/>
      <c r="N96" s="2"/>
      <c r="O96" s="1450">
        <f>AA86</f>
        <v>2</v>
      </c>
      <c r="P96" s="1450"/>
      <c r="Q96" s="1450"/>
      <c r="R96" s="1450"/>
      <c r="S96" s="132" t="s">
        <v>153</v>
      </c>
      <c r="T96" s="1460">
        <f>Y91</f>
        <v>0.5</v>
      </c>
      <c r="U96" s="1460"/>
      <c r="V96" s="1460"/>
      <c r="W96" s="1460"/>
      <c r="X96" s="132" t="s">
        <v>147</v>
      </c>
      <c r="Y96" s="1452">
        <f>ROUNDDOWN(O96+T96,1)</f>
        <v>2.5</v>
      </c>
      <c r="Z96" s="1452"/>
      <c r="AA96" s="1452"/>
      <c r="AB96" s="1452"/>
      <c r="AC96" s="138"/>
      <c r="AD96" s="138"/>
      <c r="AE96" s="1461">
        <f>AQ86</f>
        <v>16</v>
      </c>
      <c r="AF96" s="1461"/>
      <c r="AG96" s="1461"/>
      <c r="AH96" s="1461"/>
      <c r="AI96" s="136" t="s">
        <v>153</v>
      </c>
      <c r="AJ96" s="1462">
        <f>AO91</f>
        <v>3.2</v>
      </c>
      <c r="AK96" s="1462"/>
      <c r="AL96" s="1462"/>
      <c r="AM96" s="1462"/>
      <c r="AN96" s="136" t="s">
        <v>147</v>
      </c>
      <c r="AO96" s="1452">
        <f>ROUNDDOWN(AE96+AJ96,1)</f>
        <v>19.2</v>
      </c>
      <c r="AP96" s="1452"/>
      <c r="AQ96" s="1452"/>
      <c r="AR96" s="1452"/>
      <c r="AS96" s="2"/>
      <c r="AT96" s="2"/>
      <c r="AU96" s="2"/>
      <c r="AV96" s="2"/>
      <c r="AW96" s="2"/>
      <c r="AX96" s="2"/>
      <c r="AY96" s="2"/>
      <c r="AZ96" s="2"/>
      <c r="BA96" s="2"/>
      <c r="BB96" s="2"/>
      <c r="BC96" s="2"/>
      <c r="BD96" s="2"/>
      <c r="BE96" s="2"/>
      <c r="BF96" s="2"/>
      <c r="BG96" s="2"/>
      <c r="BH96" s="2"/>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1:63">
      <c r="A143" s="11"/>
      <c r="B143" s="11"/>
      <c r="C143" s="11"/>
      <c r="D143" s="11"/>
      <c r="E143" s="11"/>
      <c r="F143" s="11"/>
      <c r="G143" s="12"/>
      <c r="H143" s="12"/>
      <c r="I143" s="12"/>
      <c r="J143" s="12"/>
      <c r="K143" s="12"/>
      <c r="L143" s="12"/>
      <c r="M143" s="12"/>
      <c r="N143" s="12"/>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0"/>
      <c r="BE143" s="10"/>
      <c r="BF143" s="10"/>
      <c r="BG143" s="10"/>
      <c r="BH143" s="10"/>
      <c r="BI143" s="10"/>
      <c r="BJ143" s="10"/>
      <c r="BK143" s="10"/>
    </row>
    <row r="144" spans="1:63">
      <c r="A144" s="11"/>
      <c r="B144" s="11"/>
      <c r="C144" s="11"/>
      <c r="D144" s="11"/>
      <c r="E144" s="11"/>
      <c r="F144" s="11"/>
      <c r="G144" s="12"/>
      <c r="H144" s="12"/>
      <c r="I144" s="12"/>
      <c r="J144" s="12"/>
      <c r="K144" s="12"/>
      <c r="L144" s="12"/>
      <c r="M144" s="12"/>
      <c r="N144" s="12"/>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0"/>
      <c r="BE144" s="10"/>
      <c r="BF144" s="10"/>
      <c r="BG144" s="10"/>
      <c r="BH144" s="10"/>
      <c r="BI144" s="10"/>
      <c r="BJ144" s="10"/>
      <c r="BK144" s="10"/>
    </row>
    <row r="145" spans="1:22">
      <c r="A145" s="11"/>
      <c r="B145" s="11"/>
      <c r="C145" s="11"/>
      <c r="D145" s="11"/>
      <c r="E145" s="11"/>
      <c r="F145" s="11"/>
      <c r="G145" s="14"/>
      <c r="H145" s="14"/>
      <c r="I145" s="14"/>
      <c r="J145" s="14"/>
      <c r="K145" s="14"/>
      <c r="L145" s="14"/>
      <c r="M145" s="14"/>
      <c r="N145" s="14"/>
      <c r="O145" s="12"/>
      <c r="P145" s="12"/>
      <c r="Q145" s="11"/>
      <c r="R145" s="11"/>
      <c r="S145" s="11"/>
      <c r="T145" s="11"/>
      <c r="U145" s="11"/>
      <c r="V145" s="11"/>
    </row>
    <row r="146" spans="1:22">
      <c r="A146" s="11"/>
      <c r="B146" s="11"/>
      <c r="C146" s="11"/>
      <c r="D146" s="11"/>
      <c r="E146" s="11"/>
      <c r="F146" s="11"/>
      <c r="G146" s="14"/>
      <c r="H146" s="14"/>
      <c r="I146" s="14"/>
      <c r="J146" s="14"/>
      <c r="K146" s="14"/>
      <c r="L146" s="14"/>
      <c r="M146" s="14"/>
      <c r="N146" s="14"/>
      <c r="O146" s="12"/>
      <c r="P146" s="12"/>
      <c r="Q146" s="11"/>
      <c r="R146" s="11"/>
      <c r="S146" s="11"/>
      <c r="T146" s="11"/>
      <c r="U146" s="11"/>
      <c r="V146" s="11"/>
    </row>
    <row r="147" spans="1:22">
      <c r="G147" s="3"/>
      <c r="H147" s="3"/>
      <c r="I147" s="3"/>
      <c r="J147" s="3"/>
      <c r="K147" s="3"/>
      <c r="L147" s="3"/>
      <c r="M147" s="3"/>
      <c r="N147" s="3"/>
    </row>
    <row r="148" spans="1:22">
      <c r="G148" s="3"/>
      <c r="H148" s="3"/>
      <c r="I148" s="3"/>
      <c r="J148" s="3"/>
      <c r="K148" s="3"/>
      <c r="L148" s="3"/>
      <c r="M148" s="3"/>
      <c r="N148" s="3"/>
    </row>
    <row r="149" spans="1:22">
      <c r="G149" s="3"/>
      <c r="H149" s="3"/>
      <c r="I149" s="3"/>
      <c r="J149" s="3"/>
      <c r="K149" s="3"/>
      <c r="L149" s="3"/>
      <c r="M149" s="3"/>
      <c r="N149" s="3"/>
    </row>
    <row r="150" spans="1:22">
      <c r="G150" s="3"/>
      <c r="H150" s="3"/>
      <c r="I150" s="3"/>
      <c r="J150" s="3"/>
      <c r="K150" s="3"/>
      <c r="L150" s="3"/>
      <c r="M150" s="3"/>
      <c r="N150" s="3"/>
    </row>
  </sheetData>
  <sheetProtection sheet="1" insertRows="0" deleteRows="0"/>
  <mergeCells count="496">
    <mergeCell ref="BI10:BJ10"/>
    <mergeCell ref="B69:B70"/>
    <mergeCell ref="B71:B72"/>
    <mergeCell ref="B73:B74"/>
    <mergeCell ref="B75:B76"/>
    <mergeCell ref="S12:W16"/>
    <mergeCell ref="S17:W18"/>
    <mergeCell ref="S19:W20"/>
    <mergeCell ref="S21:W22"/>
    <mergeCell ref="S23:W24"/>
    <mergeCell ref="S25:W26"/>
    <mergeCell ref="S27:W28"/>
    <mergeCell ref="S29:W30"/>
    <mergeCell ref="S31:W32"/>
    <mergeCell ref="S33:W34"/>
    <mergeCell ref="S35:W36"/>
    <mergeCell ref="S37:W38"/>
    <mergeCell ref="S39:W40"/>
    <mergeCell ref="S41:W42"/>
    <mergeCell ref="S43:W44"/>
    <mergeCell ref="S45:W46"/>
    <mergeCell ref="S47:W48"/>
    <mergeCell ref="S49:W50"/>
    <mergeCell ref="S51:W52"/>
    <mergeCell ref="B53:B54"/>
    <mergeCell ref="B55:B56"/>
    <mergeCell ref="B57:B58"/>
    <mergeCell ref="B59:B60"/>
    <mergeCell ref="B61:B62"/>
    <mergeCell ref="B63:B64"/>
    <mergeCell ref="B65:B66"/>
    <mergeCell ref="B67:B68"/>
    <mergeCell ref="C55:C56"/>
    <mergeCell ref="B35:B36"/>
    <mergeCell ref="B37:B38"/>
    <mergeCell ref="B39:B40"/>
    <mergeCell ref="B41:B42"/>
    <mergeCell ref="B43:B44"/>
    <mergeCell ref="B45:B46"/>
    <mergeCell ref="B47:B48"/>
    <mergeCell ref="B49:B50"/>
    <mergeCell ref="B51:B52"/>
    <mergeCell ref="B17:B18"/>
    <mergeCell ref="B19:B20"/>
    <mergeCell ref="B21:B22"/>
    <mergeCell ref="B23:B24"/>
    <mergeCell ref="B25:B26"/>
    <mergeCell ref="B27:B28"/>
    <mergeCell ref="B29:B30"/>
    <mergeCell ref="B31:B32"/>
    <mergeCell ref="B33:B34"/>
    <mergeCell ref="BJ81:BM81"/>
    <mergeCell ref="BJ80:BM80"/>
    <mergeCell ref="BJ79:BM79"/>
    <mergeCell ref="BJ39:BN40"/>
    <mergeCell ref="BF40:BG40"/>
    <mergeCell ref="BH40:BI40"/>
    <mergeCell ref="BJ41:BN42"/>
    <mergeCell ref="BF42:BG42"/>
    <mergeCell ref="BH42:BI42"/>
    <mergeCell ref="BJ43:BN44"/>
    <mergeCell ref="BJ57:BN58"/>
    <mergeCell ref="BF58:BG58"/>
    <mergeCell ref="BH58:BI58"/>
    <mergeCell ref="BJ59:BN60"/>
    <mergeCell ref="BF60:BG60"/>
    <mergeCell ref="BH60:BI60"/>
    <mergeCell ref="BJ63:BN64"/>
    <mergeCell ref="BF64:BG64"/>
    <mergeCell ref="BH64:BI64"/>
    <mergeCell ref="BF47:BG47"/>
    <mergeCell ref="BH47:BI47"/>
    <mergeCell ref="BJ45:BN46"/>
    <mergeCell ref="BJ47:BN48"/>
    <mergeCell ref="BF48:BG48"/>
    <mergeCell ref="C39:C40"/>
    <mergeCell ref="D39:F40"/>
    <mergeCell ref="BF39:BG39"/>
    <mergeCell ref="BH39:BI39"/>
    <mergeCell ref="BF41:BG41"/>
    <mergeCell ref="BH41:BI41"/>
    <mergeCell ref="C41:C42"/>
    <mergeCell ref="D41:F42"/>
    <mergeCell ref="M39:N40"/>
    <mergeCell ref="M41:N42"/>
    <mergeCell ref="O39:R40"/>
    <mergeCell ref="O41:R42"/>
    <mergeCell ref="C43:C44"/>
    <mergeCell ref="D43:F44"/>
    <mergeCell ref="BF43:BG43"/>
    <mergeCell ref="BH43:BI43"/>
    <mergeCell ref="BF44:BG44"/>
    <mergeCell ref="BH44:BI44"/>
    <mergeCell ref="M43:N44"/>
    <mergeCell ref="O43:R44"/>
    <mergeCell ref="C45:C46"/>
    <mergeCell ref="D45:F46"/>
    <mergeCell ref="BF45:BG45"/>
    <mergeCell ref="BH45:BI45"/>
    <mergeCell ref="M45:N46"/>
    <mergeCell ref="BF46:BG46"/>
    <mergeCell ref="BH46:BI46"/>
    <mergeCell ref="BH48:BI48"/>
    <mergeCell ref="C47:C48"/>
    <mergeCell ref="D47:F48"/>
    <mergeCell ref="M47:N48"/>
    <mergeCell ref="O45:R46"/>
    <mergeCell ref="O47:R48"/>
    <mergeCell ref="C49:C50"/>
    <mergeCell ref="D49:F50"/>
    <mergeCell ref="BF49:BG49"/>
    <mergeCell ref="BH49:BI49"/>
    <mergeCell ref="M49:N50"/>
    <mergeCell ref="BJ49:BN50"/>
    <mergeCell ref="BF50:BG50"/>
    <mergeCell ref="BH50:BI50"/>
    <mergeCell ref="O49:R50"/>
    <mergeCell ref="C51:C52"/>
    <mergeCell ref="D51:F52"/>
    <mergeCell ref="BF51:BG51"/>
    <mergeCell ref="BH51:BI51"/>
    <mergeCell ref="BF53:BG53"/>
    <mergeCell ref="BH53:BI53"/>
    <mergeCell ref="M51:N52"/>
    <mergeCell ref="BJ51:BN52"/>
    <mergeCell ref="BF52:BG52"/>
    <mergeCell ref="BH52:BI52"/>
    <mergeCell ref="BJ53:BN54"/>
    <mergeCell ref="BF54:BG54"/>
    <mergeCell ref="BH54:BI54"/>
    <mergeCell ref="C53:C54"/>
    <mergeCell ref="D53:F54"/>
    <mergeCell ref="M53:N54"/>
    <mergeCell ref="O51:R52"/>
    <mergeCell ref="O53:R54"/>
    <mergeCell ref="S53:W54"/>
    <mergeCell ref="BF55:BG55"/>
    <mergeCell ref="BH55:BI55"/>
    <mergeCell ref="M55:N56"/>
    <mergeCell ref="BJ55:BN56"/>
    <mergeCell ref="BF56:BG56"/>
    <mergeCell ref="BH56:BI56"/>
    <mergeCell ref="O55:R56"/>
    <mergeCell ref="S55:W56"/>
    <mergeCell ref="C57:C58"/>
    <mergeCell ref="D57:F58"/>
    <mergeCell ref="BF57:BG57"/>
    <mergeCell ref="BH57:BI57"/>
    <mergeCell ref="D55:F56"/>
    <mergeCell ref="BF59:BG59"/>
    <mergeCell ref="BH59:BI59"/>
    <mergeCell ref="M57:N58"/>
    <mergeCell ref="O57:R58"/>
    <mergeCell ref="C59:C60"/>
    <mergeCell ref="D59:F60"/>
    <mergeCell ref="M59:N60"/>
    <mergeCell ref="O59:R60"/>
    <mergeCell ref="S57:W58"/>
    <mergeCell ref="S59:W60"/>
    <mergeCell ref="BJ61:BN62"/>
    <mergeCell ref="BF62:BG62"/>
    <mergeCell ref="BH62:BI62"/>
    <mergeCell ref="C63:C64"/>
    <mergeCell ref="D63:F64"/>
    <mergeCell ref="BF63:BG63"/>
    <mergeCell ref="BH63:BI63"/>
    <mergeCell ref="C61:C62"/>
    <mergeCell ref="D61:F62"/>
    <mergeCell ref="BF61:BG61"/>
    <mergeCell ref="BH61:BI61"/>
    <mergeCell ref="G61:H62"/>
    <mergeCell ref="M61:N62"/>
    <mergeCell ref="O61:R62"/>
    <mergeCell ref="S61:W62"/>
    <mergeCell ref="S63:W64"/>
    <mergeCell ref="BF65:BG65"/>
    <mergeCell ref="BH65:BI65"/>
    <mergeCell ref="G63:H64"/>
    <mergeCell ref="M63:N64"/>
    <mergeCell ref="O63:R64"/>
    <mergeCell ref="BJ65:BN66"/>
    <mergeCell ref="BF66:BG66"/>
    <mergeCell ref="BH66:BI66"/>
    <mergeCell ref="C65:C66"/>
    <mergeCell ref="D65:F66"/>
    <mergeCell ref="G65:H66"/>
    <mergeCell ref="M65:N66"/>
    <mergeCell ref="O65:R66"/>
    <mergeCell ref="S65:W66"/>
    <mergeCell ref="BJ67:BN68"/>
    <mergeCell ref="BF68:BG68"/>
    <mergeCell ref="BH68:BI68"/>
    <mergeCell ref="C69:C70"/>
    <mergeCell ref="D69:F70"/>
    <mergeCell ref="BF69:BG69"/>
    <mergeCell ref="BH69:BI69"/>
    <mergeCell ref="C67:C68"/>
    <mergeCell ref="D67:F68"/>
    <mergeCell ref="BF67:BG67"/>
    <mergeCell ref="BH67:BI67"/>
    <mergeCell ref="G67:H68"/>
    <mergeCell ref="M67:N68"/>
    <mergeCell ref="O67:R68"/>
    <mergeCell ref="S67:W68"/>
    <mergeCell ref="S69:W70"/>
    <mergeCell ref="C71:C72"/>
    <mergeCell ref="D71:F72"/>
    <mergeCell ref="G71:H72"/>
    <mergeCell ref="M71:N72"/>
    <mergeCell ref="O71:R72"/>
    <mergeCell ref="BJ69:BN70"/>
    <mergeCell ref="BF70:BG70"/>
    <mergeCell ref="BH70:BI70"/>
    <mergeCell ref="S71:W72"/>
    <mergeCell ref="BJ73:BN74"/>
    <mergeCell ref="BF74:BG74"/>
    <mergeCell ref="BH74:BI74"/>
    <mergeCell ref="BF71:BG71"/>
    <mergeCell ref="BH71:BI71"/>
    <mergeCell ref="G69:H70"/>
    <mergeCell ref="M69:N70"/>
    <mergeCell ref="O69:R70"/>
    <mergeCell ref="BJ71:BN72"/>
    <mergeCell ref="BF72:BG72"/>
    <mergeCell ref="BH72:BI72"/>
    <mergeCell ref="S73:W74"/>
    <mergeCell ref="C73:C74"/>
    <mergeCell ref="D73:F74"/>
    <mergeCell ref="BF73:BG73"/>
    <mergeCell ref="BH73:BI73"/>
    <mergeCell ref="G73:H74"/>
    <mergeCell ref="M73:N74"/>
    <mergeCell ref="O73:R74"/>
    <mergeCell ref="Y94:AB94"/>
    <mergeCell ref="AO94:AR94"/>
    <mergeCell ref="AW89:AZ89"/>
    <mergeCell ref="AW90:AZ90"/>
    <mergeCell ref="AU86:AV86"/>
    <mergeCell ref="AW86:AZ86"/>
    <mergeCell ref="AU87:AV87"/>
    <mergeCell ref="AW87:AZ87"/>
    <mergeCell ref="AU88:AV88"/>
    <mergeCell ref="AW88:AZ88"/>
    <mergeCell ref="AE86:AF86"/>
    <mergeCell ref="AG86:AH86"/>
    <mergeCell ref="AI86:AJ86"/>
    <mergeCell ref="AL86:AM86"/>
    <mergeCell ref="AN86:AO86"/>
    <mergeCell ref="AQ86:AR86"/>
    <mergeCell ref="O86:P86"/>
    <mergeCell ref="Y95:AB95"/>
    <mergeCell ref="AO95:AR95"/>
    <mergeCell ref="O96:R96"/>
    <mergeCell ref="T96:W96"/>
    <mergeCell ref="Y96:AB96"/>
    <mergeCell ref="AE96:AH96"/>
    <mergeCell ref="AJ96:AM96"/>
    <mergeCell ref="AO96:AR96"/>
    <mergeCell ref="AU89:AV89"/>
    <mergeCell ref="AU90:AV90"/>
    <mergeCell ref="O91:R91"/>
    <mergeCell ref="T91:W91"/>
    <mergeCell ref="Y91:AB91"/>
    <mergeCell ref="AE91:AH91"/>
    <mergeCell ref="AJ91:AM91"/>
    <mergeCell ref="AO91:AR91"/>
    <mergeCell ref="Q86:R86"/>
    <mergeCell ref="S86:T86"/>
    <mergeCell ref="V86:W86"/>
    <mergeCell ref="X86:Y86"/>
    <mergeCell ref="AA86:AB86"/>
    <mergeCell ref="AE85:AF85"/>
    <mergeCell ref="AG85:AH85"/>
    <mergeCell ref="AI85:AJ85"/>
    <mergeCell ref="AL85:AM85"/>
    <mergeCell ref="AN85:AO85"/>
    <mergeCell ref="AQ85:AR85"/>
    <mergeCell ref="O85:P85"/>
    <mergeCell ref="Q85:R85"/>
    <mergeCell ref="S85:T85"/>
    <mergeCell ref="V85:W85"/>
    <mergeCell ref="X85:Y85"/>
    <mergeCell ref="AA85:AB85"/>
    <mergeCell ref="AE84:AF84"/>
    <mergeCell ref="AG84:AH84"/>
    <mergeCell ref="AI84:AJ84"/>
    <mergeCell ref="AL84:AM84"/>
    <mergeCell ref="AN84:AO84"/>
    <mergeCell ref="AQ84:AR84"/>
    <mergeCell ref="O84:P84"/>
    <mergeCell ref="Q84:R84"/>
    <mergeCell ref="S84:T84"/>
    <mergeCell ref="V84:W84"/>
    <mergeCell ref="X84:Y84"/>
    <mergeCell ref="AA84:AB84"/>
    <mergeCell ref="AE83:AF83"/>
    <mergeCell ref="AG83:AH83"/>
    <mergeCell ref="AI83:AJ83"/>
    <mergeCell ref="AL83:AM83"/>
    <mergeCell ref="AN83:AO83"/>
    <mergeCell ref="AQ83:AR83"/>
    <mergeCell ref="O83:P83"/>
    <mergeCell ref="Q83:R83"/>
    <mergeCell ref="S83:T83"/>
    <mergeCell ref="V83:W83"/>
    <mergeCell ref="X83:Y83"/>
    <mergeCell ref="AA83:AB83"/>
    <mergeCell ref="AL82:AM82"/>
    <mergeCell ref="AN82:AO82"/>
    <mergeCell ref="AQ82:AR82"/>
    <mergeCell ref="AU82:AX82"/>
    <mergeCell ref="AZ82:BC82"/>
    <mergeCell ref="BE82:BH82"/>
    <mergeCell ref="BE81:BH81"/>
    <mergeCell ref="O82:P82"/>
    <mergeCell ref="Q82:R82"/>
    <mergeCell ref="S82:T82"/>
    <mergeCell ref="V82:W82"/>
    <mergeCell ref="X82:Y82"/>
    <mergeCell ref="AA82:AB82"/>
    <mergeCell ref="AE82:AF82"/>
    <mergeCell ref="AG82:AH82"/>
    <mergeCell ref="AI82:AJ82"/>
    <mergeCell ref="V81:W81"/>
    <mergeCell ref="X81:Y81"/>
    <mergeCell ref="AG81:AH81"/>
    <mergeCell ref="AI81:AJ81"/>
    <mergeCell ref="AL81:AM81"/>
    <mergeCell ref="AN81:AO81"/>
    <mergeCell ref="O80:P81"/>
    <mergeCell ref="Q80:T80"/>
    <mergeCell ref="V80:Y80"/>
    <mergeCell ref="AE80:AF81"/>
    <mergeCell ref="AG80:AJ80"/>
    <mergeCell ref="AL80:AO80"/>
    <mergeCell ref="Q81:R81"/>
    <mergeCell ref="S81:T81"/>
    <mergeCell ref="G75:H76"/>
    <mergeCell ref="M75:N76"/>
    <mergeCell ref="O75:R76"/>
    <mergeCell ref="S75:W76"/>
    <mergeCell ref="C75:C76"/>
    <mergeCell ref="D75:F76"/>
    <mergeCell ref="BF75:BG75"/>
    <mergeCell ref="BH75:BI75"/>
    <mergeCell ref="BJ75:BN76"/>
    <mergeCell ref="BF76:BG76"/>
    <mergeCell ref="BH76:BI76"/>
    <mergeCell ref="BJ35:BN36"/>
    <mergeCell ref="BF36:BG36"/>
    <mergeCell ref="BH36:BI36"/>
    <mergeCell ref="C37:C38"/>
    <mergeCell ref="D37:F38"/>
    <mergeCell ref="BF37:BG37"/>
    <mergeCell ref="BH37:BI37"/>
    <mergeCell ref="C35:C36"/>
    <mergeCell ref="D35:F36"/>
    <mergeCell ref="BF35:BG35"/>
    <mergeCell ref="BH35:BI35"/>
    <mergeCell ref="M35:N36"/>
    <mergeCell ref="M37:N38"/>
    <mergeCell ref="O35:R36"/>
    <mergeCell ref="O37:R38"/>
    <mergeCell ref="BJ37:BN38"/>
    <mergeCell ref="BF38:BG38"/>
    <mergeCell ref="BH38:BI38"/>
    <mergeCell ref="C33:C34"/>
    <mergeCell ref="D33:F34"/>
    <mergeCell ref="BF33:BG33"/>
    <mergeCell ref="BH33:BI33"/>
    <mergeCell ref="M33:N34"/>
    <mergeCell ref="O33:R34"/>
    <mergeCell ref="BJ33:BN34"/>
    <mergeCell ref="BF34:BG34"/>
    <mergeCell ref="BH34:BI34"/>
    <mergeCell ref="BJ29:BN30"/>
    <mergeCell ref="BF30:BG30"/>
    <mergeCell ref="BH30:BI30"/>
    <mergeCell ref="C31:C32"/>
    <mergeCell ref="D31:F32"/>
    <mergeCell ref="BF31:BG31"/>
    <mergeCell ref="BH31:BI31"/>
    <mergeCell ref="C29:C30"/>
    <mergeCell ref="D29:F30"/>
    <mergeCell ref="BF29:BG29"/>
    <mergeCell ref="BH29:BI29"/>
    <mergeCell ref="M29:N30"/>
    <mergeCell ref="M31:N32"/>
    <mergeCell ref="O29:R30"/>
    <mergeCell ref="O31:R32"/>
    <mergeCell ref="BJ31:BN32"/>
    <mergeCell ref="BF32:BG32"/>
    <mergeCell ref="BH32:BI32"/>
    <mergeCell ref="C27:C28"/>
    <mergeCell ref="D27:F28"/>
    <mergeCell ref="BF27:BG27"/>
    <mergeCell ref="BH27:BI27"/>
    <mergeCell ref="M27:N28"/>
    <mergeCell ref="O27:R28"/>
    <mergeCell ref="BJ27:BN28"/>
    <mergeCell ref="BF28:BG28"/>
    <mergeCell ref="BH28:BI28"/>
    <mergeCell ref="BJ23:BN24"/>
    <mergeCell ref="BF24:BG24"/>
    <mergeCell ref="BH24:BI24"/>
    <mergeCell ref="C25:C26"/>
    <mergeCell ref="D25:F26"/>
    <mergeCell ref="BF25:BG25"/>
    <mergeCell ref="BH25:BI25"/>
    <mergeCell ref="C23:C24"/>
    <mergeCell ref="D23:F24"/>
    <mergeCell ref="BF23:BG23"/>
    <mergeCell ref="BH23:BI23"/>
    <mergeCell ref="M23:N24"/>
    <mergeCell ref="M25:N26"/>
    <mergeCell ref="O23:R24"/>
    <mergeCell ref="O25:R26"/>
    <mergeCell ref="BJ25:BN26"/>
    <mergeCell ref="BF26:BG26"/>
    <mergeCell ref="BH26:BI26"/>
    <mergeCell ref="C21:C22"/>
    <mergeCell ref="D21:F22"/>
    <mergeCell ref="BF21:BG21"/>
    <mergeCell ref="BH21:BI21"/>
    <mergeCell ref="M21:N22"/>
    <mergeCell ref="O21:R22"/>
    <mergeCell ref="BJ21:BN22"/>
    <mergeCell ref="BF22:BG22"/>
    <mergeCell ref="BH22:BI22"/>
    <mergeCell ref="BJ17:BN18"/>
    <mergeCell ref="BF18:BG18"/>
    <mergeCell ref="BH18:BI18"/>
    <mergeCell ref="C19:C20"/>
    <mergeCell ref="D19:F20"/>
    <mergeCell ref="BF19:BG19"/>
    <mergeCell ref="BH19:BI19"/>
    <mergeCell ref="C17:C18"/>
    <mergeCell ref="D17:F18"/>
    <mergeCell ref="BF17:BG17"/>
    <mergeCell ref="BH17:BI17"/>
    <mergeCell ref="M17:N18"/>
    <mergeCell ref="M19:N20"/>
    <mergeCell ref="O17:R18"/>
    <mergeCell ref="O19:R20"/>
    <mergeCell ref="BJ19:BN20"/>
    <mergeCell ref="BF20:BG20"/>
    <mergeCell ref="BH20:BI20"/>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AA12:BE12"/>
    <mergeCell ref="BE6:BF6"/>
    <mergeCell ref="BI6:BJ6"/>
    <mergeCell ref="BI8:BJ8"/>
    <mergeCell ref="AX1:BM1"/>
    <mergeCell ref="AG2:AH2"/>
    <mergeCell ref="AJ2:AK2"/>
    <mergeCell ref="AN2:AO2"/>
    <mergeCell ref="AX2:BM2"/>
    <mergeCell ref="BI3:BL3"/>
    <mergeCell ref="BI4:BL4"/>
    <mergeCell ref="V88:W88"/>
    <mergeCell ref="AL88:AM88"/>
    <mergeCell ref="G17:H18"/>
    <mergeCell ref="G19:H20"/>
    <mergeCell ref="G21:H22"/>
    <mergeCell ref="G23:H24"/>
    <mergeCell ref="G25:H26"/>
    <mergeCell ref="G27:H28"/>
    <mergeCell ref="G29:H30"/>
    <mergeCell ref="G31:H32"/>
    <mergeCell ref="G33:H34"/>
    <mergeCell ref="G35:H36"/>
    <mergeCell ref="G37:H38"/>
    <mergeCell ref="G39:H40"/>
    <mergeCell ref="G41:H42"/>
    <mergeCell ref="G43:H44"/>
    <mergeCell ref="G45:H46"/>
    <mergeCell ref="G47:H48"/>
    <mergeCell ref="G49:H50"/>
    <mergeCell ref="G51:H52"/>
    <mergeCell ref="G53:H54"/>
    <mergeCell ref="G55:H56"/>
    <mergeCell ref="G57:H58"/>
    <mergeCell ref="G59:H60"/>
  </mergeCells>
  <phoneticPr fontId="2"/>
  <conditionalFormatting sqref="AA90:AD90 AS90:BE90">
    <cfRule type="expression" dxfId="485" priority="147">
      <formula>OR(#REF!=$B77,#REF!=$B77)</formula>
    </cfRule>
  </conditionalFormatting>
  <conditionalFormatting sqref="AD80 AA80:AB80 AA89:AD89 AS89:BE89 AS80:BE80">
    <cfRule type="expression" dxfId="484" priority="149">
      <formula>OR(#REF!=$B78,#REF!=$B78)</formula>
    </cfRule>
  </conditionalFormatting>
  <conditionalFormatting sqref="AQ90:AR90">
    <cfRule type="expression" dxfId="483" priority="143">
      <formula>OR(#REF!=$B77,#REF!=$B77)</formula>
    </cfRule>
  </conditionalFormatting>
  <conditionalFormatting sqref="AQ80:AR80 AQ89:AR89">
    <cfRule type="expression" dxfId="482" priority="145">
      <formula>OR(#REF!=$B78,#REF!=$B78)</formula>
    </cfRule>
  </conditionalFormatting>
  <conditionalFormatting sqref="AA18:BI18">
    <cfRule type="expression" dxfId="481" priority="77">
      <formula>INDIRECT(ADDRESS(ROW(),COLUMN()))=TRUNC(INDIRECT(ADDRESS(ROW(),COLUMN())))</formula>
    </cfRule>
  </conditionalFormatting>
  <conditionalFormatting sqref="BF20:BI20">
    <cfRule type="expression" dxfId="480" priority="76">
      <formula>INDIRECT(ADDRESS(ROW(),COLUMN()))=TRUNC(INDIRECT(ADDRESS(ROW(),COLUMN())))</formula>
    </cfRule>
  </conditionalFormatting>
  <conditionalFormatting sqref="BF22:BI22">
    <cfRule type="expression" dxfId="479" priority="74">
      <formula>INDIRECT(ADDRESS(ROW(),COLUMN()))=TRUNC(INDIRECT(ADDRESS(ROW(),COLUMN())))</formula>
    </cfRule>
  </conditionalFormatting>
  <conditionalFormatting sqref="BF24:BI24">
    <cfRule type="expression" dxfId="478" priority="73">
      <formula>INDIRECT(ADDRESS(ROW(),COLUMN()))=TRUNC(INDIRECT(ADDRESS(ROW(),COLUMN())))</formula>
    </cfRule>
  </conditionalFormatting>
  <conditionalFormatting sqref="BF26:BI26">
    <cfRule type="expression" dxfId="477" priority="72">
      <formula>INDIRECT(ADDRESS(ROW(),COLUMN()))=TRUNC(INDIRECT(ADDRESS(ROW(),COLUMN())))</formula>
    </cfRule>
  </conditionalFormatting>
  <conditionalFormatting sqref="BF28:BI28">
    <cfRule type="expression" dxfId="476" priority="71">
      <formula>INDIRECT(ADDRESS(ROW(),COLUMN()))=TRUNC(INDIRECT(ADDRESS(ROW(),COLUMN())))</formula>
    </cfRule>
  </conditionalFormatting>
  <conditionalFormatting sqref="BF30:BI30">
    <cfRule type="expression" dxfId="475" priority="70">
      <formula>INDIRECT(ADDRESS(ROW(),COLUMN()))=TRUNC(INDIRECT(ADDRESS(ROW(),COLUMN())))</formula>
    </cfRule>
  </conditionalFormatting>
  <conditionalFormatting sqref="BF32:BI32">
    <cfRule type="expression" dxfId="474" priority="69">
      <formula>INDIRECT(ADDRESS(ROW(),COLUMN()))=TRUNC(INDIRECT(ADDRESS(ROW(),COLUMN())))</formula>
    </cfRule>
  </conditionalFormatting>
  <conditionalFormatting sqref="BF34:BI34">
    <cfRule type="expression" dxfId="473" priority="68">
      <formula>INDIRECT(ADDRESS(ROW(),COLUMN()))=TRUNC(INDIRECT(ADDRESS(ROW(),COLUMN())))</formula>
    </cfRule>
  </conditionalFormatting>
  <conditionalFormatting sqref="BF36:BI36">
    <cfRule type="expression" dxfId="472" priority="67">
      <formula>INDIRECT(ADDRESS(ROW(),COLUMN()))=TRUNC(INDIRECT(ADDRESS(ROW(),COLUMN())))</formula>
    </cfRule>
  </conditionalFormatting>
  <conditionalFormatting sqref="BF38:BI38">
    <cfRule type="expression" dxfId="471" priority="66">
      <formula>INDIRECT(ADDRESS(ROW(),COLUMN()))=TRUNC(INDIRECT(ADDRESS(ROW(),COLUMN())))</formula>
    </cfRule>
  </conditionalFormatting>
  <conditionalFormatting sqref="BF40:BI40">
    <cfRule type="expression" dxfId="470" priority="65">
      <formula>INDIRECT(ADDRESS(ROW(),COLUMN()))=TRUNC(INDIRECT(ADDRESS(ROW(),COLUMN())))</formula>
    </cfRule>
  </conditionalFormatting>
  <conditionalFormatting sqref="BF42:BI42">
    <cfRule type="expression" dxfId="469" priority="64">
      <formula>INDIRECT(ADDRESS(ROW(),COLUMN()))=TRUNC(INDIRECT(ADDRESS(ROW(),COLUMN())))</formula>
    </cfRule>
  </conditionalFormatting>
  <conditionalFormatting sqref="BF44:BI44">
    <cfRule type="expression" dxfId="468" priority="63">
      <formula>INDIRECT(ADDRESS(ROW(),COLUMN()))=TRUNC(INDIRECT(ADDRESS(ROW(),COLUMN())))</formula>
    </cfRule>
  </conditionalFormatting>
  <conditionalFormatting sqref="BF46:BI46">
    <cfRule type="expression" dxfId="467" priority="62">
      <formula>INDIRECT(ADDRESS(ROW(),COLUMN()))=TRUNC(INDIRECT(ADDRESS(ROW(),COLUMN())))</formula>
    </cfRule>
  </conditionalFormatting>
  <conditionalFormatting sqref="BF48:BI48">
    <cfRule type="expression" dxfId="466" priority="61">
      <formula>INDIRECT(ADDRESS(ROW(),COLUMN()))=TRUNC(INDIRECT(ADDRESS(ROW(),COLUMN())))</formula>
    </cfRule>
  </conditionalFormatting>
  <conditionalFormatting sqref="BF50:BI50">
    <cfRule type="expression" dxfId="465" priority="60">
      <formula>INDIRECT(ADDRESS(ROW(),COLUMN()))=TRUNC(INDIRECT(ADDRESS(ROW(),COLUMN())))</formula>
    </cfRule>
  </conditionalFormatting>
  <conditionalFormatting sqref="BF52:BI52">
    <cfRule type="expression" dxfId="464" priority="59">
      <formula>INDIRECT(ADDRESS(ROW(),COLUMN()))=TRUNC(INDIRECT(ADDRESS(ROW(),COLUMN())))</formula>
    </cfRule>
  </conditionalFormatting>
  <conditionalFormatting sqref="BF54:BI54">
    <cfRule type="expression" dxfId="463" priority="58">
      <formula>INDIRECT(ADDRESS(ROW(),COLUMN()))=TRUNC(INDIRECT(ADDRESS(ROW(),COLUMN())))</formula>
    </cfRule>
  </conditionalFormatting>
  <conditionalFormatting sqref="BF56:BI56">
    <cfRule type="expression" dxfId="462" priority="57">
      <formula>INDIRECT(ADDRESS(ROW(),COLUMN()))=TRUNC(INDIRECT(ADDRESS(ROW(),COLUMN())))</formula>
    </cfRule>
  </conditionalFormatting>
  <conditionalFormatting sqref="BF58:BI58">
    <cfRule type="expression" dxfId="461" priority="56">
      <formula>INDIRECT(ADDRESS(ROW(),COLUMN()))=TRUNC(INDIRECT(ADDRESS(ROW(),COLUMN())))</formula>
    </cfRule>
  </conditionalFormatting>
  <conditionalFormatting sqref="BF60:BI60">
    <cfRule type="expression" dxfId="460" priority="55">
      <formula>INDIRECT(ADDRESS(ROW(),COLUMN()))=TRUNC(INDIRECT(ADDRESS(ROW(),COLUMN())))</formula>
    </cfRule>
  </conditionalFormatting>
  <conditionalFormatting sqref="BF62:BI62">
    <cfRule type="expression" dxfId="459" priority="54">
      <formula>INDIRECT(ADDRESS(ROW(),COLUMN()))=TRUNC(INDIRECT(ADDRESS(ROW(),COLUMN())))</formula>
    </cfRule>
  </conditionalFormatting>
  <conditionalFormatting sqref="BF64:BI64">
    <cfRule type="expression" dxfId="458" priority="53">
      <formula>INDIRECT(ADDRESS(ROW(),COLUMN()))=TRUNC(INDIRECT(ADDRESS(ROW(),COLUMN())))</formula>
    </cfRule>
  </conditionalFormatting>
  <conditionalFormatting sqref="BF66:BI66">
    <cfRule type="expression" dxfId="457" priority="52">
      <formula>INDIRECT(ADDRESS(ROW(),COLUMN()))=TRUNC(INDIRECT(ADDRESS(ROW(),COLUMN())))</formula>
    </cfRule>
  </conditionalFormatting>
  <conditionalFormatting sqref="BF68:BI68">
    <cfRule type="expression" dxfId="456" priority="51">
      <formula>INDIRECT(ADDRESS(ROW(),COLUMN()))=TRUNC(INDIRECT(ADDRESS(ROW(),COLUMN())))</formula>
    </cfRule>
  </conditionalFormatting>
  <conditionalFormatting sqref="BF70:BI70">
    <cfRule type="expression" dxfId="455" priority="50">
      <formula>INDIRECT(ADDRESS(ROW(),COLUMN()))=TRUNC(INDIRECT(ADDRESS(ROW(),COLUMN())))</formula>
    </cfRule>
  </conditionalFormatting>
  <conditionalFormatting sqref="BF72:BI72">
    <cfRule type="expression" dxfId="454" priority="49">
      <formula>INDIRECT(ADDRESS(ROW(),COLUMN()))=TRUNC(INDIRECT(ADDRESS(ROW(),COLUMN())))</formula>
    </cfRule>
  </conditionalFormatting>
  <conditionalFormatting sqref="BF74:BI74">
    <cfRule type="expression" dxfId="453" priority="48">
      <formula>INDIRECT(ADDRESS(ROW(),COLUMN()))=TRUNC(INDIRECT(ADDRESS(ROW(),COLUMN())))</formula>
    </cfRule>
  </conditionalFormatting>
  <conditionalFormatting sqref="BF76:BI76">
    <cfRule type="expression" dxfId="452" priority="41">
      <formula>INDIRECT(ADDRESS(ROW(),COLUMN()))=TRUNC(INDIRECT(ADDRESS(ROW(),COLUMN())))</formula>
    </cfRule>
  </conditionalFormatting>
  <conditionalFormatting sqref="Q82:AB86">
    <cfRule type="expression" dxfId="451" priority="40">
      <formula>INDIRECT(ADDRESS(ROW(),COLUMN()))=TRUNC(INDIRECT(ADDRESS(ROW(),COLUMN())))</formula>
    </cfRule>
  </conditionalFormatting>
  <conditionalFormatting sqref="AG86:AR86 AK82:AR85">
    <cfRule type="expression" dxfId="450" priority="39">
      <formula>INDIRECT(ADDRESS(ROW(),COLUMN()))=TRUNC(INDIRECT(ADDRESS(ROW(),COLUMN())))</formula>
    </cfRule>
  </conditionalFormatting>
  <conditionalFormatting sqref="O91:R91">
    <cfRule type="expression" dxfId="449" priority="38">
      <formula>INDIRECT(ADDRESS(ROW(),COLUMN()))=TRUNC(INDIRECT(ADDRESS(ROW(),COLUMN())))</formula>
    </cfRule>
  </conditionalFormatting>
  <conditionalFormatting sqref="AE91:AH91">
    <cfRule type="expression" dxfId="448" priority="37">
      <formula>INDIRECT(ADDRESS(ROW(),COLUMN()))=TRUNC(INDIRECT(ADDRESS(ROW(),COLUMN())))</formula>
    </cfRule>
  </conditionalFormatting>
  <conditionalFormatting sqref="AG82:AJ85">
    <cfRule type="expression" dxfId="447" priority="36">
      <formula>INDIRECT(ADDRESS(ROW(),COLUMN()))=TRUNC(INDIRECT(ADDRESS(ROW(),COLUMN())))</formula>
    </cfRule>
  </conditionalFormatting>
  <conditionalFormatting sqref="AA62:BE62">
    <cfRule type="expression" dxfId="446" priority="8">
      <formula>INDIRECT(ADDRESS(ROW(),COLUMN()))=TRUNC(INDIRECT(ADDRESS(ROW(),COLUMN())))</formula>
    </cfRule>
  </conditionalFormatting>
  <conditionalFormatting sqref="AA20:BE20">
    <cfRule type="expression" dxfId="445" priority="29">
      <formula>INDIRECT(ADDRESS(ROW(),COLUMN()))=TRUNC(INDIRECT(ADDRESS(ROW(),COLUMN())))</formula>
    </cfRule>
  </conditionalFormatting>
  <conditionalFormatting sqref="AA22:BE22">
    <cfRule type="expression" dxfId="444" priority="28">
      <formula>INDIRECT(ADDRESS(ROW(),COLUMN()))=TRUNC(INDIRECT(ADDRESS(ROW(),COLUMN())))</formula>
    </cfRule>
  </conditionalFormatting>
  <conditionalFormatting sqref="AA24:BE24">
    <cfRule type="expression" dxfId="443" priority="27">
      <formula>INDIRECT(ADDRESS(ROW(),COLUMN()))=TRUNC(INDIRECT(ADDRESS(ROW(),COLUMN())))</formula>
    </cfRule>
  </conditionalFormatting>
  <conditionalFormatting sqref="AA26:BE26">
    <cfRule type="expression" dxfId="442" priority="26">
      <formula>INDIRECT(ADDRESS(ROW(),COLUMN()))=TRUNC(INDIRECT(ADDRESS(ROW(),COLUMN())))</formula>
    </cfRule>
  </conditionalFormatting>
  <conditionalFormatting sqref="AA28:BE28">
    <cfRule type="expression" dxfId="441" priority="25">
      <formula>INDIRECT(ADDRESS(ROW(),COLUMN()))=TRUNC(INDIRECT(ADDRESS(ROW(),COLUMN())))</formula>
    </cfRule>
  </conditionalFormatting>
  <conditionalFormatting sqref="AA30:BE30">
    <cfRule type="expression" dxfId="440" priority="24">
      <formula>INDIRECT(ADDRESS(ROW(),COLUMN()))=TRUNC(INDIRECT(ADDRESS(ROW(),COLUMN())))</formula>
    </cfRule>
  </conditionalFormatting>
  <conditionalFormatting sqref="AA32:BE32">
    <cfRule type="expression" dxfId="439" priority="23">
      <formula>INDIRECT(ADDRESS(ROW(),COLUMN()))=TRUNC(INDIRECT(ADDRESS(ROW(),COLUMN())))</formula>
    </cfRule>
  </conditionalFormatting>
  <conditionalFormatting sqref="AA34:BE34">
    <cfRule type="expression" dxfId="438" priority="22">
      <formula>INDIRECT(ADDRESS(ROW(),COLUMN()))=TRUNC(INDIRECT(ADDRESS(ROW(),COLUMN())))</formula>
    </cfRule>
  </conditionalFormatting>
  <conditionalFormatting sqref="AA36:BE36">
    <cfRule type="expression" dxfId="437" priority="21">
      <formula>INDIRECT(ADDRESS(ROW(),COLUMN()))=TRUNC(INDIRECT(ADDRESS(ROW(),COLUMN())))</formula>
    </cfRule>
  </conditionalFormatting>
  <conditionalFormatting sqref="AA38:BE38">
    <cfRule type="expression" dxfId="436" priority="20">
      <formula>INDIRECT(ADDRESS(ROW(),COLUMN()))=TRUNC(INDIRECT(ADDRESS(ROW(),COLUMN())))</formula>
    </cfRule>
  </conditionalFormatting>
  <conditionalFormatting sqref="AA40:BE40">
    <cfRule type="expression" dxfId="435" priority="19">
      <formula>INDIRECT(ADDRESS(ROW(),COLUMN()))=TRUNC(INDIRECT(ADDRESS(ROW(),COLUMN())))</formula>
    </cfRule>
  </conditionalFormatting>
  <conditionalFormatting sqref="AA42:BE42">
    <cfRule type="expression" dxfId="434" priority="18">
      <formula>INDIRECT(ADDRESS(ROW(),COLUMN()))=TRUNC(INDIRECT(ADDRESS(ROW(),COLUMN())))</formula>
    </cfRule>
  </conditionalFormatting>
  <conditionalFormatting sqref="AA44:BE44">
    <cfRule type="expression" dxfId="433" priority="17">
      <formula>INDIRECT(ADDRESS(ROW(),COLUMN()))=TRUNC(INDIRECT(ADDRESS(ROW(),COLUMN())))</formula>
    </cfRule>
  </conditionalFormatting>
  <conditionalFormatting sqref="AA46:BE46">
    <cfRule type="expression" dxfId="432" priority="16">
      <formula>INDIRECT(ADDRESS(ROW(),COLUMN()))=TRUNC(INDIRECT(ADDRESS(ROW(),COLUMN())))</formula>
    </cfRule>
  </conditionalFormatting>
  <conditionalFormatting sqref="AA48:BE48">
    <cfRule type="expression" dxfId="431" priority="15">
      <formula>INDIRECT(ADDRESS(ROW(),COLUMN()))=TRUNC(INDIRECT(ADDRESS(ROW(),COLUMN())))</formula>
    </cfRule>
  </conditionalFormatting>
  <conditionalFormatting sqref="AA50:BE50">
    <cfRule type="expression" dxfId="430" priority="14">
      <formula>INDIRECT(ADDRESS(ROW(),COLUMN()))=TRUNC(INDIRECT(ADDRESS(ROW(),COLUMN())))</formula>
    </cfRule>
  </conditionalFormatting>
  <conditionalFormatting sqref="AA52:BE52">
    <cfRule type="expression" dxfId="429" priority="13">
      <formula>INDIRECT(ADDRESS(ROW(),COLUMN()))=TRUNC(INDIRECT(ADDRESS(ROW(),COLUMN())))</formula>
    </cfRule>
  </conditionalFormatting>
  <conditionalFormatting sqref="AA54:BE54">
    <cfRule type="expression" dxfId="428" priority="12">
      <formula>INDIRECT(ADDRESS(ROW(),COLUMN()))=TRUNC(INDIRECT(ADDRESS(ROW(),COLUMN())))</formula>
    </cfRule>
  </conditionalFormatting>
  <conditionalFormatting sqref="AA56:BE56">
    <cfRule type="expression" dxfId="427" priority="11">
      <formula>INDIRECT(ADDRESS(ROW(),COLUMN()))=TRUNC(INDIRECT(ADDRESS(ROW(),COLUMN())))</formula>
    </cfRule>
  </conditionalFormatting>
  <conditionalFormatting sqref="AA58:BE58">
    <cfRule type="expression" dxfId="426" priority="10">
      <formula>INDIRECT(ADDRESS(ROW(),COLUMN()))=TRUNC(INDIRECT(ADDRESS(ROW(),COLUMN())))</formula>
    </cfRule>
  </conditionalFormatting>
  <conditionalFormatting sqref="AA60:BE60">
    <cfRule type="expression" dxfId="425" priority="9">
      <formula>INDIRECT(ADDRESS(ROW(),COLUMN()))=TRUNC(INDIRECT(ADDRESS(ROW(),COLUMN())))</formula>
    </cfRule>
  </conditionalFormatting>
  <conditionalFormatting sqref="AA64:BE64">
    <cfRule type="expression" dxfId="424" priority="7">
      <formula>INDIRECT(ADDRESS(ROW(),COLUMN()))=TRUNC(INDIRECT(ADDRESS(ROW(),COLUMN())))</formula>
    </cfRule>
  </conditionalFormatting>
  <conditionalFormatting sqref="AA66:BE66">
    <cfRule type="expression" dxfId="423" priority="6">
      <formula>INDIRECT(ADDRESS(ROW(),COLUMN()))=TRUNC(INDIRECT(ADDRESS(ROW(),COLUMN())))</formula>
    </cfRule>
  </conditionalFormatting>
  <conditionalFormatting sqref="AA68:BE68">
    <cfRule type="expression" dxfId="422" priority="5">
      <formula>INDIRECT(ADDRESS(ROW(),COLUMN()))=TRUNC(INDIRECT(ADDRESS(ROW(),COLUMN())))</formula>
    </cfRule>
  </conditionalFormatting>
  <conditionalFormatting sqref="AA70:BE70">
    <cfRule type="expression" dxfId="421" priority="4">
      <formula>INDIRECT(ADDRESS(ROW(),COLUMN()))=TRUNC(INDIRECT(ADDRESS(ROW(),COLUMN())))</formula>
    </cfRule>
  </conditionalFormatting>
  <conditionalFormatting sqref="AA72:BE72">
    <cfRule type="expression" dxfId="420" priority="3">
      <formula>INDIRECT(ADDRESS(ROW(),COLUMN()))=TRUNC(INDIRECT(ADDRESS(ROW(),COLUMN())))</formula>
    </cfRule>
  </conditionalFormatting>
  <conditionalFormatting sqref="AA74:BE74">
    <cfRule type="expression" dxfId="419" priority="2">
      <formula>INDIRECT(ADDRESS(ROW(),COLUMN()))=TRUNC(INDIRECT(ADDRESS(ROW(),COLUMN())))</formula>
    </cfRule>
  </conditionalFormatting>
  <conditionalFormatting sqref="AA76:BE76">
    <cfRule type="expression" dxfId="418" priority="1">
      <formula>INDIRECT(ADDRESS(ROW(),COLUMN()))=TRUNC(INDIRECT(ADDRESS(ROW(),COLUMN())))</formula>
    </cfRule>
  </conditionalFormatting>
  <dataValidations count="11">
    <dataValidation type="list" allowBlank="1" showInputMessage="1" showErrorMessage="1" sqref="BI4:BL4">
      <formula1>"予定,実績,予定・実績"</formula1>
    </dataValidation>
    <dataValidation type="decimal" allowBlank="1" showInputMessage="1" showErrorMessage="1" error="入力可能範囲　32～40" sqref="BE6:BF6">
      <formula1>32</formula1>
      <formula2>40</formula2>
    </dataValidation>
    <dataValidation type="list" allowBlank="1" showInputMessage="1" showErrorMessage="1" sqref="AJ3:AJ4">
      <formula1>#REF!</formula1>
    </dataValidation>
    <dataValidation type="list" allowBlank="1" showInputMessage="1" showErrorMessage="1" sqref="BI3:BL3">
      <formula1>"４週,暦月"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formula1>【記載例】シフト記号表</formula1>
    </dataValidation>
    <dataValidation type="list" allowBlank="1" showInputMessage="1" showErrorMessage="1" sqref="V88:W88">
      <formula1>"週,暦月"</formula1>
    </dataValidation>
    <dataValidation type="list" allowBlank="1" showInputMessage="1" sqref="C17:C90">
      <formula1>"◎,○"</formula1>
    </dataValidation>
    <dataValidation type="list" allowBlank="1" showInputMessage="1" sqref="G17:H76">
      <formula1>職種</formula1>
    </dataValidation>
    <dataValidation type="list" errorStyle="warning" allowBlank="1" showInputMessage="1" error="リストにない場合のみ、入力してください。" sqref="O17:R76">
      <formula1>INDIRECT(G17)</formula1>
    </dataValidation>
    <dataValidation type="list" allowBlank="1" showInputMessage="1" sqref="M17:N76">
      <formula1>"A, B, C, D"</formula1>
    </dataValidation>
    <dataValidation allowBlank="1" showInputMessage="1" showErrorMessage="1" error="入力可能範囲　32～40" sqref="BI10"/>
  </dataValidations>
  <printOptions horizontalCentered="1"/>
  <pageMargins left="0.15748031496062992" right="0.15748031496062992" top="0.59055118110236227" bottom="0.47244094488188981" header="0.15748031496062992" footer="0.15748031496062992"/>
  <pageSetup paperSize="9" scale="26" orientation="portrait" r:id="rId1"/>
  <headerFooter>
    <oddFooter>&amp;R&amp;16&amp;P/&amp;N</oddFooter>
  </headerFooter>
  <ignoredErrors>
    <ignoredError sqref="BH3:BH4" numberStoredAsText="1"/>
  </ignoredErrors>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AX1:BM1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8" tint="0.79998168889431442"/>
    <pageSetUpPr fitToPage="1"/>
  </sheetPr>
  <dimension ref="B1:N52"/>
  <sheetViews>
    <sheetView zoomScale="75" zoomScaleNormal="75" workbookViewId="0">
      <selection activeCell="G18" sqref="G18"/>
    </sheetView>
  </sheetViews>
  <sheetFormatPr defaultColWidth="9" defaultRowHeight="25.5"/>
  <cols>
    <col min="1" max="1" width="1.625" style="85" customWidth="1"/>
    <col min="2" max="2" width="5.625" style="84" customWidth="1"/>
    <col min="3" max="3" width="10.625" style="84" customWidth="1"/>
    <col min="4" max="4" width="10.625" style="84" hidden="1" customWidth="1"/>
    <col min="5" max="5" width="3.375" style="84" bestFit="1" customWidth="1"/>
    <col min="6" max="6" width="15.625" style="85" customWidth="1"/>
    <col min="7" max="7" width="3.375" style="85" bestFit="1" customWidth="1"/>
    <col min="8" max="8" width="15.625" style="85" customWidth="1"/>
    <col min="9" max="9" width="3.375" style="85" bestFit="1" customWidth="1"/>
    <col min="10" max="10" width="15.625" style="84" customWidth="1"/>
    <col min="11" max="11" width="3.375" style="85" bestFit="1" customWidth="1"/>
    <col min="12" max="12" width="15.625" style="85" customWidth="1"/>
    <col min="13" max="13" width="3.375" style="85" customWidth="1"/>
    <col min="14" max="14" width="50.625" style="85" customWidth="1"/>
    <col min="15" max="16384" width="9" style="85"/>
  </cols>
  <sheetData>
    <row r="1" spans="2:14">
      <c r="B1" s="83" t="s">
        <v>32</v>
      </c>
    </row>
    <row r="2" spans="2:14">
      <c r="B2" s="86" t="s">
        <v>33</v>
      </c>
      <c r="F2" s="87"/>
      <c r="G2" s="88"/>
      <c r="H2" s="88"/>
      <c r="I2" s="88"/>
      <c r="J2" s="89"/>
      <c r="K2" s="88"/>
      <c r="L2" s="88"/>
    </row>
    <row r="3" spans="2:14">
      <c r="B3" s="87" t="s">
        <v>208</v>
      </c>
      <c r="F3" s="89" t="s">
        <v>209</v>
      </c>
      <c r="G3" s="88"/>
      <c r="H3" s="88"/>
      <c r="I3" s="88"/>
      <c r="J3" s="89"/>
      <c r="K3" s="88"/>
      <c r="L3" s="88"/>
    </row>
    <row r="4" spans="2:14">
      <c r="B4" s="86"/>
      <c r="F4" s="1485" t="s">
        <v>34</v>
      </c>
      <c r="G4" s="1485"/>
      <c r="H4" s="1485"/>
      <c r="I4" s="1485"/>
      <c r="J4" s="1485"/>
      <c r="K4" s="1485"/>
      <c r="L4" s="1485"/>
      <c r="N4" s="1485" t="s">
        <v>228</v>
      </c>
    </row>
    <row r="5" spans="2:14">
      <c r="B5" s="84" t="s">
        <v>20</v>
      </c>
      <c r="C5" s="84" t="s">
        <v>4</v>
      </c>
      <c r="F5" s="84" t="s">
        <v>229</v>
      </c>
      <c r="G5" s="84"/>
      <c r="H5" s="84" t="s">
        <v>230</v>
      </c>
      <c r="J5" s="84" t="s">
        <v>35</v>
      </c>
      <c r="L5" s="84" t="s">
        <v>34</v>
      </c>
      <c r="N5" s="1485"/>
    </row>
    <row r="6" spans="2:14">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c r="B11" s="90">
        <v>6</v>
      </c>
      <c r="C11" s="91" t="s">
        <v>43</v>
      </c>
      <c r="D11" s="92" t="str">
        <f t="shared" si="0"/>
        <v>f</v>
      </c>
      <c r="E11" s="90" t="s">
        <v>16</v>
      </c>
      <c r="F11" s="93">
        <v>0.54166666666666663</v>
      </c>
      <c r="G11" s="90" t="s">
        <v>17</v>
      </c>
      <c r="H11" s="93">
        <v>0.75</v>
      </c>
      <c r="I11" s="94" t="s">
        <v>37</v>
      </c>
      <c r="J11" s="93">
        <v>4.1666666666666664E-2</v>
      </c>
      <c r="K11" s="95" t="s">
        <v>2</v>
      </c>
      <c r="L11" s="96">
        <f>IF(OR(F11="",H11=""),"",(H11+IF(F11&gt;H11,1,0)-F11-J11)*24)</f>
        <v>4.0000000000000009</v>
      </c>
      <c r="N11" s="97"/>
    </row>
    <row r="12" spans="2:14">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c r="B13" s="90">
        <v>8</v>
      </c>
      <c r="C13" s="91" t="s">
        <v>45</v>
      </c>
      <c r="D13" s="92" t="str">
        <f t="shared" si="0"/>
        <v>h</v>
      </c>
      <c r="E13" s="90" t="s">
        <v>16</v>
      </c>
      <c r="F13" s="93">
        <v>0.66666666666666663</v>
      </c>
      <c r="G13" s="90" t="s">
        <v>17</v>
      </c>
      <c r="H13" s="93">
        <v>1</v>
      </c>
      <c r="I13" s="94" t="s">
        <v>37</v>
      </c>
      <c r="J13" s="93">
        <v>0</v>
      </c>
      <c r="K13" s="95" t="s">
        <v>2</v>
      </c>
      <c r="L13" s="96">
        <f t="shared" si="1"/>
        <v>8</v>
      </c>
      <c r="N13" s="97" t="s">
        <v>253</v>
      </c>
    </row>
    <row r="14" spans="2:14">
      <c r="B14" s="90">
        <v>9</v>
      </c>
      <c r="C14" s="91" t="s">
        <v>46</v>
      </c>
      <c r="D14" s="92" t="str">
        <f t="shared" si="0"/>
        <v>i</v>
      </c>
      <c r="E14" s="90" t="s">
        <v>16</v>
      </c>
      <c r="F14" s="93">
        <v>0</v>
      </c>
      <c r="G14" s="90" t="s">
        <v>17</v>
      </c>
      <c r="H14" s="93">
        <v>0.375</v>
      </c>
      <c r="I14" s="94" t="s">
        <v>37</v>
      </c>
      <c r="J14" s="93">
        <v>4.1666666666666664E-2</v>
      </c>
      <c r="K14" s="95" t="s">
        <v>2</v>
      </c>
      <c r="L14" s="96">
        <f t="shared" si="1"/>
        <v>8</v>
      </c>
      <c r="N14" s="97" t="s">
        <v>266</v>
      </c>
    </row>
    <row r="15" spans="2:14">
      <c r="B15" s="90">
        <v>10</v>
      </c>
      <c r="C15" s="91" t="s">
        <v>47</v>
      </c>
      <c r="D15" s="92" t="str">
        <f t="shared" si="0"/>
        <v>j</v>
      </c>
      <c r="E15" s="90" t="s">
        <v>16</v>
      </c>
      <c r="F15" s="93"/>
      <c r="G15" s="90" t="s">
        <v>17</v>
      </c>
      <c r="H15" s="93"/>
      <c r="I15" s="94" t="s">
        <v>37</v>
      </c>
      <c r="J15" s="93">
        <v>0</v>
      </c>
      <c r="K15" s="95" t="s">
        <v>2</v>
      </c>
      <c r="L15" s="96" t="str">
        <f t="shared" si="1"/>
        <v/>
      </c>
      <c r="N15" s="97"/>
    </row>
    <row r="16" spans="2:14">
      <c r="B16" s="90">
        <v>11</v>
      </c>
      <c r="C16" s="91" t="s">
        <v>48</v>
      </c>
      <c r="D16" s="92" t="str">
        <f t="shared" si="0"/>
        <v>k</v>
      </c>
      <c r="E16" s="90" t="s">
        <v>16</v>
      </c>
      <c r="F16" s="93"/>
      <c r="G16" s="90" t="s">
        <v>17</v>
      </c>
      <c r="H16" s="93"/>
      <c r="I16" s="94" t="s">
        <v>37</v>
      </c>
      <c r="J16" s="93">
        <v>0</v>
      </c>
      <c r="K16" s="95" t="s">
        <v>2</v>
      </c>
      <c r="L16" s="96" t="str">
        <f t="shared" si="1"/>
        <v/>
      </c>
      <c r="N16" s="97"/>
    </row>
    <row r="17" spans="2:14">
      <c r="B17" s="90">
        <v>12</v>
      </c>
      <c r="C17" s="91" t="s">
        <v>49</v>
      </c>
      <c r="D17" s="92" t="str">
        <f t="shared" si="0"/>
        <v>l</v>
      </c>
      <c r="E17" s="90" t="s">
        <v>16</v>
      </c>
      <c r="F17" s="93"/>
      <c r="G17" s="90" t="s">
        <v>17</v>
      </c>
      <c r="H17" s="93"/>
      <c r="I17" s="94" t="s">
        <v>37</v>
      </c>
      <c r="J17" s="93">
        <v>0</v>
      </c>
      <c r="K17" s="95" t="s">
        <v>2</v>
      </c>
      <c r="L17" s="96" t="str">
        <f t="shared" si="1"/>
        <v/>
      </c>
      <c r="N17" s="97"/>
    </row>
    <row r="18" spans="2:14">
      <c r="B18" s="90">
        <v>13</v>
      </c>
      <c r="C18" s="91" t="s">
        <v>50</v>
      </c>
      <c r="D18" s="92" t="str">
        <f t="shared" si="0"/>
        <v>m</v>
      </c>
      <c r="E18" s="90" t="s">
        <v>16</v>
      </c>
      <c r="F18" s="93"/>
      <c r="G18" s="90" t="s">
        <v>17</v>
      </c>
      <c r="H18" s="93"/>
      <c r="I18" s="94" t="s">
        <v>37</v>
      </c>
      <c r="J18" s="93">
        <v>0</v>
      </c>
      <c r="K18" s="95" t="s">
        <v>2</v>
      </c>
      <c r="L18" s="96" t="str">
        <f t="shared" si="1"/>
        <v/>
      </c>
      <c r="N18" s="97"/>
    </row>
    <row r="19" spans="2:14">
      <c r="B19" s="90">
        <v>14</v>
      </c>
      <c r="C19" s="91" t="s">
        <v>51</v>
      </c>
      <c r="D19" s="92" t="str">
        <f t="shared" si="0"/>
        <v>n</v>
      </c>
      <c r="E19" s="90" t="s">
        <v>16</v>
      </c>
      <c r="F19" s="93"/>
      <c r="G19" s="90" t="s">
        <v>17</v>
      </c>
      <c r="H19" s="93"/>
      <c r="I19" s="94" t="s">
        <v>37</v>
      </c>
      <c r="J19" s="93">
        <v>0</v>
      </c>
      <c r="K19" s="95" t="s">
        <v>2</v>
      </c>
      <c r="L19" s="96" t="str">
        <f t="shared" si="1"/>
        <v/>
      </c>
      <c r="N19" s="97"/>
    </row>
    <row r="20" spans="2:14">
      <c r="B20" s="90">
        <v>15</v>
      </c>
      <c r="C20" s="91" t="s">
        <v>52</v>
      </c>
      <c r="D20" s="92" t="str">
        <f t="shared" si="0"/>
        <v>o</v>
      </c>
      <c r="E20" s="90" t="s">
        <v>16</v>
      </c>
      <c r="F20" s="93"/>
      <c r="G20" s="90" t="s">
        <v>17</v>
      </c>
      <c r="H20" s="93"/>
      <c r="I20" s="94" t="s">
        <v>37</v>
      </c>
      <c r="J20" s="93">
        <v>0</v>
      </c>
      <c r="K20" s="95" t="s">
        <v>2</v>
      </c>
      <c r="L20" s="96" t="str">
        <f t="shared" si="1"/>
        <v/>
      </c>
      <c r="N20" s="97"/>
    </row>
    <row r="21" spans="2:14">
      <c r="B21" s="90">
        <v>16</v>
      </c>
      <c r="C21" s="91" t="s">
        <v>53</v>
      </c>
      <c r="D21" s="92" t="str">
        <f t="shared" si="0"/>
        <v>p</v>
      </c>
      <c r="E21" s="90" t="s">
        <v>16</v>
      </c>
      <c r="F21" s="93"/>
      <c r="G21" s="90" t="s">
        <v>17</v>
      </c>
      <c r="H21" s="93"/>
      <c r="I21" s="94" t="s">
        <v>37</v>
      </c>
      <c r="J21" s="93">
        <v>0</v>
      </c>
      <c r="K21" s="95" t="s">
        <v>2</v>
      </c>
      <c r="L21" s="96" t="str">
        <f t="shared" si="1"/>
        <v/>
      </c>
      <c r="N21" s="97"/>
    </row>
    <row r="22" spans="2:14">
      <c r="B22" s="90">
        <v>17</v>
      </c>
      <c r="C22" s="91" t="s">
        <v>54</v>
      </c>
      <c r="D22" s="92" t="str">
        <f t="shared" si="0"/>
        <v>q</v>
      </c>
      <c r="E22" s="90" t="s">
        <v>16</v>
      </c>
      <c r="F22" s="93"/>
      <c r="G22" s="90" t="s">
        <v>17</v>
      </c>
      <c r="H22" s="93"/>
      <c r="I22" s="94" t="s">
        <v>37</v>
      </c>
      <c r="J22" s="93">
        <v>0</v>
      </c>
      <c r="K22" s="95" t="s">
        <v>2</v>
      </c>
      <c r="L22" s="96" t="str">
        <f t="shared" si="1"/>
        <v/>
      </c>
      <c r="N22" s="97"/>
    </row>
    <row r="23" spans="2:14">
      <c r="B23" s="90">
        <v>18</v>
      </c>
      <c r="C23" s="91" t="s">
        <v>55</v>
      </c>
      <c r="D23" s="92" t="str">
        <f t="shared" si="0"/>
        <v>r</v>
      </c>
      <c r="E23" s="90" t="s">
        <v>16</v>
      </c>
      <c r="F23" s="98"/>
      <c r="G23" s="90" t="s">
        <v>17</v>
      </c>
      <c r="H23" s="98"/>
      <c r="I23" s="94" t="s">
        <v>37</v>
      </c>
      <c r="J23" s="98"/>
      <c r="K23" s="95" t="s">
        <v>2</v>
      </c>
      <c r="L23" s="91">
        <v>1</v>
      </c>
      <c r="N23" s="97"/>
    </row>
    <row r="24" spans="2:14">
      <c r="B24" s="90">
        <v>19</v>
      </c>
      <c r="C24" s="91" t="s">
        <v>56</v>
      </c>
      <c r="D24" s="92" t="str">
        <f t="shared" si="0"/>
        <v>s</v>
      </c>
      <c r="E24" s="90" t="s">
        <v>16</v>
      </c>
      <c r="F24" s="98"/>
      <c r="G24" s="90" t="s">
        <v>17</v>
      </c>
      <c r="H24" s="98"/>
      <c r="I24" s="94" t="s">
        <v>37</v>
      </c>
      <c r="J24" s="98"/>
      <c r="K24" s="95" t="s">
        <v>2</v>
      </c>
      <c r="L24" s="91">
        <v>2</v>
      </c>
      <c r="N24" s="97"/>
    </row>
    <row r="25" spans="2:14">
      <c r="B25" s="90">
        <v>20</v>
      </c>
      <c r="C25" s="91" t="s">
        <v>57</v>
      </c>
      <c r="D25" s="92" t="str">
        <f t="shared" si="0"/>
        <v>t</v>
      </c>
      <c r="E25" s="90" t="s">
        <v>16</v>
      </c>
      <c r="F25" s="98"/>
      <c r="G25" s="90" t="s">
        <v>17</v>
      </c>
      <c r="H25" s="98"/>
      <c r="I25" s="94" t="s">
        <v>37</v>
      </c>
      <c r="J25" s="98"/>
      <c r="K25" s="95" t="s">
        <v>2</v>
      </c>
      <c r="L25" s="91">
        <v>3</v>
      </c>
      <c r="N25" s="97"/>
    </row>
    <row r="26" spans="2:14">
      <c r="B26" s="90">
        <v>21</v>
      </c>
      <c r="C26" s="91" t="s">
        <v>58</v>
      </c>
      <c r="D26" s="92" t="str">
        <f t="shared" si="0"/>
        <v>u</v>
      </c>
      <c r="E26" s="90" t="s">
        <v>16</v>
      </c>
      <c r="F26" s="98"/>
      <c r="G26" s="90" t="s">
        <v>17</v>
      </c>
      <c r="H26" s="98"/>
      <c r="I26" s="94" t="s">
        <v>37</v>
      </c>
      <c r="J26" s="98"/>
      <c r="K26" s="95" t="s">
        <v>2</v>
      </c>
      <c r="L26" s="91">
        <v>4</v>
      </c>
      <c r="N26" s="97"/>
    </row>
    <row r="27" spans="2:14">
      <c r="B27" s="90">
        <v>22</v>
      </c>
      <c r="C27" s="91" t="s">
        <v>59</v>
      </c>
      <c r="D27" s="92" t="str">
        <f t="shared" si="0"/>
        <v>v</v>
      </c>
      <c r="E27" s="90" t="s">
        <v>16</v>
      </c>
      <c r="F27" s="98"/>
      <c r="G27" s="90" t="s">
        <v>17</v>
      </c>
      <c r="H27" s="98"/>
      <c r="I27" s="94" t="s">
        <v>37</v>
      </c>
      <c r="J27" s="98"/>
      <c r="K27" s="95" t="s">
        <v>2</v>
      </c>
      <c r="L27" s="91">
        <v>5</v>
      </c>
      <c r="N27" s="97"/>
    </row>
    <row r="28" spans="2:14">
      <c r="B28" s="90">
        <v>23</v>
      </c>
      <c r="C28" s="91" t="s">
        <v>60</v>
      </c>
      <c r="D28" s="92" t="str">
        <f t="shared" si="0"/>
        <v>w</v>
      </c>
      <c r="E28" s="90" t="s">
        <v>16</v>
      </c>
      <c r="F28" s="98"/>
      <c r="G28" s="90" t="s">
        <v>17</v>
      </c>
      <c r="H28" s="98"/>
      <c r="I28" s="94" t="s">
        <v>37</v>
      </c>
      <c r="J28" s="98"/>
      <c r="K28" s="95" t="s">
        <v>2</v>
      </c>
      <c r="L28" s="91">
        <v>6</v>
      </c>
      <c r="N28" s="97"/>
    </row>
    <row r="29" spans="2:14">
      <c r="B29" s="90">
        <v>24</v>
      </c>
      <c r="C29" s="91" t="s">
        <v>61</v>
      </c>
      <c r="D29" s="92" t="str">
        <f t="shared" si="0"/>
        <v>x</v>
      </c>
      <c r="E29" s="90" t="s">
        <v>16</v>
      </c>
      <c r="F29" s="98"/>
      <c r="G29" s="90" t="s">
        <v>17</v>
      </c>
      <c r="H29" s="98"/>
      <c r="I29" s="94" t="s">
        <v>37</v>
      </c>
      <c r="J29" s="98"/>
      <c r="K29" s="95" t="s">
        <v>2</v>
      </c>
      <c r="L29" s="91">
        <v>7</v>
      </c>
      <c r="N29" s="97"/>
    </row>
    <row r="30" spans="2:14">
      <c r="B30" s="90">
        <v>25</v>
      </c>
      <c r="C30" s="91" t="s">
        <v>62</v>
      </c>
      <c r="D30" s="92" t="str">
        <f t="shared" si="0"/>
        <v>y</v>
      </c>
      <c r="E30" s="90" t="s">
        <v>16</v>
      </c>
      <c r="F30" s="98"/>
      <c r="G30" s="90" t="s">
        <v>17</v>
      </c>
      <c r="H30" s="98"/>
      <c r="I30" s="94" t="s">
        <v>37</v>
      </c>
      <c r="J30" s="98"/>
      <c r="K30" s="95" t="s">
        <v>2</v>
      </c>
      <c r="L30" s="91">
        <v>8</v>
      </c>
      <c r="N30" s="97"/>
    </row>
    <row r="31" spans="2:14">
      <c r="B31" s="90">
        <v>26</v>
      </c>
      <c r="C31" s="91" t="s">
        <v>63</v>
      </c>
      <c r="D31" s="92" t="str">
        <f t="shared" si="0"/>
        <v>z</v>
      </c>
      <c r="E31" s="90" t="s">
        <v>16</v>
      </c>
      <c r="F31" s="98"/>
      <c r="G31" s="90" t="s">
        <v>17</v>
      </c>
      <c r="H31" s="98"/>
      <c r="I31" s="94" t="s">
        <v>37</v>
      </c>
      <c r="J31" s="98"/>
      <c r="K31" s="95" t="s">
        <v>2</v>
      </c>
      <c r="L31" s="91">
        <v>1</v>
      </c>
      <c r="N31" s="97"/>
    </row>
    <row r="32" spans="2:14">
      <c r="B32" s="90">
        <v>27</v>
      </c>
      <c r="C32" s="91" t="s">
        <v>61</v>
      </c>
      <c r="D32" s="92" t="str">
        <f t="shared" si="0"/>
        <v>x</v>
      </c>
      <c r="E32" s="90" t="s">
        <v>16</v>
      </c>
      <c r="F32" s="98"/>
      <c r="G32" s="90" t="s">
        <v>17</v>
      </c>
      <c r="H32" s="98"/>
      <c r="I32" s="94" t="s">
        <v>37</v>
      </c>
      <c r="J32" s="98"/>
      <c r="K32" s="95" t="s">
        <v>2</v>
      </c>
      <c r="L32" s="91">
        <v>2</v>
      </c>
      <c r="N32" s="97"/>
    </row>
    <row r="33" spans="2:14">
      <c r="B33" s="90">
        <v>28</v>
      </c>
      <c r="C33" s="91" t="s">
        <v>64</v>
      </c>
      <c r="D33" s="92" t="str">
        <f t="shared" si="0"/>
        <v>aa</v>
      </c>
      <c r="E33" s="90" t="s">
        <v>16</v>
      </c>
      <c r="F33" s="98"/>
      <c r="G33" s="90" t="s">
        <v>17</v>
      </c>
      <c r="H33" s="98"/>
      <c r="I33" s="94" t="s">
        <v>37</v>
      </c>
      <c r="J33" s="98"/>
      <c r="K33" s="95" t="s">
        <v>2</v>
      </c>
      <c r="L33" s="91">
        <v>3</v>
      </c>
      <c r="N33" s="97"/>
    </row>
    <row r="34" spans="2:14">
      <c r="B34" s="90">
        <v>29</v>
      </c>
      <c r="C34" s="91" t="s">
        <v>65</v>
      </c>
      <c r="D34" s="92" t="str">
        <f t="shared" si="0"/>
        <v>ab</v>
      </c>
      <c r="E34" s="90" t="s">
        <v>16</v>
      </c>
      <c r="F34" s="98"/>
      <c r="G34" s="90" t="s">
        <v>17</v>
      </c>
      <c r="H34" s="98"/>
      <c r="I34" s="94" t="s">
        <v>37</v>
      </c>
      <c r="J34" s="98"/>
      <c r="K34" s="95" t="s">
        <v>2</v>
      </c>
      <c r="L34" s="91">
        <v>4</v>
      </c>
      <c r="N34" s="97"/>
    </row>
    <row r="35" spans="2:14">
      <c r="B35" s="90">
        <v>30</v>
      </c>
      <c r="C35" s="91" t="s">
        <v>66</v>
      </c>
      <c r="D35" s="92" t="str">
        <f t="shared" si="0"/>
        <v>ac</v>
      </c>
      <c r="E35" s="90" t="s">
        <v>16</v>
      </c>
      <c r="F35" s="98"/>
      <c r="G35" s="90" t="s">
        <v>17</v>
      </c>
      <c r="H35" s="98"/>
      <c r="I35" s="94" t="s">
        <v>37</v>
      </c>
      <c r="J35" s="98"/>
      <c r="K35" s="95" t="s">
        <v>2</v>
      </c>
      <c r="L35" s="91">
        <v>5</v>
      </c>
      <c r="N35" s="97"/>
    </row>
    <row r="36" spans="2:14">
      <c r="B36" s="90">
        <v>31</v>
      </c>
      <c r="C36" s="91" t="s">
        <v>67</v>
      </c>
      <c r="D36" s="92" t="str">
        <f t="shared" si="0"/>
        <v>ad</v>
      </c>
      <c r="E36" s="90" t="s">
        <v>16</v>
      </c>
      <c r="F36" s="98"/>
      <c r="G36" s="90" t="s">
        <v>17</v>
      </c>
      <c r="H36" s="98"/>
      <c r="I36" s="94" t="s">
        <v>37</v>
      </c>
      <c r="J36" s="98"/>
      <c r="K36" s="95" t="s">
        <v>2</v>
      </c>
      <c r="L36" s="91">
        <v>6</v>
      </c>
      <c r="N36" s="97"/>
    </row>
    <row r="37" spans="2:14">
      <c r="B37" s="90">
        <v>32</v>
      </c>
      <c r="C37" s="91" t="s">
        <v>68</v>
      </c>
      <c r="D37" s="92" t="str">
        <f t="shared" si="0"/>
        <v>ae</v>
      </c>
      <c r="E37" s="90" t="s">
        <v>16</v>
      </c>
      <c r="F37" s="98"/>
      <c r="G37" s="90" t="s">
        <v>17</v>
      </c>
      <c r="H37" s="98"/>
      <c r="I37" s="94" t="s">
        <v>37</v>
      </c>
      <c r="J37" s="98"/>
      <c r="K37" s="95" t="s">
        <v>2</v>
      </c>
      <c r="L37" s="91">
        <v>7</v>
      </c>
      <c r="N37" s="97"/>
    </row>
    <row r="38" spans="2:14">
      <c r="B38" s="90">
        <v>33</v>
      </c>
      <c r="C38" s="91" t="s">
        <v>69</v>
      </c>
      <c r="D38" s="92" t="str">
        <f t="shared" si="0"/>
        <v>af</v>
      </c>
      <c r="E38" s="90" t="s">
        <v>16</v>
      </c>
      <c r="F38" s="98"/>
      <c r="G38" s="90" t="s">
        <v>17</v>
      </c>
      <c r="H38" s="98"/>
      <c r="I38" s="94" t="s">
        <v>37</v>
      </c>
      <c r="J38" s="98"/>
      <c r="K38" s="95" t="s">
        <v>2</v>
      </c>
      <c r="L38" s="91">
        <v>8</v>
      </c>
      <c r="N38" s="97"/>
    </row>
    <row r="39" spans="2:14">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c r="B40" s="90"/>
      <c r="C40" s="100" t="s">
        <v>36</v>
      </c>
      <c r="D40" s="92"/>
      <c r="E40" s="90" t="s">
        <v>16</v>
      </c>
      <c r="F40" s="93">
        <v>0.6875</v>
      </c>
      <c r="G40" s="90" t="s">
        <v>17</v>
      </c>
      <c r="H40" s="93">
        <v>0.83333333333333337</v>
      </c>
      <c r="I40" s="94" t="s">
        <v>37</v>
      </c>
      <c r="J40" s="93">
        <v>0</v>
      </c>
      <c r="K40" s="95" t="s">
        <v>2</v>
      </c>
      <c r="L40" s="96">
        <f t="shared" si="2"/>
        <v>3.5000000000000009</v>
      </c>
      <c r="N40" s="97"/>
    </row>
    <row r="41" spans="2:14">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c r="B42" s="90"/>
      <c r="C42" s="99" t="s">
        <v>232</v>
      </c>
      <c r="D42" s="92"/>
      <c r="E42" s="90" t="s">
        <v>16</v>
      </c>
      <c r="F42" s="93"/>
      <c r="G42" s="90" t="s">
        <v>17</v>
      </c>
      <c r="H42" s="93"/>
      <c r="I42" s="94" t="s">
        <v>37</v>
      </c>
      <c r="J42" s="93">
        <v>0</v>
      </c>
      <c r="K42" s="95" t="s">
        <v>2</v>
      </c>
      <c r="L42" s="96" t="str">
        <f t="shared" ref="L42:L43" si="3">IF(OR(F42="",H42=""),"",(H42+IF(F42&gt;H42,1,0)-F42-J42)*24)</f>
        <v/>
      </c>
      <c r="N42" s="97"/>
    </row>
    <row r="43" spans="2:14">
      <c r="B43" s="90">
        <v>35</v>
      </c>
      <c r="C43" s="100" t="s">
        <v>36</v>
      </c>
      <c r="D43" s="92"/>
      <c r="E43" s="90" t="s">
        <v>16</v>
      </c>
      <c r="F43" s="93"/>
      <c r="G43" s="90" t="s">
        <v>17</v>
      </c>
      <c r="H43" s="93"/>
      <c r="I43" s="94" t="s">
        <v>37</v>
      </c>
      <c r="J43" s="93">
        <v>0</v>
      </c>
      <c r="K43" s="95" t="s">
        <v>2</v>
      </c>
      <c r="L43" s="96" t="str">
        <f t="shared" si="3"/>
        <v/>
      </c>
      <c r="N43" s="97"/>
    </row>
    <row r="44" spans="2:14">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c r="B45" s="90"/>
      <c r="C45" s="99" t="s">
        <v>234</v>
      </c>
      <c r="D45" s="92"/>
      <c r="E45" s="90" t="s">
        <v>16</v>
      </c>
      <c r="F45" s="93"/>
      <c r="G45" s="90" t="s">
        <v>17</v>
      </c>
      <c r="H45" s="93"/>
      <c r="I45" s="94" t="s">
        <v>37</v>
      </c>
      <c r="J45" s="93">
        <v>0</v>
      </c>
      <c r="K45" s="95" t="s">
        <v>2</v>
      </c>
      <c r="L45" s="96" t="str">
        <f t="shared" ref="L45:L46" si="4">IF(OR(F45="",H45=""),"",(H45+IF(F45&gt;H45,1,0)-F45-J45)*24)</f>
        <v/>
      </c>
      <c r="N45" s="97"/>
    </row>
    <row r="46" spans="2:14">
      <c r="B46" s="90">
        <v>36</v>
      </c>
      <c r="C46" s="100" t="s">
        <v>36</v>
      </c>
      <c r="D46" s="92"/>
      <c r="E46" s="90" t="s">
        <v>16</v>
      </c>
      <c r="F46" s="93"/>
      <c r="G46" s="90" t="s">
        <v>17</v>
      </c>
      <c r="H46" s="93"/>
      <c r="I46" s="94" t="s">
        <v>37</v>
      </c>
      <c r="J46" s="93">
        <v>0</v>
      </c>
      <c r="K46" s="95" t="s">
        <v>2</v>
      </c>
      <c r="L46" s="96" t="str">
        <f t="shared" si="4"/>
        <v/>
      </c>
      <c r="N46" s="97"/>
    </row>
    <row r="47" spans="2:14">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c r="C49" s="86" t="s">
        <v>235</v>
      </c>
      <c r="D49" s="86"/>
    </row>
    <row r="50" spans="3:4">
      <c r="C50" s="86" t="s">
        <v>236</v>
      </c>
      <c r="D50" s="86"/>
    </row>
    <row r="51" spans="3:4">
      <c r="C51" s="86" t="s">
        <v>237</v>
      </c>
      <c r="D51" s="86"/>
    </row>
    <row r="52" spans="3:4">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BO290"/>
  <sheetViews>
    <sheetView showGridLines="0" view="pageBreakPreview" topLeftCell="AC1" zoomScale="75" zoomScaleNormal="55" zoomScaleSheetLayoutView="75" workbookViewId="0">
      <selection activeCell="G18" sqref="G18"/>
    </sheetView>
  </sheetViews>
  <sheetFormatPr defaultColWidth="4.5" defaultRowHeight="14.25"/>
  <cols>
    <col min="1" max="1" width="0.875" style="1" customWidth="1"/>
    <col min="2" max="2" width="5.625" style="1" customWidth="1"/>
    <col min="3" max="4" width="8.125" style="1" customWidth="1"/>
    <col min="5" max="8" width="3.125" style="1" hidden="1" customWidth="1"/>
    <col min="9" max="10" width="3.125" style="1" customWidth="1"/>
    <col min="11" max="62" width="5.625" style="1" customWidth="1"/>
    <col min="63" max="63" width="1.125" style="1" customWidth="1"/>
    <col min="64" max="16384" width="4.5" style="1"/>
  </cols>
  <sheetData>
    <row r="1" spans="2:67" s="6" customFormat="1" ht="20.25" customHeight="1">
      <c r="C1" s="5" t="s">
        <v>322</v>
      </c>
      <c r="D1" s="5"/>
      <c r="E1" s="5"/>
      <c r="F1" s="5"/>
      <c r="G1" s="5"/>
      <c r="H1" s="5"/>
      <c r="I1" s="5"/>
      <c r="J1" s="5"/>
      <c r="M1" s="7" t="s">
        <v>0</v>
      </c>
      <c r="P1" s="5"/>
      <c r="Q1" s="5"/>
      <c r="R1" s="5"/>
      <c r="S1" s="5"/>
      <c r="T1" s="5"/>
      <c r="U1" s="5"/>
      <c r="V1" s="5"/>
      <c r="W1" s="5"/>
      <c r="AS1" s="9" t="s">
        <v>30</v>
      </c>
      <c r="AT1" s="1322" t="s">
        <v>158</v>
      </c>
      <c r="AU1" s="1323"/>
      <c r="AV1" s="1323"/>
      <c r="AW1" s="1323"/>
      <c r="AX1" s="1323"/>
      <c r="AY1" s="1323"/>
      <c r="AZ1" s="1323"/>
      <c r="BA1" s="1323"/>
      <c r="BB1" s="1323"/>
      <c r="BC1" s="1323"/>
      <c r="BD1" s="1323"/>
      <c r="BE1" s="1323"/>
      <c r="BF1" s="1323"/>
      <c r="BG1" s="1323"/>
      <c r="BH1" s="1323"/>
      <c r="BI1" s="1323"/>
      <c r="BJ1" s="9" t="s">
        <v>2</v>
      </c>
    </row>
    <row r="2" spans="2:67" s="8" customFormat="1" ht="20.25" customHeight="1">
      <c r="J2" s="7"/>
      <c r="M2" s="7"/>
      <c r="N2" s="7"/>
      <c r="P2" s="9"/>
      <c r="Q2" s="9"/>
      <c r="R2" s="9"/>
      <c r="S2" s="9"/>
      <c r="T2" s="9"/>
      <c r="U2" s="9"/>
      <c r="V2" s="9"/>
      <c r="W2" s="9"/>
      <c r="AB2" s="142" t="s">
        <v>27</v>
      </c>
      <c r="AC2" s="1324">
        <v>6</v>
      </c>
      <c r="AD2" s="1324"/>
      <c r="AE2" s="142" t="s">
        <v>28</v>
      </c>
      <c r="AF2" s="1325">
        <f>IF(AC2=0,"",YEAR(DATE(2018+AC2,1,1)))</f>
        <v>2024</v>
      </c>
      <c r="AG2" s="1325"/>
      <c r="AH2" s="143" t="s">
        <v>29</v>
      </c>
      <c r="AI2" s="143" t="s">
        <v>1</v>
      </c>
      <c r="AJ2" s="1324">
        <v>6</v>
      </c>
      <c r="AK2" s="1324"/>
      <c r="AL2" s="143" t="s">
        <v>24</v>
      </c>
      <c r="AS2" s="9" t="s">
        <v>31</v>
      </c>
      <c r="AT2" s="1324" t="s">
        <v>202</v>
      </c>
      <c r="AU2" s="1324"/>
      <c r="AV2" s="1324"/>
      <c r="AW2" s="1324"/>
      <c r="AX2" s="1324"/>
      <c r="AY2" s="1324"/>
      <c r="AZ2" s="1324"/>
      <c r="BA2" s="1324"/>
      <c r="BB2" s="1324"/>
      <c r="BC2" s="1324"/>
      <c r="BD2" s="1324"/>
      <c r="BE2" s="1324"/>
      <c r="BF2" s="1324"/>
      <c r="BG2" s="1324"/>
      <c r="BH2" s="1324"/>
      <c r="BI2" s="1324"/>
      <c r="BJ2" s="9" t="s">
        <v>2</v>
      </c>
      <c r="BK2" s="9"/>
      <c r="BL2" s="9"/>
      <c r="BM2" s="9"/>
    </row>
    <row r="3" spans="2:67" s="8" customFormat="1" ht="20.25" customHeight="1">
      <c r="J3" s="7"/>
      <c r="M3" s="7"/>
      <c r="O3" s="9"/>
      <c r="P3" s="9"/>
      <c r="Q3" s="9"/>
      <c r="R3" s="9"/>
      <c r="S3" s="9"/>
      <c r="T3" s="9"/>
      <c r="U3" s="9"/>
      <c r="AC3" s="15"/>
      <c r="AD3" s="15"/>
      <c r="AE3" s="16"/>
      <c r="AF3" s="17"/>
      <c r="AG3" s="16"/>
      <c r="BD3" s="18" t="s">
        <v>21</v>
      </c>
      <c r="BE3" s="1326" t="s">
        <v>239</v>
      </c>
      <c r="BF3" s="1327"/>
      <c r="BG3" s="1327"/>
      <c r="BH3" s="1328"/>
      <c r="BI3" s="9"/>
    </row>
    <row r="4" spans="2:67" s="8" customFormat="1" ht="20.25" customHeight="1">
      <c r="B4" s="32"/>
      <c r="C4" s="32"/>
      <c r="D4" s="32"/>
      <c r="E4" s="32"/>
      <c r="F4" s="32"/>
      <c r="G4" s="32"/>
      <c r="H4" s="32"/>
      <c r="I4" s="32"/>
      <c r="J4" s="167"/>
      <c r="K4" s="32"/>
      <c r="L4" s="32"/>
      <c r="M4" s="167"/>
      <c r="N4" s="32"/>
      <c r="O4" s="168"/>
      <c r="P4" s="168"/>
      <c r="Q4" s="168"/>
      <c r="R4" s="168"/>
      <c r="S4" s="168"/>
      <c r="T4" s="168"/>
      <c r="U4" s="168"/>
      <c r="V4" s="32"/>
      <c r="W4" s="32"/>
      <c r="X4" s="32"/>
      <c r="Y4" s="32"/>
      <c r="Z4" s="32"/>
      <c r="AA4" s="32"/>
      <c r="AB4" s="32"/>
      <c r="AC4" s="169"/>
      <c r="AD4" s="169"/>
      <c r="AE4" s="170"/>
      <c r="AF4" s="171"/>
      <c r="AG4" s="170"/>
      <c r="AH4" s="32"/>
      <c r="AI4" s="32"/>
      <c r="AJ4" s="32"/>
      <c r="AK4" s="32"/>
      <c r="AL4" s="32"/>
      <c r="AM4" s="32"/>
      <c r="AN4" s="32"/>
      <c r="AO4" s="32"/>
      <c r="AP4" s="32"/>
      <c r="AQ4" s="32"/>
      <c r="AR4" s="32"/>
      <c r="BD4" s="18" t="s">
        <v>241</v>
      </c>
      <c r="BE4" s="1326" t="s">
        <v>786</v>
      </c>
      <c r="BF4" s="1327"/>
      <c r="BG4" s="1327"/>
      <c r="BH4" s="1328"/>
      <c r="BI4" s="9"/>
    </row>
    <row r="5" spans="2:67" s="8" customFormat="1" ht="9" customHeight="1">
      <c r="B5" s="32"/>
      <c r="C5" s="32"/>
      <c r="D5" s="32"/>
      <c r="E5" s="32"/>
      <c r="F5" s="32"/>
      <c r="G5" s="32"/>
      <c r="H5" s="32"/>
      <c r="I5" s="32"/>
      <c r="J5" s="167"/>
      <c r="K5" s="32"/>
      <c r="L5" s="32"/>
      <c r="M5" s="167"/>
      <c r="N5" s="32"/>
      <c r="O5" s="168"/>
      <c r="P5" s="168"/>
      <c r="Q5" s="168"/>
      <c r="R5" s="168"/>
      <c r="S5" s="168"/>
      <c r="T5" s="168"/>
      <c r="U5" s="168"/>
      <c r="V5" s="32"/>
      <c r="W5" s="32"/>
      <c r="X5" s="32"/>
      <c r="Y5" s="32"/>
      <c r="Z5" s="32"/>
      <c r="AA5" s="32"/>
      <c r="AB5" s="32"/>
      <c r="AC5" s="172"/>
      <c r="AD5" s="172"/>
      <c r="AE5" s="32"/>
      <c r="AF5" s="32"/>
      <c r="AG5" s="32"/>
      <c r="AH5" s="32"/>
      <c r="AI5" s="32"/>
      <c r="AJ5" s="30"/>
      <c r="AK5" s="30"/>
      <c r="AL5" s="30"/>
      <c r="AM5" s="30"/>
      <c r="AN5" s="30"/>
      <c r="AO5" s="30"/>
      <c r="AP5" s="30"/>
      <c r="AQ5" s="30"/>
      <c r="AR5" s="30"/>
      <c r="AS5" s="6"/>
      <c r="AT5" s="6"/>
      <c r="AU5" s="6"/>
      <c r="AV5" s="6"/>
      <c r="AW5" s="6"/>
      <c r="AX5" s="6"/>
      <c r="AY5" s="6"/>
      <c r="AZ5" s="6"/>
      <c r="BA5" s="6"/>
      <c r="BB5" s="6"/>
      <c r="BC5" s="6"/>
      <c r="BD5" s="6"/>
      <c r="BE5" s="6"/>
      <c r="BF5" s="6"/>
      <c r="BG5" s="6"/>
      <c r="BH5" s="19"/>
      <c r="BI5" s="19"/>
    </row>
    <row r="6" spans="2:67" s="8" customFormat="1" ht="21" customHeight="1">
      <c r="B6" s="37"/>
      <c r="C6" s="34"/>
      <c r="D6" s="34"/>
      <c r="E6" s="34"/>
      <c r="F6" s="34"/>
      <c r="G6" s="34"/>
      <c r="H6" s="34"/>
      <c r="I6" s="34"/>
      <c r="J6" s="34"/>
      <c r="K6" s="42"/>
      <c r="L6" s="42"/>
      <c r="M6" s="42"/>
      <c r="N6" s="40"/>
      <c r="O6" s="42"/>
      <c r="P6" s="42"/>
      <c r="Q6" s="42"/>
      <c r="R6" s="32"/>
      <c r="S6" s="32"/>
      <c r="T6" s="32"/>
      <c r="U6" s="32"/>
      <c r="V6" s="32"/>
      <c r="W6" s="32"/>
      <c r="X6" s="32"/>
      <c r="Y6" s="32"/>
      <c r="Z6" s="32"/>
      <c r="AA6" s="32"/>
      <c r="AB6" s="32"/>
      <c r="AC6" s="32"/>
      <c r="AD6" s="32"/>
      <c r="AE6" s="32"/>
      <c r="AF6" s="32"/>
      <c r="AG6" s="32"/>
      <c r="AH6" s="32"/>
      <c r="AI6" s="32"/>
      <c r="AJ6" s="30"/>
      <c r="AK6" s="30"/>
      <c r="AL6" s="30"/>
      <c r="AM6" s="30"/>
      <c r="AN6" s="30"/>
      <c r="AO6" s="30" t="s">
        <v>258</v>
      </c>
      <c r="AP6" s="30"/>
      <c r="AQ6" s="30"/>
      <c r="AR6" s="30"/>
      <c r="AS6" s="6"/>
      <c r="AT6" s="6"/>
      <c r="AU6" s="6"/>
      <c r="AW6" s="38"/>
      <c r="AX6" s="38"/>
      <c r="AY6" s="2"/>
      <c r="AZ6" s="6"/>
      <c r="BA6" s="1318">
        <v>40</v>
      </c>
      <c r="BB6" s="1319"/>
      <c r="BC6" s="2" t="s">
        <v>22</v>
      </c>
      <c r="BD6" s="6"/>
      <c r="BE6" s="1318">
        <v>160</v>
      </c>
      <c r="BF6" s="1319"/>
      <c r="BG6" s="2" t="s">
        <v>23</v>
      </c>
      <c r="BH6" s="6"/>
      <c r="BI6" s="19"/>
    </row>
    <row r="7" spans="2:67" s="8" customFormat="1" ht="5.25" customHeight="1">
      <c r="B7" s="37"/>
      <c r="C7" s="41"/>
      <c r="D7" s="41"/>
      <c r="E7" s="41"/>
      <c r="F7" s="41"/>
      <c r="G7" s="41"/>
      <c r="H7" s="41"/>
      <c r="I7" s="41"/>
      <c r="J7" s="42"/>
      <c r="K7" s="42"/>
      <c r="L7" s="42"/>
      <c r="M7" s="40"/>
      <c r="N7" s="42"/>
      <c r="O7" s="42"/>
      <c r="P7" s="42"/>
      <c r="Q7" s="42"/>
      <c r="R7" s="32"/>
      <c r="S7" s="32"/>
      <c r="T7" s="32"/>
      <c r="U7" s="32"/>
      <c r="V7" s="32"/>
      <c r="W7" s="32"/>
      <c r="X7" s="32"/>
      <c r="Y7" s="32"/>
      <c r="Z7" s="32"/>
      <c r="AA7" s="32"/>
      <c r="AB7" s="32"/>
      <c r="AC7" s="32"/>
      <c r="AD7" s="32"/>
      <c r="AE7" s="32"/>
      <c r="AF7" s="32"/>
      <c r="AG7" s="32"/>
      <c r="AH7" s="32"/>
      <c r="AI7" s="32"/>
      <c r="AJ7" s="30"/>
      <c r="AK7" s="30"/>
      <c r="AL7" s="30"/>
      <c r="AM7" s="30"/>
      <c r="AN7" s="30"/>
      <c r="AO7" s="30"/>
      <c r="AP7" s="30"/>
      <c r="AQ7" s="30"/>
      <c r="AR7" s="30"/>
      <c r="AS7" s="30"/>
      <c r="AT7" s="30"/>
      <c r="AU7" s="30"/>
      <c r="AV7" s="30"/>
      <c r="AW7" s="30"/>
      <c r="AX7" s="30"/>
      <c r="AY7" s="30"/>
      <c r="AZ7" s="30"/>
      <c r="BA7" s="30"/>
      <c r="BB7" s="30"/>
      <c r="BC7" s="30"/>
      <c r="BD7" s="30"/>
      <c r="BE7" s="30"/>
      <c r="BF7" s="30"/>
      <c r="BG7" s="30"/>
      <c r="BH7" s="31"/>
      <c r="BI7" s="31"/>
      <c r="BJ7" s="32"/>
    </row>
    <row r="8" spans="2:67" s="8" customFormat="1" ht="21" customHeight="1">
      <c r="B8" s="43"/>
      <c r="C8" s="40"/>
      <c r="D8" s="40"/>
      <c r="E8" s="40"/>
      <c r="F8" s="40"/>
      <c r="G8" s="40"/>
      <c r="H8" s="40"/>
      <c r="I8" s="40"/>
      <c r="J8" s="42"/>
      <c r="K8" s="42"/>
      <c r="L8" s="42"/>
      <c r="M8" s="40"/>
      <c r="N8" s="42"/>
      <c r="O8" s="42"/>
      <c r="P8" s="42"/>
      <c r="Q8" s="42"/>
      <c r="R8" s="32"/>
      <c r="S8" s="32"/>
      <c r="T8" s="32"/>
      <c r="U8" s="32"/>
      <c r="V8" s="32"/>
      <c r="W8" s="32"/>
      <c r="X8" s="32"/>
      <c r="Y8" s="32"/>
      <c r="Z8" s="32"/>
      <c r="AA8" s="32"/>
      <c r="AB8" s="32"/>
      <c r="AC8" s="32"/>
      <c r="AD8" s="32"/>
      <c r="AE8" s="32"/>
      <c r="AF8" s="32"/>
      <c r="AG8" s="32"/>
      <c r="AH8" s="32"/>
      <c r="AI8" s="32"/>
      <c r="AJ8" s="33"/>
      <c r="AK8" s="33"/>
      <c r="AL8" s="33"/>
      <c r="AM8" s="34"/>
      <c r="AN8" s="35"/>
      <c r="AO8" s="36"/>
      <c r="AP8" s="36"/>
      <c r="AQ8" s="37"/>
      <c r="AR8" s="38"/>
      <c r="AS8" s="38"/>
      <c r="AT8" s="38"/>
      <c r="AU8" s="39"/>
      <c r="AV8" s="39"/>
      <c r="AW8" s="30"/>
      <c r="AX8" s="38"/>
      <c r="AY8" s="38"/>
      <c r="AZ8" s="40"/>
      <c r="BA8" s="30"/>
      <c r="BB8" s="30" t="s">
        <v>26</v>
      </c>
      <c r="BC8" s="30"/>
      <c r="BD8" s="30"/>
      <c r="BE8" s="1320">
        <f>DAY(EOMONTH(DATE(AF2,AJ2,1),0))</f>
        <v>30</v>
      </c>
      <c r="BF8" s="1321"/>
      <c r="BG8" s="30" t="s">
        <v>25</v>
      </c>
      <c r="BH8" s="30"/>
      <c r="BI8" s="30"/>
      <c r="BJ8" s="32"/>
      <c r="BM8" s="9"/>
      <c r="BN8" s="9"/>
      <c r="BO8" s="9"/>
    </row>
    <row r="9" spans="2:67" s="8" customFormat="1" ht="5.25" customHeight="1">
      <c r="B9" s="43"/>
      <c r="C9" s="40"/>
      <c r="D9" s="40"/>
      <c r="E9" s="40"/>
      <c r="F9" s="40"/>
      <c r="G9" s="40"/>
      <c r="H9" s="40"/>
      <c r="I9" s="40"/>
      <c r="J9" s="42"/>
      <c r="K9" s="42"/>
      <c r="L9" s="42"/>
      <c r="M9" s="40"/>
      <c r="N9" s="42"/>
      <c r="O9" s="42"/>
      <c r="P9" s="42"/>
      <c r="Q9" s="42"/>
      <c r="R9" s="32"/>
      <c r="S9" s="32"/>
      <c r="T9" s="32"/>
      <c r="U9" s="32"/>
      <c r="V9" s="32"/>
      <c r="W9" s="32"/>
      <c r="X9" s="32"/>
      <c r="Y9" s="32"/>
      <c r="Z9" s="32"/>
      <c r="AA9" s="32"/>
      <c r="AB9" s="32"/>
      <c r="AC9" s="32"/>
      <c r="AD9" s="32"/>
      <c r="AE9" s="32"/>
      <c r="AF9" s="32"/>
      <c r="AG9" s="32"/>
      <c r="AH9" s="32"/>
      <c r="AI9" s="32"/>
      <c r="AJ9" s="33"/>
      <c r="AK9" s="33"/>
      <c r="AL9" s="33"/>
      <c r="AM9" s="34"/>
      <c r="AN9" s="35"/>
      <c r="AO9" s="36"/>
      <c r="AP9" s="36"/>
      <c r="AQ9" s="37"/>
      <c r="AR9" s="38"/>
      <c r="AS9" s="38"/>
      <c r="AT9" s="38"/>
      <c r="AU9" s="39"/>
      <c r="AV9" s="39"/>
      <c r="AW9" s="30"/>
      <c r="AX9" s="38"/>
      <c r="AY9" s="38"/>
      <c r="AZ9" s="40"/>
      <c r="BA9" s="30"/>
      <c r="BB9" s="30"/>
      <c r="BC9" s="30"/>
      <c r="BD9" s="30"/>
      <c r="BE9" s="40"/>
      <c r="BF9" s="40"/>
      <c r="BG9" s="30"/>
      <c r="BH9" s="30"/>
      <c r="BI9" s="30"/>
      <c r="BJ9" s="32"/>
      <c r="BM9" s="9"/>
      <c r="BN9" s="9"/>
      <c r="BO9" s="9"/>
    </row>
    <row r="10" spans="2:67" s="8" customFormat="1" ht="21" customHeight="1">
      <c r="B10" s="43"/>
      <c r="C10" s="40"/>
      <c r="D10" s="40"/>
      <c r="E10" s="40"/>
      <c r="F10" s="40"/>
      <c r="G10" s="40"/>
      <c r="H10" s="40"/>
      <c r="I10" s="40"/>
      <c r="J10" s="42"/>
      <c r="K10" s="42"/>
      <c r="L10" s="42"/>
      <c r="M10" s="40"/>
      <c r="N10" s="42"/>
      <c r="O10" s="42"/>
      <c r="P10" s="42"/>
      <c r="Q10" s="42"/>
      <c r="R10" s="32"/>
      <c r="S10" s="32"/>
      <c r="T10" s="32"/>
      <c r="U10" s="32"/>
      <c r="V10" s="32"/>
      <c r="W10" s="32"/>
      <c r="X10" s="32"/>
      <c r="Y10" s="32"/>
      <c r="Z10" s="32"/>
      <c r="AA10" s="32"/>
      <c r="AB10" s="32"/>
      <c r="AC10" s="32"/>
      <c r="AD10" s="32"/>
      <c r="AE10" s="32"/>
      <c r="AF10" s="32"/>
      <c r="AG10" s="32"/>
      <c r="AH10" s="32"/>
      <c r="AI10" s="32"/>
      <c r="AJ10" s="33"/>
      <c r="AK10" s="33"/>
      <c r="AL10" s="33"/>
      <c r="AM10" s="34"/>
      <c r="AN10" s="35"/>
      <c r="AO10" s="36"/>
      <c r="AP10" s="36"/>
      <c r="AQ10" s="30" t="s">
        <v>273</v>
      </c>
      <c r="AR10" s="38"/>
      <c r="AS10" s="30"/>
      <c r="AT10" s="34"/>
      <c r="AU10" s="34"/>
      <c r="AV10" s="221"/>
      <c r="AW10" s="30"/>
      <c r="AX10" s="222"/>
      <c r="AY10" s="222"/>
      <c r="AZ10" s="222"/>
      <c r="BA10" s="30"/>
      <c r="BB10" s="30"/>
      <c r="BC10" s="31" t="s">
        <v>271</v>
      </c>
      <c r="BD10" s="30"/>
      <c r="BE10" s="1318"/>
      <c r="BF10" s="1319"/>
      <c r="BG10" s="2" t="s">
        <v>272</v>
      </c>
      <c r="BH10" s="30"/>
      <c r="BI10" s="30"/>
      <c r="BJ10" s="32"/>
      <c r="BM10" s="9"/>
      <c r="BN10" s="9"/>
      <c r="BO10" s="9"/>
    </row>
    <row r="11" spans="2:67" ht="5.25" customHeight="1" thickBot="1">
      <c r="B11" s="44"/>
      <c r="C11" s="45"/>
      <c r="D11" s="45"/>
      <c r="E11" s="45"/>
      <c r="F11" s="45"/>
      <c r="G11" s="45"/>
      <c r="H11" s="45"/>
      <c r="I11" s="45"/>
      <c r="J11" s="45"/>
      <c r="K11" s="44"/>
      <c r="L11" s="44"/>
      <c r="M11" s="44"/>
      <c r="N11" s="44"/>
      <c r="O11" s="44"/>
      <c r="P11" s="44"/>
      <c r="Q11" s="44"/>
      <c r="R11" s="44"/>
      <c r="S11" s="44"/>
      <c r="T11" s="44"/>
      <c r="U11" s="44"/>
      <c r="V11" s="44"/>
      <c r="W11" s="44"/>
      <c r="X11" s="44"/>
      <c r="Y11" s="44"/>
      <c r="Z11" s="44"/>
      <c r="AA11" s="44"/>
      <c r="AB11" s="44"/>
      <c r="AC11" s="45"/>
      <c r="AD11" s="44"/>
      <c r="AE11" s="44"/>
      <c r="AF11" s="44"/>
      <c r="AG11" s="44"/>
      <c r="AH11" s="44"/>
      <c r="AI11" s="44"/>
      <c r="AJ11" s="44"/>
      <c r="AK11" s="44"/>
      <c r="AL11" s="44"/>
      <c r="AM11" s="44"/>
      <c r="AN11" s="44"/>
      <c r="AO11" s="44"/>
      <c r="AP11" s="44"/>
      <c r="AQ11" s="44"/>
      <c r="AR11" s="44"/>
      <c r="AT11" s="3"/>
      <c r="BK11" s="4"/>
      <c r="BL11" s="4"/>
      <c r="BM11" s="4"/>
    </row>
    <row r="12" spans="2:67" ht="21.6" customHeight="1">
      <c r="B12" s="1353" t="s">
        <v>20</v>
      </c>
      <c r="C12" s="1341" t="s">
        <v>284</v>
      </c>
      <c r="D12" s="1367"/>
      <c r="E12" s="214"/>
      <c r="F12" s="211"/>
      <c r="G12" s="214"/>
      <c r="H12" s="211"/>
      <c r="I12" s="1370" t="s">
        <v>285</v>
      </c>
      <c r="J12" s="1371"/>
      <c r="K12" s="1376" t="s">
        <v>286</v>
      </c>
      <c r="L12" s="1342"/>
      <c r="M12" s="1342"/>
      <c r="N12" s="1367"/>
      <c r="O12" s="1376" t="s">
        <v>287</v>
      </c>
      <c r="P12" s="1342"/>
      <c r="Q12" s="1342"/>
      <c r="R12" s="1342"/>
      <c r="S12" s="1367"/>
      <c r="T12" s="198"/>
      <c r="U12" s="198"/>
      <c r="V12" s="199"/>
      <c r="W12" s="1379" t="s">
        <v>288</v>
      </c>
      <c r="X12" s="1359"/>
      <c r="Y12" s="1359"/>
      <c r="Z12" s="1359"/>
      <c r="AA12" s="1359"/>
      <c r="AB12" s="1359"/>
      <c r="AC12" s="1359"/>
      <c r="AD12" s="1359"/>
      <c r="AE12" s="1359"/>
      <c r="AF12" s="1359"/>
      <c r="AG12" s="1359"/>
      <c r="AH12" s="1359"/>
      <c r="AI12" s="1359"/>
      <c r="AJ12" s="1359"/>
      <c r="AK12" s="1359"/>
      <c r="AL12" s="1359"/>
      <c r="AM12" s="1359"/>
      <c r="AN12" s="1359"/>
      <c r="AO12" s="1359"/>
      <c r="AP12" s="1359"/>
      <c r="AQ12" s="1359"/>
      <c r="AR12" s="1359"/>
      <c r="AS12" s="1359"/>
      <c r="AT12" s="1359"/>
      <c r="AU12" s="1359"/>
      <c r="AV12" s="1359"/>
      <c r="AW12" s="1359"/>
      <c r="AX12" s="1359"/>
      <c r="AY12" s="1359"/>
      <c r="AZ12" s="1359"/>
      <c r="BA12" s="1359"/>
      <c r="BB12" s="1329" t="str">
        <f>IF(BE3="４週","(10)1～4週目の勤務時間数合計","(10)1か月の勤務時間数　合計")</f>
        <v>(10)1～4週目の勤務時間数合計</v>
      </c>
      <c r="BC12" s="1330"/>
      <c r="BD12" s="1335" t="s">
        <v>289</v>
      </c>
      <c r="BE12" s="1336"/>
      <c r="BF12" s="1341" t="s">
        <v>290</v>
      </c>
      <c r="BG12" s="1342"/>
      <c r="BH12" s="1342"/>
      <c r="BI12" s="1342"/>
      <c r="BJ12" s="1343"/>
    </row>
    <row r="13" spans="2:67" ht="20.25" customHeight="1">
      <c r="B13" s="1354"/>
      <c r="C13" s="1344"/>
      <c r="D13" s="1368"/>
      <c r="E13" s="215"/>
      <c r="F13" s="212"/>
      <c r="G13" s="215"/>
      <c r="H13" s="212"/>
      <c r="I13" s="1372"/>
      <c r="J13" s="1373"/>
      <c r="K13" s="1377"/>
      <c r="L13" s="1345"/>
      <c r="M13" s="1345"/>
      <c r="N13" s="1368"/>
      <c r="O13" s="1377"/>
      <c r="P13" s="1345"/>
      <c r="Q13" s="1345"/>
      <c r="R13" s="1345"/>
      <c r="S13" s="1368"/>
      <c r="T13" s="200"/>
      <c r="U13" s="200"/>
      <c r="V13" s="201"/>
      <c r="W13" s="1350" t="s">
        <v>11</v>
      </c>
      <c r="X13" s="1350"/>
      <c r="Y13" s="1350"/>
      <c r="Z13" s="1350"/>
      <c r="AA13" s="1350"/>
      <c r="AB13" s="1350"/>
      <c r="AC13" s="1351"/>
      <c r="AD13" s="1352" t="s">
        <v>12</v>
      </c>
      <c r="AE13" s="1350"/>
      <c r="AF13" s="1350"/>
      <c r="AG13" s="1350"/>
      <c r="AH13" s="1350"/>
      <c r="AI13" s="1350"/>
      <c r="AJ13" s="1351"/>
      <c r="AK13" s="1352" t="s">
        <v>13</v>
      </c>
      <c r="AL13" s="1350"/>
      <c r="AM13" s="1350"/>
      <c r="AN13" s="1350"/>
      <c r="AO13" s="1350"/>
      <c r="AP13" s="1350"/>
      <c r="AQ13" s="1351"/>
      <c r="AR13" s="1352" t="s">
        <v>14</v>
      </c>
      <c r="AS13" s="1350"/>
      <c r="AT13" s="1350"/>
      <c r="AU13" s="1350"/>
      <c r="AV13" s="1350"/>
      <c r="AW13" s="1350"/>
      <c r="AX13" s="1351"/>
      <c r="AY13" s="1352" t="s">
        <v>15</v>
      </c>
      <c r="AZ13" s="1350"/>
      <c r="BA13" s="1350"/>
      <c r="BB13" s="1331"/>
      <c r="BC13" s="1332"/>
      <c r="BD13" s="1337"/>
      <c r="BE13" s="1338"/>
      <c r="BF13" s="1344"/>
      <c r="BG13" s="1345"/>
      <c r="BH13" s="1345"/>
      <c r="BI13" s="1345"/>
      <c r="BJ13" s="1346"/>
    </row>
    <row r="14" spans="2:67" ht="20.25" customHeight="1">
      <c r="B14" s="1354"/>
      <c r="C14" s="1344"/>
      <c r="D14" s="1368"/>
      <c r="E14" s="215"/>
      <c r="F14" s="212"/>
      <c r="G14" s="215"/>
      <c r="H14" s="212"/>
      <c r="I14" s="1372"/>
      <c r="J14" s="1373"/>
      <c r="K14" s="1377"/>
      <c r="L14" s="1345"/>
      <c r="M14" s="1345"/>
      <c r="N14" s="1368"/>
      <c r="O14" s="1377"/>
      <c r="P14" s="1345"/>
      <c r="Q14" s="1345"/>
      <c r="R14" s="1345"/>
      <c r="S14" s="1368"/>
      <c r="T14" s="200"/>
      <c r="U14" s="200"/>
      <c r="V14" s="201"/>
      <c r="W14" s="150">
        <v>1</v>
      </c>
      <c r="X14" s="151">
        <v>2</v>
      </c>
      <c r="Y14" s="151">
        <v>3</v>
      </c>
      <c r="Z14" s="151">
        <v>4</v>
      </c>
      <c r="AA14" s="151">
        <v>5</v>
      </c>
      <c r="AB14" s="151">
        <v>6</v>
      </c>
      <c r="AC14" s="152">
        <v>7</v>
      </c>
      <c r="AD14" s="153">
        <v>8</v>
      </c>
      <c r="AE14" s="151">
        <v>9</v>
      </c>
      <c r="AF14" s="151">
        <v>10</v>
      </c>
      <c r="AG14" s="151">
        <v>11</v>
      </c>
      <c r="AH14" s="151">
        <v>12</v>
      </c>
      <c r="AI14" s="151">
        <v>13</v>
      </c>
      <c r="AJ14" s="152">
        <v>14</v>
      </c>
      <c r="AK14" s="150">
        <v>15</v>
      </c>
      <c r="AL14" s="151">
        <v>16</v>
      </c>
      <c r="AM14" s="151">
        <v>17</v>
      </c>
      <c r="AN14" s="151">
        <v>18</v>
      </c>
      <c r="AO14" s="151">
        <v>19</v>
      </c>
      <c r="AP14" s="151">
        <v>20</v>
      </c>
      <c r="AQ14" s="152">
        <v>21</v>
      </c>
      <c r="AR14" s="153">
        <v>22</v>
      </c>
      <c r="AS14" s="151">
        <v>23</v>
      </c>
      <c r="AT14" s="151">
        <v>24</v>
      </c>
      <c r="AU14" s="151">
        <v>25</v>
      </c>
      <c r="AV14" s="151">
        <v>26</v>
      </c>
      <c r="AW14" s="151">
        <v>27</v>
      </c>
      <c r="AX14" s="152">
        <v>28</v>
      </c>
      <c r="AY14" s="154" t="str">
        <f>IF($BE$3="暦月",IF(DAY(DATE($AF$2,$AJ$2,29))=29,29,""),"")</f>
        <v/>
      </c>
      <c r="AZ14" s="218" t="str">
        <f>IF($BE$3="暦月",IF(DAY(DATE($AF$2,$AJ$2,30))=30,30,""),"")</f>
        <v/>
      </c>
      <c r="BA14" s="155" t="str">
        <f>IF($BE$3="暦月",IF(DAY(DATE($AF$2,$AJ$2,31))=31,31,""),"")</f>
        <v/>
      </c>
      <c r="BB14" s="1331"/>
      <c r="BC14" s="1332"/>
      <c r="BD14" s="1337"/>
      <c r="BE14" s="1338"/>
      <c r="BF14" s="1344"/>
      <c r="BG14" s="1345"/>
      <c r="BH14" s="1345"/>
      <c r="BI14" s="1345"/>
      <c r="BJ14" s="1346"/>
    </row>
    <row r="15" spans="2:67" ht="20.25" hidden="1" customHeight="1">
      <c r="B15" s="1354"/>
      <c r="C15" s="1344"/>
      <c r="D15" s="1368"/>
      <c r="E15" s="215"/>
      <c r="F15" s="212"/>
      <c r="G15" s="215"/>
      <c r="H15" s="212"/>
      <c r="I15" s="1372"/>
      <c r="J15" s="1373"/>
      <c r="K15" s="1377"/>
      <c r="L15" s="1345"/>
      <c r="M15" s="1345"/>
      <c r="N15" s="1368"/>
      <c r="O15" s="1377"/>
      <c r="P15" s="1345"/>
      <c r="Q15" s="1345"/>
      <c r="R15" s="1345"/>
      <c r="S15" s="1368"/>
      <c r="T15" s="200"/>
      <c r="U15" s="200"/>
      <c r="V15" s="201"/>
      <c r="W15" s="150">
        <f>WEEKDAY(DATE($AF$2,$AJ$2,1))</f>
        <v>7</v>
      </c>
      <c r="X15" s="151">
        <f>WEEKDAY(DATE($AF$2,$AJ$2,2))</f>
        <v>1</v>
      </c>
      <c r="Y15" s="151">
        <f>WEEKDAY(DATE($AF$2,$AJ$2,3))</f>
        <v>2</v>
      </c>
      <c r="Z15" s="151">
        <f>WEEKDAY(DATE($AF$2,$AJ$2,4))</f>
        <v>3</v>
      </c>
      <c r="AA15" s="151">
        <f>WEEKDAY(DATE($AF$2,$AJ$2,5))</f>
        <v>4</v>
      </c>
      <c r="AB15" s="151">
        <f>WEEKDAY(DATE($AF$2,$AJ$2,6))</f>
        <v>5</v>
      </c>
      <c r="AC15" s="152">
        <f>WEEKDAY(DATE($AF$2,$AJ$2,7))</f>
        <v>6</v>
      </c>
      <c r="AD15" s="153">
        <f>WEEKDAY(DATE($AF$2,$AJ$2,8))</f>
        <v>7</v>
      </c>
      <c r="AE15" s="151">
        <f>WEEKDAY(DATE($AF$2,$AJ$2,9))</f>
        <v>1</v>
      </c>
      <c r="AF15" s="151">
        <f>WEEKDAY(DATE($AF$2,$AJ$2,10))</f>
        <v>2</v>
      </c>
      <c r="AG15" s="151">
        <f>WEEKDAY(DATE($AF$2,$AJ$2,11))</f>
        <v>3</v>
      </c>
      <c r="AH15" s="151">
        <f>WEEKDAY(DATE($AF$2,$AJ$2,12))</f>
        <v>4</v>
      </c>
      <c r="AI15" s="151">
        <f>WEEKDAY(DATE($AF$2,$AJ$2,13))</f>
        <v>5</v>
      </c>
      <c r="AJ15" s="152">
        <f>WEEKDAY(DATE($AF$2,$AJ$2,14))</f>
        <v>6</v>
      </c>
      <c r="AK15" s="153">
        <f>WEEKDAY(DATE($AF$2,$AJ$2,15))</f>
        <v>7</v>
      </c>
      <c r="AL15" s="151">
        <f>WEEKDAY(DATE($AF$2,$AJ$2,16))</f>
        <v>1</v>
      </c>
      <c r="AM15" s="151">
        <f>WEEKDAY(DATE($AF$2,$AJ$2,17))</f>
        <v>2</v>
      </c>
      <c r="AN15" s="151">
        <f>WEEKDAY(DATE($AF$2,$AJ$2,18))</f>
        <v>3</v>
      </c>
      <c r="AO15" s="151">
        <f>WEEKDAY(DATE($AF$2,$AJ$2,19))</f>
        <v>4</v>
      </c>
      <c r="AP15" s="151">
        <f>WEEKDAY(DATE($AF$2,$AJ$2,20))</f>
        <v>5</v>
      </c>
      <c r="AQ15" s="152">
        <f>WEEKDAY(DATE($AF$2,$AJ$2,21))</f>
        <v>6</v>
      </c>
      <c r="AR15" s="153">
        <f>WEEKDAY(DATE($AF$2,$AJ$2,22))</f>
        <v>7</v>
      </c>
      <c r="AS15" s="151">
        <f>WEEKDAY(DATE($AF$2,$AJ$2,23))</f>
        <v>1</v>
      </c>
      <c r="AT15" s="151">
        <f>WEEKDAY(DATE($AF$2,$AJ$2,24))</f>
        <v>2</v>
      </c>
      <c r="AU15" s="151">
        <f>WEEKDAY(DATE($AF$2,$AJ$2,25))</f>
        <v>3</v>
      </c>
      <c r="AV15" s="151">
        <f>WEEKDAY(DATE($AF$2,$AJ$2,26))</f>
        <v>4</v>
      </c>
      <c r="AW15" s="151">
        <f>WEEKDAY(DATE($AF$2,$AJ$2,27))</f>
        <v>5</v>
      </c>
      <c r="AX15" s="152">
        <f>WEEKDAY(DATE($AF$2,$AJ$2,28))</f>
        <v>6</v>
      </c>
      <c r="AY15" s="153">
        <f>IF(AY14=29,WEEKDAY(DATE($AF$2,$AJ$2,29)),0)</f>
        <v>0</v>
      </c>
      <c r="AZ15" s="151">
        <f>IF(AZ14=30,WEEKDAY(DATE($AF$2,$AJ$2,30)),0)</f>
        <v>0</v>
      </c>
      <c r="BA15" s="152">
        <f>IF(BA14=31,WEEKDAY(DATE($AF$2,$AJ$2,31)),0)</f>
        <v>0</v>
      </c>
      <c r="BB15" s="1331"/>
      <c r="BC15" s="1332"/>
      <c r="BD15" s="1337"/>
      <c r="BE15" s="1338"/>
      <c r="BF15" s="1344"/>
      <c r="BG15" s="1345"/>
      <c r="BH15" s="1345"/>
      <c r="BI15" s="1345"/>
      <c r="BJ15" s="1346"/>
    </row>
    <row r="16" spans="2:67" ht="20.25" customHeight="1" thickBot="1">
      <c r="B16" s="1355"/>
      <c r="C16" s="1347"/>
      <c r="D16" s="1369"/>
      <c r="E16" s="216"/>
      <c r="F16" s="213"/>
      <c r="G16" s="216"/>
      <c r="H16" s="213"/>
      <c r="I16" s="1374"/>
      <c r="J16" s="1375"/>
      <c r="K16" s="1378"/>
      <c r="L16" s="1348"/>
      <c r="M16" s="1348"/>
      <c r="N16" s="1369"/>
      <c r="O16" s="1378"/>
      <c r="P16" s="1348"/>
      <c r="Q16" s="1348"/>
      <c r="R16" s="1348"/>
      <c r="S16" s="1369"/>
      <c r="T16" s="202"/>
      <c r="U16" s="202"/>
      <c r="V16" s="203"/>
      <c r="W16" s="156" t="str">
        <f>IF(W15=1,"日",IF(W15=2,"月",IF(W15=3,"火",IF(W15=4,"水",IF(W15=5,"木",IF(W15=6,"金","土"))))))</f>
        <v>土</v>
      </c>
      <c r="X16" s="157" t="str">
        <f t="shared" ref="X16:AX16" si="0">IF(X15=1,"日",IF(X15=2,"月",IF(X15=3,"火",IF(X15=4,"水",IF(X15=5,"木",IF(X15=6,"金","土"))))))</f>
        <v>日</v>
      </c>
      <c r="Y16" s="157" t="str">
        <f t="shared" si="0"/>
        <v>月</v>
      </c>
      <c r="Z16" s="157" t="str">
        <f t="shared" si="0"/>
        <v>火</v>
      </c>
      <c r="AA16" s="157" t="str">
        <f t="shared" si="0"/>
        <v>水</v>
      </c>
      <c r="AB16" s="157" t="str">
        <f t="shared" si="0"/>
        <v>木</v>
      </c>
      <c r="AC16" s="158" t="str">
        <f t="shared" si="0"/>
        <v>金</v>
      </c>
      <c r="AD16" s="159" t="str">
        <f>IF(AD15=1,"日",IF(AD15=2,"月",IF(AD15=3,"火",IF(AD15=4,"水",IF(AD15=5,"木",IF(AD15=6,"金","土"))))))</f>
        <v>土</v>
      </c>
      <c r="AE16" s="157" t="str">
        <f t="shared" si="0"/>
        <v>日</v>
      </c>
      <c r="AF16" s="157" t="str">
        <f t="shared" si="0"/>
        <v>月</v>
      </c>
      <c r="AG16" s="157" t="str">
        <f t="shared" si="0"/>
        <v>火</v>
      </c>
      <c r="AH16" s="157" t="str">
        <f t="shared" si="0"/>
        <v>水</v>
      </c>
      <c r="AI16" s="157" t="str">
        <f t="shared" si="0"/>
        <v>木</v>
      </c>
      <c r="AJ16" s="158" t="str">
        <f t="shared" si="0"/>
        <v>金</v>
      </c>
      <c r="AK16" s="159" t="str">
        <f>IF(AK15=1,"日",IF(AK15=2,"月",IF(AK15=3,"火",IF(AK15=4,"水",IF(AK15=5,"木",IF(AK15=6,"金","土"))))))</f>
        <v>土</v>
      </c>
      <c r="AL16" s="157" t="str">
        <f t="shared" si="0"/>
        <v>日</v>
      </c>
      <c r="AM16" s="157" t="str">
        <f t="shared" si="0"/>
        <v>月</v>
      </c>
      <c r="AN16" s="157" t="str">
        <f t="shared" si="0"/>
        <v>火</v>
      </c>
      <c r="AO16" s="157" t="str">
        <f t="shared" si="0"/>
        <v>水</v>
      </c>
      <c r="AP16" s="157" t="str">
        <f t="shared" si="0"/>
        <v>木</v>
      </c>
      <c r="AQ16" s="158" t="str">
        <f t="shared" si="0"/>
        <v>金</v>
      </c>
      <c r="AR16" s="159" t="str">
        <f>IF(AR15=1,"日",IF(AR15=2,"月",IF(AR15=3,"火",IF(AR15=4,"水",IF(AR15=5,"木",IF(AR15=6,"金","土"))))))</f>
        <v>土</v>
      </c>
      <c r="AS16" s="157" t="str">
        <f t="shared" si="0"/>
        <v>日</v>
      </c>
      <c r="AT16" s="157" t="str">
        <f t="shared" si="0"/>
        <v>月</v>
      </c>
      <c r="AU16" s="157" t="str">
        <f t="shared" si="0"/>
        <v>火</v>
      </c>
      <c r="AV16" s="157" t="str">
        <f t="shared" si="0"/>
        <v>水</v>
      </c>
      <c r="AW16" s="157" t="str">
        <f t="shared" si="0"/>
        <v>木</v>
      </c>
      <c r="AX16" s="158" t="str">
        <f t="shared" si="0"/>
        <v>金</v>
      </c>
      <c r="AY16" s="157" t="str">
        <f>IF(AY15=1,"日",IF(AY15=2,"月",IF(AY15=3,"火",IF(AY15=4,"水",IF(AY15=5,"木",IF(AY15=6,"金",IF(AY15=0,"","土")))))))</f>
        <v/>
      </c>
      <c r="AZ16" s="157" t="str">
        <f>IF(AZ15=1,"日",IF(AZ15=2,"月",IF(AZ15=3,"火",IF(AZ15=4,"水",IF(AZ15=5,"木",IF(AZ15=6,"金",IF(AZ15=0,"","土")))))))</f>
        <v/>
      </c>
      <c r="BA16" s="157" t="str">
        <f>IF(BA15=1,"日",IF(BA15=2,"月",IF(BA15=3,"火",IF(BA15=4,"水",IF(BA15=5,"木",IF(BA15=6,"金",IF(BA15=0,"","土")))))))</f>
        <v/>
      </c>
      <c r="BB16" s="1333"/>
      <c r="BC16" s="1334"/>
      <c r="BD16" s="1339"/>
      <c r="BE16" s="1340"/>
      <c r="BF16" s="1347"/>
      <c r="BG16" s="1348"/>
      <c r="BH16" s="1348"/>
      <c r="BI16" s="1348"/>
      <c r="BJ16" s="1349"/>
    </row>
    <row r="17" spans="2:62" ht="20.25" customHeight="1">
      <c r="B17" s="1479">
        <f>B15+1</f>
        <v>1</v>
      </c>
      <c r="C17" s="1312"/>
      <c r="D17" s="1313"/>
      <c r="E17" s="161"/>
      <c r="F17" s="162"/>
      <c r="G17" s="161"/>
      <c r="H17" s="162"/>
      <c r="I17" s="1406"/>
      <c r="J17" s="1407"/>
      <c r="K17" s="1412"/>
      <c r="L17" s="1413"/>
      <c r="M17" s="1413"/>
      <c r="N17" s="1313"/>
      <c r="O17" s="1482"/>
      <c r="P17" s="1483"/>
      <c r="Q17" s="1483"/>
      <c r="R17" s="1483"/>
      <c r="S17" s="1484"/>
      <c r="T17" s="109" t="s">
        <v>18</v>
      </c>
      <c r="U17" s="110"/>
      <c r="V17" s="111"/>
      <c r="W17" s="102"/>
      <c r="X17" s="103"/>
      <c r="Y17" s="103"/>
      <c r="Z17" s="103"/>
      <c r="AA17" s="103"/>
      <c r="AB17" s="103"/>
      <c r="AC17" s="104"/>
      <c r="AD17" s="102"/>
      <c r="AE17" s="103"/>
      <c r="AF17" s="103"/>
      <c r="AG17" s="103"/>
      <c r="AH17" s="103"/>
      <c r="AI17" s="103"/>
      <c r="AJ17" s="104"/>
      <c r="AK17" s="102"/>
      <c r="AL17" s="103"/>
      <c r="AM17" s="103"/>
      <c r="AN17" s="103"/>
      <c r="AO17" s="103"/>
      <c r="AP17" s="103"/>
      <c r="AQ17" s="104"/>
      <c r="AR17" s="102"/>
      <c r="AS17" s="103"/>
      <c r="AT17" s="103"/>
      <c r="AU17" s="103"/>
      <c r="AV17" s="103"/>
      <c r="AW17" s="103"/>
      <c r="AX17" s="104"/>
      <c r="AY17" s="102"/>
      <c r="AZ17" s="103"/>
      <c r="BA17" s="103"/>
      <c r="BB17" s="1402"/>
      <c r="BC17" s="1403"/>
      <c r="BD17" s="1404"/>
      <c r="BE17" s="1405"/>
      <c r="BF17" s="1380"/>
      <c r="BG17" s="1381"/>
      <c r="BH17" s="1381"/>
      <c r="BI17" s="1381"/>
      <c r="BJ17" s="1382"/>
    </row>
    <row r="18" spans="2:62" ht="20.25" customHeight="1">
      <c r="B18" s="1480"/>
      <c r="C18" s="1314"/>
      <c r="D18" s="1315"/>
      <c r="E18" s="163"/>
      <c r="F18" s="164">
        <f>C17</f>
        <v>0</v>
      </c>
      <c r="G18" s="163"/>
      <c r="H18" s="164">
        <f>I17</f>
        <v>0</v>
      </c>
      <c r="I18" s="1408"/>
      <c r="J18" s="1409"/>
      <c r="K18" s="1414"/>
      <c r="L18" s="1415"/>
      <c r="M18" s="1415"/>
      <c r="N18" s="1315"/>
      <c r="O18" s="1440"/>
      <c r="P18" s="1441"/>
      <c r="Q18" s="1441"/>
      <c r="R18" s="1441"/>
      <c r="S18" s="1442"/>
      <c r="T18" s="112" t="s">
        <v>254</v>
      </c>
      <c r="U18" s="113"/>
      <c r="V18" s="114"/>
      <c r="W18" s="173" t="str">
        <f>IF(W17="","",VLOOKUP(W17,'シフト記号表（従来型・ユニット型共通）'!$C$6:$L$47,10,FALSE))</f>
        <v/>
      </c>
      <c r="X18" s="174" t="str">
        <f>IF(X17="","",VLOOKUP(X17,'シフト記号表（従来型・ユニット型共通）'!$C$6:$L$47,10,FALSE))</f>
        <v/>
      </c>
      <c r="Y18" s="174" t="str">
        <f>IF(Y17="","",VLOOKUP(Y17,'シフト記号表（従来型・ユニット型共通）'!$C$6:$L$47,10,FALSE))</f>
        <v/>
      </c>
      <c r="Z18" s="174" t="str">
        <f>IF(Z17="","",VLOOKUP(Z17,'シフト記号表（従来型・ユニット型共通）'!$C$6:$L$47,10,FALSE))</f>
        <v/>
      </c>
      <c r="AA18" s="174" t="str">
        <f>IF(AA17="","",VLOOKUP(AA17,'シフト記号表（従来型・ユニット型共通）'!$C$6:$L$47,10,FALSE))</f>
        <v/>
      </c>
      <c r="AB18" s="174" t="str">
        <f>IF(AB17="","",VLOOKUP(AB17,'シフト記号表（従来型・ユニット型共通）'!$C$6:$L$47,10,FALSE))</f>
        <v/>
      </c>
      <c r="AC18" s="175" t="str">
        <f>IF(AC17="","",VLOOKUP(AC17,'シフト記号表（従来型・ユニット型共通）'!$C$6:$L$47,10,FALSE))</f>
        <v/>
      </c>
      <c r="AD18" s="173"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4" t="str">
        <f>IF(AG17="","",VLOOKUP(AG17,'シフト記号表（従来型・ユニット型共通）'!$C$6:$L$47,10,FALSE))</f>
        <v/>
      </c>
      <c r="AH18" s="174" t="str">
        <f>IF(AH17="","",VLOOKUP(AH17,'シフト記号表（従来型・ユニット型共通）'!$C$6:$L$47,10,FALSE))</f>
        <v/>
      </c>
      <c r="AI18" s="174" t="str">
        <f>IF(AI17="","",VLOOKUP(AI17,'シフト記号表（従来型・ユニット型共通）'!$C$6:$L$47,10,FALSE))</f>
        <v/>
      </c>
      <c r="AJ18" s="175" t="str">
        <f>IF(AJ17="","",VLOOKUP(AJ17,'シフト記号表（従来型・ユニット型共通）'!$C$6:$L$47,10,FALSE))</f>
        <v/>
      </c>
      <c r="AK18" s="173"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4" t="str">
        <f>IF(AN17="","",VLOOKUP(AN17,'シフト記号表（従来型・ユニット型共通）'!$C$6:$L$47,10,FALSE))</f>
        <v/>
      </c>
      <c r="AO18" s="174" t="str">
        <f>IF(AO17="","",VLOOKUP(AO17,'シフト記号表（従来型・ユニット型共通）'!$C$6:$L$47,10,FALSE))</f>
        <v/>
      </c>
      <c r="AP18" s="174" t="str">
        <f>IF(AP17="","",VLOOKUP(AP17,'シフト記号表（従来型・ユニット型共通）'!$C$6:$L$47,10,FALSE))</f>
        <v/>
      </c>
      <c r="AQ18" s="175" t="str">
        <f>IF(AQ17="","",VLOOKUP(AQ17,'シフト記号表（従来型・ユニット型共通）'!$C$6:$L$47,10,FALSE))</f>
        <v/>
      </c>
      <c r="AR18" s="173"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4" t="str">
        <f>IF(AU17="","",VLOOKUP(AU17,'シフト記号表（従来型・ユニット型共通）'!$C$6:$L$47,10,FALSE))</f>
        <v/>
      </c>
      <c r="AV18" s="174" t="str">
        <f>IF(AV17="","",VLOOKUP(AV17,'シフト記号表（従来型・ユニット型共通）'!$C$6:$L$47,10,FALSE))</f>
        <v/>
      </c>
      <c r="AW18" s="174" t="str">
        <f>IF(AW17="","",VLOOKUP(AW17,'シフト記号表（従来型・ユニット型共通）'!$C$6:$L$47,10,FALSE))</f>
        <v/>
      </c>
      <c r="AX18" s="175" t="str">
        <f>IF(AX17="","",VLOOKUP(AX17,'シフト記号表（従来型・ユニット型共通）'!$C$6:$L$47,10,FALSE))</f>
        <v/>
      </c>
      <c r="AY18" s="173"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1386">
        <f>IF($BE$3="４週",SUM(W18:AX18),IF($BE$3="暦月",SUM(W18:BA18),""))</f>
        <v>0</v>
      </c>
      <c r="BC18" s="1387"/>
      <c r="BD18" s="1388">
        <f>IF($BE$3="４週",BB18/4,IF($BE$3="暦月",(BB18/($BE$8/7)),""))</f>
        <v>0</v>
      </c>
      <c r="BE18" s="1387"/>
      <c r="BF18" s="1383"/>
      <c r="BG18" s="1384"/>
      <c r="BH18" s="1384"/>
      <c r="BI18" s="1384"/>
      <c r="BJ18" s="1385"/>
    </row>
    <row r="19" spans="2:62" ht="20.25" customHeight="1">
      <c r="B19" s="1479">
        <f>B17+1</f>
        <v>2</v>
      </c>
      <c r="C19" s="1316"/>
      <c r="D19" s="1317"/>
      <c r="E19" s="165"/>
      <c r="F19" s="166"/>
      <c r="G19" s="165"/>
      <c r="H19" s="166"/>
      <c r="I19" s="1410"/>
      <c r="J19" s="1411"/>
      <c r="K19" s="1416"/>
      <c r="L19" s="1417"/>
      <c r="M19" s="1417"/>
      <c r="N19" s="1317"/>
      <c r="O19" s="1440"/>
      <c r="P19" s="1441"/>
      <c r="Q19" s="1441"/>
      <c r="R19" s="1441"/>
      <c r="S19" s="1442"/>
      <c r="T19" s="115" t="s">
        <v>18</v>
      </c>
      <c r="U19" s="116"/>
      <c r="V19" s="117"/>
      <c r="W19" s="105"/>
      <c r="X19" s="106"/>
      <c r="Y19" s="106"/>
      <c r="Z19" s="106"/>
      <c r="AA19" s="106"/>
      <c r="AB19" s="106"/>
      <c r="AC19" s="107"/>
      <c r="AD19" s="105"/>
      <c r="AE19" s="106"/>
      <c r="AF19" s="106"/>
      <c r="AG19" s="106"/>
      <c r="AH19" s="106"/>
      <c r="AI19" s="106"/>
      <c r="AJ19" s="107"/>
      <c r="AK19" s="105"/>
      <c r="AL19" s="106"/>
      <c r="AM19" s="106"/>
      <c r="AN19" s="106"/>
      <c r="AO19" s="106"/>
      <c r="AP19" s="106"/>
      <c r="AQ19" s="107"/>
      <c r="AR19" s="105"/>
      <c r="AS19" s="106"/>
      <c r="AT19" s="106"/>
      <c r="AU19" s="106"/>
      <c r="AV19" s="106"/>
      <c r="AW19" s="106"/>
      <c r="AX19" s="107"/>
      <c r="AY19" s="105"/>
      <c r="AZ19" s="106"/>
      <c r="BA19" s="108"/>
      <c r="BB19" s="1394"/>
      <c r="BC19" s="1395"/>
      <c r="BD19" s="1396"/>
      <c r="BE19" s="1397"/>
      <c r="BF19" s="1418"/>
      <c r="BG19" s="1419"/>
      <c r="BH19" s="1419"/>
      <c r="BI19" s="1419"/>
      <c r="BJ19" s="1420"/>
    </row>
    <row r="20" spans="2:62" ht="20.25" customHeight="1">
      <c r="B20" s="1480"/>
      <c r="C20" s="1314"/>
      <c r="D20" s="1315"/>
      <c r="E20" s="163"/>
      <c r="F20" s="164">
        <f>C19</f>
        <v>0</v>
      </c>
      <c r="G20" s="163"/>
      <c r="H20" s="164">
        <f>I19</f>
        <v>0</v>
      </c>
      <c r="I20" s="1408"/>
      <c r="J20" s="1409"/>
      <c r="K20" s="1414"/>
      <c r="L20" s="1415"/>
      <c r="M20" s="1415"/>
      <c r="N20" s="1315"/>
      <c r="O20" s="1440"/>
      <c r="P20" s="1441"/>
      <c r="Q20" s="1441"/>
      <c r="R20" s="1441"/>
      <c r="S20" s="1442"/>
      <c r="T20" s="112" t="s">
        <v>254</v>
      </c>
      <c r="U20" s="113"/>
      <c r="V20" s="114"/>
      <c r="W20" s="173" t="str">
        <f>IF(W19="","",VLOOKUP(W19,'シフト記号表（従来型・ユニット型共通）'!$C$6:$L$47,10,FALSE))</f>
        <v/>
      </c>
      <c r="X20" s="174" t="str">
        <f>IF(X19="","",VLOOKUP(X19,'シフト記号表（従来型・ユニット型共通）'!$C$6:$L$47,10,FALSE))</f>
        <v/>
      </c>
      <c r="Y20" s="174" t="str">
        <f>IF(Y19="","",VLOOKUP(Y19,'シフト記号表（従来型・ユニット型共通）'!$C$6:$L$47,10,FALSE))</f>
        <v/>
      </c>
      <c r="Z20" s="174" t="str">
        <f>IF(Z19="","",VLOOKUP(Z19,'シフト記号表（従来型・ユニット型共通）'!$C$6:$L$47,10,FALSE))</f>
        <v/>
      </c>
      <c r="AA20" s="174" t="str">
        <f>IF(AA19="","",VLOOKUP(AA19,'シフト記号表（従来型・ユニット型共通）'!$C$6:$L$47,10,FALSE))</f>
        <v/>
      </c>
      <c r="AB20" s="174" t="str">
        <f>IF(AB19="","",VLOOKUP(AB19,'シフト記号表（従来型・ユニット型共通）'!$C$6:$L$47,10,FALSE))</f>
        <v/>
      </c>
      <c r="AC20" s="175" t="str">
        <f>IF(AC19="","",VLOOKUP(AC19,'シフト記号表（従来型・ユニット型共通）'!$C$6:$L$47,10,FALSE))</f>
        <v/>
      </c>
      <c r="AD20" s="173"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4" t="str">
        <f>IF(AG19="","",VLOOKUP(AG19,'シフト記号表（従来型・ユニット型共通）'!$C$6:$L$47,10,FALSE))</f>
        <v/>
      </c>
      <c r="AH20" s="174" t="str">
        <f>IF(AH19="","",VLOOKUP(AH19,'シフト記号表（従来型・ユニット型共通）'!$C$6:$L$47,10,FALSE))</f>
        <v/>
      </c>
      <c r="AI20" s="174" t="str">
        <f>IF(AI19="","",VLOOKUP(AI19,'シフト記号表（従来型・ユニット型共通）'!$C$6:$L$47,10,FALSE))</f>
        <v/>
      </c>
      <c r="AJ20" s="175" t="str">
        <f>IF(AJ19="","",VLOOKUP(AJ19,'シフト記号表（従来型・ユニット型共通）'!$C$6:$L$47,10,FALSE))</f>
        <v/>
      </c>
      <c r="AK20" s="173"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4" t="str">
        <f>IF(AN19="","",VLOOKUP(AN19,'シフト記号表（従来型・ユニット型共通）'!$C$6:$L$47,10,FALSE))</f>
        <v/>
      </c>
      <c r="AO20" s="174" t="str">
        <f>IF(AO19="","",VLOOKUP(AO19,'シフト記号表（従来型・ユニット型共通）'!$C$6:$L$47,10,FALSE))</f>
        <v/>
      </c>
      <c r="AP20" s="174" t="str">
        <f>IF(AP19="","",VLOOKUP(AP19,'シフト記号表（従来型・ユニット型共通）'!$C$6:$L$47,10,FALSE))</f>
        <v/>
      </c>
      <c r="AQ20" s="175" t="str">
        <f>IF(AQ19="","",VLOOKUP(AQ19,'シフト記号表（従来型・ユニット型共通）'!$C$6:$L$47,10,FALSE))</f>
        <v/>
      </c>
      <c r="AR20" s="173"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4" t="str">
        <f>IF(AU19="","",VLOOKUP(AU19,'シフト記号表（従来型・ユニット型共通）'!$C$6:$L$47,10,FALSE))</f>
        <v/>
      </c>
      <c r="AV20" s="174" t="str">
        <f>IF(AV19="","",VLOOKUP(AV19,'シフト記号表（従来型・ユニット型共通）'!$C$6:$L$47,10,FALSE))</f>
        <v/>
      </c>
      <c r="AW20" s="174" t="str">
        <f>IF(AW19="","",VLOOKUP(AW19,'シフト記号表（従来型・ユニット型共通）'!$C$6:$L$47,10,FALSE))</f>
        <v/>
      </c>
      <c r="AX20" s="175" t="str">
        <f>IF(AX19="","",VLOOKUP(AX19,'シフト記号表（従来型・ユニット型共通）'!$C$6:$L$47,10,FALSE))</f>
        <v/>
      </c>
      <c r="AY20" s="173"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1386">
        <f>IF($BE$3="４週",SUM(W20:AX20),IF($BE$3="暦月",SUM(W20:BA20),""))</f>
        <v>0</v>
      </c>
      <c r="BC20" s="1387"/>
      <c r="BD20" s="1388">
        <f>IF($BE$3="４週",BB20/4,IF($BE$3="暦月",(BB20/($BE$8/7)),""))</f>
        <v>0</v>
      </c>
      <c r="BE20" s="1387"/>
      <c r="BF20" s="1383"/>
      <c r="BG20" s="1384"/>
      <c r="BH20" s="1384"/>
      <c r="BI20" s="1384"/>
      <c r="BJ20" s="1385"/>
    </row>
    <row r="21" spans="2:62" ht="20.25" customHeight="1">
      <c r="B21" s="1479">
        <f>B19+1</f>
        <v>3</v>
      </c>
      <c r="C21" s="1316"/>
      <c r="D21" s="1317"/>
      <c r="E21" s="163"/>
      <c r="F21" s="164"/>
      <c r="G21" s="163"/>
      <c r="H21" s="164"/>
      <c r="I21" s="1410"/>
      <c r="J21" s="1411"/>
      <c r="K21" s="1416"/>
      <c r="L21" s="1417"/>
      <c r="M21" s="1417"/>
      <c r="N21" s="1317"/>
      <c r="O21" s="1440"/>
      <c r="P21" s="1441"/>
      <c r="Q21" s="1441"/>
      <c r="R21" s="1441"/>
      <c r="S21" s="1442"/>
      <c r="T21" s="115" t="s">
        <v>18</v>
      </c>
      <c r="U21" s="116"/>
      <c r="V21" s="117"/>
      <c r="W21" s="105"/>
      <c r="X21" s="106"/>
      <c r="Y21" s="106"/>
      <c r="Z21" s="106"/>
      <c r="AA21" s="106"/>
      <c r="AB21" s="106"/>
      <c r="AC21" s="107"/>
      <c r="AD21" s="105"/>
      <c r="AE21" s="106"/>
      <c r="AF21" s="106"/>
      <c r="AG21" s="106"/>
      <c r="AH21" s="106"/>
      <c r="AI21" s="106"/>
      <c r="AJ21" s="107"/>
      <c r="AK21" s="105"/>
      <c r="AL21" s="106"/>
      <c r="AM21" s="106"/>
      <c r="AN21" s="106"/>
      <c r="AO21" s="106"/>
      <c r="AP21" s="106"/>
      <c r="AQ21" s="107"/>
      <c r="AR21" s="105"/>
      <c r="AS21" s="106"/>
      <c r="AT21" s="106"/>
      <c r="AU21" s="106"/>
      <c r="AV21" s="106"/>
      <c r="AW21" s="106"/>
      <c r="AX21" s="107"/>
      <c r="AY21" s="105"/>
      <c r="AZ21" s="106"/>
      <c r="BA21" s="108"/>
      <c r="BB21" s="1394"/>
      <c r="BC21" s="1395"/>
      <c r="BD21" s="1396"/>
      <c r="BE21" s="1397"/>
      <c r="BF21" s="1418"/>
      <c r="BG21" s="1419"/>
      <c r="BH21" s="1419"/>
      <c r="BI21" s="1419"/>
      <c r="BJ21" s="1420"/>
    </row>
    <row r="22" spans="2:62" ht="20.25" customHeight="1">
      <c r="B22" s="1480"/>
      <c r="C22" s="1314"/>
      <c r="D22" s="1315"/>
      <c r="E22" s="163"/>
      <c r="F22" s="164">
        <f>C21</f>
        <v>0</v>
      </c>
      <c r="G22" s="163"/>
      <c r="H22" s="164">
        <f>I21</f>
        <v>0</v>
      </c>
      <c r="I22" s="1408"/>
      <c r="J22" s="1409"/>
      <c r="K22" s="1414"/>
      <c r="L22" s="1415"/>
      <c r="M22" s="1415"/>
      <c r="N22" s="1315"/>
      <c r="O22" s="1440"/>
      <c r="P22" s="1441"/>
      <c r="Q22" s="1441"/>
      <c r="R22" s="1441"/>
      <c r="S22" s="1442"/>
      <c r="T22" s="112" t="s">
        <v>254</v>
      </c>
      <c r="U22" s="113"/>
      <c r="V22" s="114"/>
      <c r="W22" s="173" t="str">
        <f>IF(W21="","",VLOOKUP(W21,'シフト記号表（従来型・ユニット型共通）'!$C$6:$L$47,10,FALSE))</f>
        <v/>
      </c>
      <c r="X22" s="174" t="str">
        <f>IF(X21="","",VLOOKUP(X21,'シフト記号表（従来型・ユニット型共通）'!$C$6:$L$47,10,FALSE))</f>
        <v/>
      </c>
      <c r="Y22" s="174" t="str">
        <f>IF(Y21="","",VLOOKUP(Y21,'シフト記号表（従来型・ユニット型共通）'!$C$6:$L$47,10,FALSE))</f>
        <v/>
      </c>
      <c r="Z22" s="174" t="str">
        <f>IF(Z21="","",VLOOKUP(Z21,'シフト記号表（従来型・ユニット型共通）'!$C$6:$L$47,10,FALSE))</f>
        <v/>
      </c>
      <c r="AA22" s="174" t="str">
        <f>IF(AA21="","",VLOOKUP(AA21,'シフト記号表（従来型・ユニット型共通）'!$C$6:$L$47,10,FALSE))</f>
        <v/>
      </c>
      <c r="AB22" s="174" t="str">
        <f>IF(AB21="","",VLOOKUP(AB21,'シフト記号表（従来型・ユニット型共通）'!$C$6:$L$47,10,FALSE))</f>
        <v/>
      </c>
      <c r="AC22" s="175" t="str">
        <f>IF(AC21="","",VLOOKUP(AC21,'シフト記号表（従来型・ユニット型共通）'!$C$6:$L$47,10,FALSE))</f>
        <v/>
      </c>
      <c r="AD22" s="173"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4" t="str">
        <f>IF(AG21="","",VLOOKUP(AG21,'シフト記号表（従来型・ユニット型共通）'!$C$6:$L$47,10,FALSE))</f>
        <v/>
      </c>
      <c r="AH22" s="174" t="str">
        <f>IF(AH21="","",VLOOKUP(AH21,'シフト記号表（従来型・ユニット型共通）'!$C$6:$L$47,10,FALSE))</f>
        <v/>
      </c>
      <c r="AI22" s="174" t="str">
        <f>IF(AI21="","",VLOOKUP(AI21,'シフト記号表（従来型・ユニット型共通）'!$C$6:$L$47,10,FALSE))</f>
        <v/>
      </c>
      <c r="AJ22" s="175" t="str">
        <f>IF(AJ21="","",VLOOKUP(AJ21,'シフト記号表（従来型・ユニット型共通）'!$C$6:$L$47,10,FALSE))</f>
        <v/>
      </c>
      <c r="AK22" s="173"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4" t="str">
        <f>IF(AN21="","",VLOOKUP(AN21,'シフト記号表（従来型・ユニット型共通）'!$C$6:$L$47,10,FALSE))</f>
        <v/>
      </c>
      <c r="AO22" s="174" t="str">
        <f>IF(AO21="","",VLOOKUP(AO21,'シフト記号表（従来型・ユニット型共通）'!$C$6:$L$47,10,FALSE))</f>
        <v/>
      </c>
      <c r="AP22" s="174" t="str">
        <f>IF(AP21="","",VLOOKUP(AP21,'シフト記号表（従来型・ユニット型共通）'!$C$6:$L$47,10,FALSE))</f>
        <v/>
      </c>
      <c r="AQ22" s="175" t="str">
        <f>IF(AQ21="","",VLOOKUP(AQ21,'シフト記号表（従来型・ユニット型共通）'!$C$6:$L$47,10,FALSE))</f>
        <v/>
      </c>
      <c r="AR22" s="173"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4" t="str">
        <f>IF(AU21="","",VLOOKUP(AU21,'シフト記号表（従来型・ユニット型共通）'!$C$6:$L$47,10,FALSE))</f>
        <v/>
      </c>
      <c r="AV22" s="174" t="str">
        <f>IF(AV21="","",VLOOKUP(AV21,'シフト記号表（従来型・ユニット型共通）'!$C$6:$L$47,10,FALSE))</f>
        <v/>
      </c>
      <c r="AW22" s="174" t="str">
        <f>IF(AW21="","",VLOOKUP(AW21,'シフト記号表（従来型・ユニット型共通）'!$C$6:$L$47,10,FALSE))</f>
        <v/>
      </c>
      <c r="AX22" s="175" t="str">
        <f>IF(AX21="","",VLOOKUP(AX21,'シフト記号表（従来型・ユニット型共通）'!$C$6:$L$47,10,FALSE))</f>
        <v/>
      </c>
      <c r="AY22" s="173"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1386">
        <f>IF($BE$3="４週",SUM(W22:AX22),IF($BE$3="暦月",SUM(W22:BA22),""))</f>
        <v>0</v>
      </c>
      <c r="BC22" s="1387"/>
      <c r="BD22" s="1388">
        <f>IF($BE$3="４週",BB22/4,IF($BE$3="暦月",(BB22/($BE$8/7)),""))</f>
        <v>0</v>
      </c>
      <c r="BE22" s="1387"/>
      <c r="BF22" s="1383"/>
      <c r="BG22" s="1384"/>
      <c r="BH22" s="1384"/>
      <c r="BI22" s="1384"/>
      <c r="BJ22" s="1385"/>
    </row>
    <row r="23" spans="2:62" ht="20.25" customHeight="1">
      <c r="B23" s="1479">
        <f>B21+1</f>
        <v>4</v>
      </c>
      <c r="C23" s="1316"/>
      <c r="D23" s="1317"/>
      <c r="E23" s="163"/>
      <c r="F23" s="164"/>
      <c r="G23" s="163"/>
      <c r="H23" s="164"/>
      <c r="I23" s="1410"/>
      <c r="J23" s="1411"/>
      <c r="K23" s="1416"/>
      <c r="L23" s="1417"/>
      <c r="M23" s="1417"/>
      <c r="N23" s="1317"/>
      <c r="O23" s="1440"/>
      <c r="P23" s="1441"/>
      <c r="Q23" s="1441"/>
      <c r="R23" s="1441"/>
      <c r="S23" s="1442"/>
      <c r="T23" s="115" t="s">
        <v>18</v>
      </c>
      <c r="U23" s="116"/>
      <c r="V23" s="117"/>
      <c r="W23" s="105"/>
      <c r="X23" s="106"/>
      <c r="Y23" s="106"/>
      <c r="Z23" s="106"/>
      <c r="AA23" s="106"/>
      <c r="AB23" s="106"/>
      <c r="AC23" s="107"/>
      <c r="AD23" s="105"/>
      <c r="AE23" s="106"/>
      <c r="AF23" s="106"/>
      <c r="AG23" s="106"/>
      <c r="AH23" s="106"/>
      <c r="AI23" s="106"/>
      <c r="AJ23" s="107"/>
      <c r="AK23" s="105"/>
      <c r="AL23" s="106"/>
      <c r="AM23" s="106"/>
      <c r="AN23" s="106"/>
      <c r="AO23" s="106"/>
      <c r="AP23" s="106"/>
      <c r="AQ23" s="107"/>
      <c r="AR23" s="105"/>
      <c r="AS23" s="106"/>
      <c r="AT23" s="106"/>
      <c r="AU23" s="106"/>
      <c r="AV23" s="106"/>
      <c r="AW23" s="106"/>
      <c r="AX23" s="107"/>
      <c r="AY23" s="105"/>
      <c r="AZ23" s="106"/>
      <c r="BA23" s="108"/>
      <c r="BB23" s="1394"/>
      <c r="BC23" s="1395"/>
      <c r="BD23" s="1396"/>
      <c r="BE23" s="1397"/>
      <c r="BF23" s="1418"/>
      <c r="BG23" s="1419"/>
      <c r="BH23" s="1419"/>
      <c r="BI23" s="1419"/>
      <c r="BJ23" s="1420"/>
    </row>
    <row r="24" spans="2:62" ht="20.25" customHeight="1">
      <c r="B24" s="1480"/>
      <c r="C24" s="1314"/>
      <c r="D24" s="1315"/>
      <c r="E24" s="163"/>
      <c r="F24" s="164">
        <f>C23</f>
        <v>0</v>
      </c>
      <c r="G24" s="163"/>
      <c r="H24" s="164">
        <f>I23</f>
        <v>0</v>
      </c>
      <c r="I24" s="1408"/>
      <c r="J24" s="1409"/>
      <c r="K24" s="1414"/>
      <c r="L24" s="1415"/>
      <c r="M24" s="1415"/>
      <c r="N24" s="1315"/>
      <c r="O24" s="1440"/>
      <c r="P24" s="1441"/>
      <c r="Q24" s="1441"/>
      <c r="R24" s="1441"/>
      <c r="S24" s="1442"/>
      <c r="T24" s="112" t="s">
        <v>254</v>
      </c>
      <c r="U24" s="113"/>
      <c r="V24" s="114"/>
      <c r="W24" s="173" t="str">
        <f>IF(W23="","",VLOOKUP(W23,'シフト記号表（従来型・ユニット型共通）'!$C$6:$L$47,10,FALSE))</f>
        <v/>
      </c>
      <c r="X24" s="174" t="str">
        <f>IF(X23="","",VLOOKUP(X23,'シフト記号表（従来型・ユニット型共通）'!$C$6:$L$47,10,FALSE))</f>
        <v/>
      </c>
      <c r="Y24" s="174" t="str">
        <f>IF(Y23="","",VLOOKUP(Y23,'シフト記号表（従来型・ユニット型共通）'!$C$6:$L$47,10,FALSE))</f>
        <v/>
      </c>
      <c r="Z24" s="174" t="str">
        <f>IF(Z23="","",VLOOKUP(Z23,'シフト記号表（従来型・ユニット型共通）'!$C$6:$L$47,10,FALSE))</f>
        <v/>
      </c>
      <c r="AA24" s="174" t="str">
        <f>IF(AA23="","",VLOOKUP(AA23,'シフト記号表（従来型・ユニット型共通）'!$C$6:$L$47,10,FALSE))</f>
        <v/>
      </c>
      <c r="AB24" s="174" t="str">
        <f>IF(AB23="","",VLOOKUP(AB23,'シフト記号表（従来型・ユニット型共通）'!$C$6:$L$47,10,FALSE))</f>
        <v/>
      </c>
      <c r="AC24" s="175" t="str">
        <f>IF(AC23="","",VLOOKUP(AC23,'シフト記号表（従来型・ユニット型共通）'!$C$6:$L$47,10,FALSE))</f>
        <v/>
      </c>
      <c r="AD24" s="173"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4" t="str">
        <f>IF(AG23="","",VLOOKUP(AG23,'シフト記号表（従来型・ユニット型共通）'!$C$6:$L$47,10,FALSE))</f>
        <v/>
      </c>
      <c r="AH24" s="174" t="str">
        <f>IF(AH23="","",VLOOKUP(AH23,'シフト記号表（従来型・ユニット型共通）'!$C$6:$L$47,10,FALSE))</f>
        <v/>
      </c>
      <c r="AI24" s="174" t="str">
        <f>IF(AI23="","",VLOOKUP(AI23,'シフト記号表（従来型・ユニット型共通）'!$C$6:$L$47,10,FALSE))</f>
        <v/>
      </c>
      <c r="AJ24" s="175" t="str">
        <f>IF(AJ23="","",VLOOKUP(AJ23,'シフト記号表（従来型・ユニット型共通）'!$C$6:$L$47,10,FALSE))</f>
        <v/>
      </c>
      <c r="AK24" s="173"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4" t="str">
        <f>IF(AN23="","",VLOOKUP(AN23,'シフト記号表（従来型・ユニット型共通）'!$C$6:$L$47,10,FALSE))</f>
        <v/>
      </c>
      <c r="AO24" s="174" t="str">
        <f>IF(AO23="","",VLOOKUP(AO23,'シフト記号表（従来型・ユニット型共通）'!$C$6:$L$47,10,FALSE))</f>
        <v/>
      </c>
      <c r="AP24" s="174" t="str">
        <f>IF(AP23="","",VLOOKUP(AP23,'シフト記号表（従来型・ユニット型共通）'!$C$6:$L$47,10,FALSE))</f>
        <v/>
      </c>
      <c r="AQ24" s="175" t="str">
        <f>IF(AQ23="","",VLOOKUP(AQ23,'シフト記号表（従来型・ユニット型共通）'!$C$6:$L$47,10,FALSE))</f>
        <v/>
      </c>
      <c r="AR24" s="173"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4" t="str">
        <f>IF(AU23="","",VLOOKUP(AU23,'シフト記号表（従来型・ユニット型共通）'!$C$6:$L$47,10,FALSE))</f>
        <v/>
      </c>
      <c r="AV24" s="174" t="str">
        <f>IF(AV23="","",VLOOKUP(AV23,'シフト記号表（従来型・ユニット型共通）'!$C$6:$L$47,10,FALSE))</f>
        <v/>
      </c>
      <c r="AW24" s="174" t="str">
        <f>IF(AW23="","",VLOOKUP(AW23,'シフト記号表（従来型・ユニット型共通）'!$C$6:$L$47,10,FALSE))</f>
        <v/>
      </c>
      <c r="AX24" s="175" t="str">
        <f>IF(AX23="","",VLOOKUP(AX23,'シフト記号表（従来型・ユニット型共通）'!$C$6:$L$47,10,FALSE))</f>
        <v/>
      </c>
      <c r="AY24" s="173"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1386">
        <f>IF($BE$3="４週",SUM(W24:AX24),IF($BE$3="暦月",SUM(W24:BA24),""))</f>
        <v>0</v>
      </c>
      <c r="BC24" s="1387"/>
      <c r="BD24" s="1388">
        <f>IF($BE$3="４週",BB24/4,IF($BE$3="暦月",(BB24/($BE$8/7)),""))</f>
        <v>0</v>
      </c>
      <c r="BE24" s="1387"/>
      <c r="BF24" s="1383"/>
      <c r="BG24" s="1384"/>
      <c r="BH24" s="1384"/>
      <c r="BI24" s="1384"/>
      <c r="BJ24" s="1385"/>
    </row>
    <row r="25" spans="2:62" ht="20.25" customHeight="1">
      <c r="B25" s="1479">
        <f>B23+1</f>
        <v>5</v>
      </c>
      <c r="C25" s="1316"/>
      <c r="D25" s="1317"/>
      <c r="E25" s="163"/>
      <c r="F25" s="164"/>
      <c r="G25" s="163"/>
      <c r="H25" s="164"/>
      <c r="I25" s="1410"/>
      <c r="J25" s="1411"/>
      <c r="K25" s="1416"/>
      <c r="L25" s="1417"/>
      <c r="M25" s="1417"/>
      <c r="N25" s="1317"/>
      <c r="O25" s="1440"/>
      <c r="P25" s="1441"/>
      <c r="Q25" s="1441"/>
      <c r="R25" s="1441"/>
      <c r="S25" s="1442"/>
      <c r="T25" s="115" t="s">
        <v>18</v>
      </c>
      <c r="U25" s="116"/>
      <c r="V25" s="117"/>
      <c r="W25" s="105"/>
      <c r="X25" s="106"/>
      <c r="Y25" s="106"/>
      <c r="Z25" s="106"/>
      <c r="AA25" s="106"/>
      <c r="AB25" s="106"/>
      <c r="AC25" s="107"/>
      <c r="AD25" s="105"/>
      <c r="AE25" s="106"/>
      <c r="AF25" s="106"/>
      <c r="AG25" s="106"/>
      <c r="AH25" s="106"/>
      <c r="AI25" s="106"/>
      <c r="AJ25" s="107"/>
      <c r="AK25" s="105"/>
      <c r="AL25" s="106"/>
      <c r="AM25" s="106"/>
      <c r="AN25" s="106"/>
      <c r="AO25" s="106"/>
      <c r="AP25" s="106"/>
      <c r="AQ25" s="107"/>
      <c r="AR25" s="105"/>
      <c r="AS25" s="106"/>
      <c r="AT25" s="106"/>
      <c r="AU25" s="106"/>
      <c r="AV25" s="106"/>
      <c r="AW25" s="106"/>
      <c r="AX25" s="107"/>
      <c r="AY25" s="105"/>
      <c r="AZ25" s="106"/>
      <c r="BA25" s="108"/>
      <c r="BB25" s="1394"/>
      <c r="BC25" s="1395"/>
      <c r="BD25" s="1396"/>
      <c r="BE25" s="1397"/>
      <c r="BF25" s="1418"/>
      <c r="BG25" s="1419"/>
      <c r="BH25" s="1419"/>
      <c r="BI25" s="1419"/>
      <c r="BJ25" s="1420"/>
    </row>
    <row r="26" spans="2:62" ht="20.25" customHeight="1">
      <c r="B26" s="1480"/>
      <c r="C26" s="1314"/>
      <c r="D26" s="1315"/>
      <c r="E26" s="163"/>
      <c r="F26" s="164">
        <f>C25</f>
        <v>0</v>
      </c>
      <c r="G26" s="163"/>
      <c r="H26" s="164">
        <f>I25</f>
        <v>0</v>
      </c>
      <c r="I26" s="1408"/>
      <c r="J26" s="1409"/>
      <c r="K26" s="1414"/>
      <c r="L26" s="1415"/>
      <c r="M26" s="1415"/>
      <c r="N26" s="1315"/>
      <c r="O26" s="1440"/>
      <c r="P26" s="1441"/>
      <c r="Q26" s="1441"/>
      <c r="R26" s="1441"/>
      <c r="S26" s="1442"/>
      <c r="T26" s="196" t="s">
        <v>254</v>
      </c>
      <c r="U26" s="120"/>
      <c r="V26" s="197"/>
      <c r="W26" s="173" t="str">
        <f>IF(W25="","",VLOOKUP(W25,'シフト記号表（従来型・ユニット型共通）'!$C$6:$L$47,10,FALSE))</f>
        <v/>
      </c>
      <c r="X26" s="174" t="str">
        <f>IF(X25="","",VLOOKUP(X25,'シフト記号表（従来型・ユニット型共通）'!$C$6:$L$47,10,FALSE))</f>
        <v/>
      </c>
      <c r="Y26" s="174" t="str">
        <f>IF(Y25="","",VLOOKUP(Y25,'シフト記号表（従来型・ユニット型共通）'!$C$6:$L$47,10,FALSE))</f>
        <v/>
      </c>
      <c r="Z26" s="174" t="str">
        <f>IF(Z25="","",VLOOKUP(Z25,'シフト記号表（従来型・ユニット型共通）'!$C$6:$L$47,10,FALSE))</f>
        <v/>
      </c>
      <c r="AA26" s="174" t="str">
        <f>IF(AA25="","",VLOOKUP(AA25,'シフト記号表（従来型・ユニット型共通）'!$C$6:$L$47,10,FALSE))</f>
        <v/>
      </c>
      <c r="AB26" s="174" t="str">
        <f>IF(AB25="","",VLOOKUP(AB25,'シフト記号表（従来型・ユニット型共通）'!$C$6:$L$47,10,FALSE))</f>
        <v/>
      </c>
      <c r="AC26" s="175" t="str">
        <f>IF(AC25="","",VLOOKUP(AC25,'シフト記号表（従来型・ユニット型共通）'!$C$6:$L$47,10,FALSE))</f>
        <v/>
      </c>
      <c r="AD26" s="173"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4" t="str">
        <f>IF(AG25="","",VLOOKUP(AG25,'シフト記号表（従来型・ユニット型共通）'!$C$6:$L$47,10,FALSE))</f>
        <v/>
      </c>
      <c r="AH26" s="174" t="str">
        <f>IF(AH25="","",VLOOKUP(AH25,'シフト記号表（従来型・ユニット型共通）'!$C$6:$L$47,10,FALSE))</f>
        <v/>
      </c>
      <c r="AI26" s="174" t="str">
        <f>IF(AI25="","",VLOOKUP(AI25,'シフト記号表（従来型・ユニット型共通）'!$C$6:$L$47,10,FALSE))</f>
        <v/>
      </c>
      <c r="AJ26" s="175" t="str">
        <f>IF(AJ25="","",VLOOKUP(AJ25,'シフト記号表（従来型・ユニット型共通）'!$C$6:$L$47,10,FALSE))</f>
        <v/>
      </c>
      <c r="AK26" s="173"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4" t="str">
        <f>IF(AN25="","",VLOOKUP(AN25,'シフト記号表（従来型・ユニット型共通）'!$C$6:$L$47,10,FALSE))</f>
        <v/>
      </c>
      <c r="AO26" s="174" t="str">
        <f>IF(AO25="","",VLOOKUP(AO25,'シフト記号表（従来型・ユニット型共通）'!$C$6:$L$47,10,FALSE))</f>
        <v/>
      </c>
      <c r="AP26" s="174" t="str">
        <f>IF(AP25="","",VLOOKUP(AP25,'シフト記号表（従来型・ユニット型共通）'!$C$6:$L$47,10,FALSE))</f>
        <v/>
      </c>
      <c r="AQ26" s="175" t="str">
        <f>IF(AQ25="","",VLOOKUP(AQ25,'シフト記号表（従来型・ユニット型共通）'!$C$6:$L$47,10,FALSE))</f>
        <v/>
      </c>
      <c r="AR26" s="173"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4" t="str">
        <f>IF(AU25="","",VLOOKUP(AU25,'シフト記号表（従来型・ユニット型共通）'!$C$6:$L$47,10,FALSE))</f>
        <v/>
      </c>
      <c r="AV26" s="174" t="str">
        <f>IF(AV25="","",VLOOKUP(AV25,'シフト記号表（従来型・ユニット型共通）'!$C$6:$L$47,10,FALSE))</f>
        <v/>
      </c>
      <c r="AW26" s="174" t="str">
        <f>IF(AW25="","",VLOOKUP(AW25,'シフト記号表（従来型・ユニット型共通）'!$C$6:$L$47,10,FALSE))</f>
        <v/>
      </c>
      <c r="AX26" s="175" t="str">
        <f>IF(AX25="","",VLOOKUP(AX25,'シフト記号表（従来型・ユニット型共通）'!$C$6:$L$47,10,FALSE))</f>
        <v/>
      </c>
      <c r="AY26" s="173"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1386">
        <f>IF($BE$3="４週",SUM(W26:AX26),IF($BE$3="暦月",SUM(W26:BA26),""))</f>
        <v>0</v>
      </c>
      <c r="BC26" s="1387"/>
      <c r="BD26" s="1388">
        <f>IF($BE$3="４週",BB26/4,IF($BE$3="暦月",(BB26/($BE$8/7)),""))</f>
        <v>0</v>
      </c>
      <c r="BE26" s="1387"/>
      <c r="BF26" s="1383"/>
      <c r="BG26" s="1384"/>
      <c r="BH26" s="1384"/>
      <c r="BI26" s="1384"/>
      <c r="BJ26" s="1385"/>
    </row>
    <row r="27" spans="2:62" ht="20.25" customHeight="1">
      <c r="B27" s="1479">
        <f>B25+1</f>
        <v>6</v>
      </c>
      <c r="C27" s="1316"/>
      <c r="D27" s="1317"/>
      <c r="E27" s="163"/>
      <c r="F27" s="164"/>
      <c r="G27" s="163"/>
      <c r="H27" s="164"/>
      <c r="I27" s="1410"/>
      <c r="J27" s="1411"/>
      <c r="K27" s="1416"/>
      <c r="L27" s="1417"/>
      <c r="M27" s="1417"/>
      <c r="N27" s="1317"/>
      <c r="O27" s="1440"/>
      <c r="P27" s="1441"/>
      <c r="Q27" s="1441"/>
      <c r="R27" s="1441"/>
      <c r="S27" s="1442"/>
      <c r="T27" s="195" t="s">
        <v>18</v>
      </c>
      <c r="U27" s="118"/>
      <c r="V27" s="119"/>
      <c r="W27" s="105"/>
      <c r="X27" s="106"/>
      <c r="Y27" s="106"/>
      <c r="Z27" s="106"/>
      <c r="AA27" s="106"/>
      <c r="AB27" s="106"/>
      <c r="AC27" s="107"/>
      <c r="AD27" s="105"/>
      <c r="AE27" s="106"/>
      <c r="AF27" s="106"/>
      <c r="AG27" s="106"/>
      <c r="AH27" s="106"/>
      <c r="AI27" s="106"/>
      <c r="AJ27" s="107"/>
      <c r="AK27" s="105"/>
      <c r="AL27" s="106"/>
      <c r="AM27" s="106"/>
      <c r="AN27" s="106"/>
      <c r="AO27" s="106"/>
      <c r="AP27" s="106"/>
      <c r="AQ27" s="107"/>
      <c r="AR27" s="105"/>
      <c r="AS27" s="106"/>
      <c r="AT27" s="106"/>
      <c r="AU27" s="106"/>
      <c r="AV27" s="106"/>
      <c r="AW27" s="106"/>
      <c r="AX27" s="107"/>
      <c r="AY27" s="105"/>
      <c r="AZ27" s="106"/>
      <c r="BA27" s="108"/>
      <c r="BB27" s="1394"/>
      <c r="BC27" s="1395"/>
      <c r="BD27" s="1396"/>
      <c r="BE27" s="1397"/>
      <c r="BF27" s="1418"/>
      <c r="BG27" s="1419"/>
      <c r="BH27" s="1419"/>
      <c r="BI27" s="1419"/>
      <c r="BJ27" s="1420"/>
    </row>
    <row r="28" spans="2:62" ht="20.25" customHeight="1">
      <c r="B28" s="1480"/>
      <c r="C28" s="1314"/>
      <c r="D28" s="1315"/>
      <c r="E28" s="163"/>
      <c r="F28" s="164">
        <f>C27</f>
        <v>0</v>
      </c>
      <c r="G28" s="163"/>
      <c r="H28" s="164">
        <f>I27</f>
        <v>0</v>
      </c>
      <c r="I28" s="1408"/>
      <c r="J28" s="1409"/>
      <c r="K28" s="1414"/>
      <c r="L28" s="1415"/>
      <c r="M28" s="1415"/>
      <c r="N28" s="1315"/>
      <c r="O28" s="1440"/>
      <c r="P28" s="1441"/>
      <c r="Q28" s="1441"/>
      <c r="R28" s="1441"/>
      <c r="S28" s="1442"/>
      <c r="T28" s="112" t="s">
        <v>254</v>
      </c>
      <c r="U28" s="113"/>
      <c r="V28" s="114"/>
      <c r="W28" s="173" t="str">
        <f>IF(W27="","",VLOOKUP(W27,'シフト記号表（従来型・ユニット型共通）'!$C$6:$L$47,10,FALSE))</f>
        <v/>
      </c>
      <c r="X28" s="174" t="str">
        <f>IF(X27="","",VLOOKUP(X27,'シフト記号表（従来型・ユニット型共通）'!$C$6:$L$47,10,FALSE))</f>
        <v/>
      </c>
      <c r="Y28" s="174" t="str">
        <f>IF(Y27="","",VLOOKUP(Y27,'シフト記号表（従来型・ユニット型共通）'!$C$6:$L$47,10,FALSE))</f>
        <v/>
      </c>
      <c r="Z28" s="174" t="str">
        <f>IF(Z27="","",VLOOKUP(Z27,'シフト記号表（従来型・ユニット型共通）'!$C$6:$L$47,10,FALSE))</f>
        <v/>
      </c>
      <c r="AA28" s="174" t="str">
        <f>IF(AA27="","",VLOOKUP(AA27,'シフト記号表（従来型・ユニット型共通）'!$C$6:$L$47,10,FALSE))</f>
        <v/>
      </c>
      <c r="AB28" s="174" t="str">
        <f>IF(AB27="","",VLOOKUP(AB27,'シフト記号表（従来型・ユニット型共通）'!$C$6:$L$47,10,FALSE))</f>
        <v/>
      </c>
      <c r="AC28" s="175" t="str">
        <f>IF(AC27="","",VLOOKUP(AC27,'シフト記号表（従来型・ユニット型共通）'!$C$6:$L$47,10,FALSE))</f>
        <v/>
      </c>
      <c r="AD28" s="173"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4" t="str">
        <f>IF(AG27="","",VLOOKUP(AG27,'シフト記号表（従来型・ユニット型共通）'!$C$6:$L$47,10,FALSE))</f>
        <v/>
      </c>
      <c r="AH28" s="174" t="str">
        <f>IF(AH27="","",VLOOKUP(AH27,'シフト記号表（従来型・ユニット型共通）'!$C$6:$L$47,10,FALSE))</f>
        <v/>
      </c>
      <c r="AI28" s="174" t="str">
        <f>IF(AI27="","",VLOOKUP(AI27,'シフト記号表（従来型・ユニット型共通）'!$C$6:$L$47,10,FALSE))</f>
        <v/>
      </c>
      <c r="AJ28" s="175" t="str">
        <f>IF(AJ27="","",VLOOKUP(AJ27,'シフト記号表（従来型・ユニット型共通）'!$C$6:$L$47,10,FALSE))</f>
        <v/>
      </c>
      <c r="AK28" s="173"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4" t="str">
        <f>IF(AN27="","",VLOOKUP(AN27,'シフト記号表（従来型・ユニット型共通）'!$C$6:$L$47,10,FALSE))</f>
        <v/>
      </c>
      <c r="AO28" s="174" t="str">
        <f>IF(AO27="","",VLOOKUP(AO27,'シフト記号表（従来型・ユニット型共通）'!$C$6:$L$47,10,FALSE))</f>
        <v/>
      </c>
      <c r="AP28" s="174" t="str">
        <f>IF(AP27="","",VLOOKUP(AP27,'シフト記号表（従来型・ユニット型共通）'!$C$6:$L$47,10,FALSE))</f>
        <v/>
      </c>
      <c r="AQ28" s="175" t="str">
        <f>IF(AQ27="","",VLOOKUP(AQ27,'シフト記号表（従来型・ユニット型共通）'!$C$6:$L$47,10,FALSE))</f>
        <v/>
      </c>
      <c r="AR28" s="173"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4" t="str">
        <f>IF(AU27="","",VLOOKUP(AU27,'シフト記号表（従来型・ユニット型共通）'!$C$6:$L$47,10,FALSE))</f>
        <v/>
      </c>
      <c r="AV28" s="174" t="str">
        <f>IF(AV27="","",VLOOKUP(AV27,'シフト記号表（従来型・ユニット型共通）'!$C$6:$L$47,10,FALSE))</f>
        <v/>
      </c>
      <c r="AW28" s="174" t="str">
        <f>IF(AW27="","",VLOOKUP(AW27,'シフト記号表（従来型・ユニット型共通）'!$C$6:$L$47,10,FALSE))</f>
        <v/>
      </c>
      <c r="AX28" s="175" t="str">
        <f>IF(AX27="","",VLOOKUP(AX27,'シフト記号表（従来型・ユニット型共通）'!$C$6:$L$47,10,FALSE))</f>
        <v/>
      </c>
      <c r="AY28" s="173"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1386">
        <f>IF($BE$3="４週",SUM(W28:AX28),IF($BE$3="暦月",SUM(W28:BA28),""))</f>
        <v>0</v>
      </c>
      <c r="BC28" s="1387"/>
      <c r="BD28" s="1388">
        <f>IF($BE$3="４週",BB28/4,IF($BE$3="暦月",(BB28/($BE$8/7)),""))</f>
        <v>0</v>
      </c>
      <c r="BE28" s="1387"/>
      <c r="BF28" s="1383"/>
      <c r="BG28" s="1384"/>
      <c r="BH28" s="1384"/>
      <c r="BI28" s="1384"/>
      <c r="BJ28" s="1385"/>
    </row>
    <row r="29" spans="2:62" ht="20.25" customHeight="1">
      <c r="B29" s="1479">
        <f>B27+1</f>
        <v>7</v>
      </c>
      <c r="C29" s="1316"/>
      <c r="D29" s="1317"/>
      <c r="E29" s="163"/>
      <c r="F29" s="164"/>
      <c r="G29" s="163"/>
      <c r="H29" s="164"/>
      <c r="I29" s="1410"/>
      <c r="J29" s="1411"/>
      <c r="K29" s="1416"/>
      <c r="L29" s="1417"/>
      <c r="M29" s="1417"/>
      <c r="N29" s="1317"/>
      <c r="O29" s="1440"/>
      <c r="P29" s="1441"/>
      <c r="Q29" s="1441"/>
      <c r="R29" s="1441"/>
      <c r="S29" s="1442"/>
      <c r="T29" s="115" t="s">
        <v>18</v>
      </c>
      <c r="U29" s="116"/>
      <c r="V29" s="117"/>
      <c r="W29" s="105"/>
      <c r="X29" s="106"/>
      <c r="Y29" s="106"/>
      <c r="Z29" s="106"/>
      <c r="AA29" s="106"/>
      <c r="AB29" s="106"/>
      <c r="AC29" s="107"/>
      <c r="AD29" s="105"/>
      <c r="AE29" s="106"/>
      <c r="AF29" s="106"/>
      <c r="AG29" s="106"/>
      <c r="AH29" s="106"/>
      <c r="AI29" s="106"/>
      <c r="AJ29" s="107"/>
      <c r="AK29" s="105"/>
      <c r="AL29" s="106"/>
      <c r="AM29" s="106"/>
      <c r="AN29" s="106"/>
      <c r="AO29" s="106"/>
      <c r="AP29" s="106"/>
      <c r="AQ29" s="107"/>
      <c r="AR29" s="105"/>
      <c r="AS29" s="106"/>
      <c r="AT29" s="106"/>
      <c r="AU29" s="106"/>
      <c r="AV29" s="106"/>
      <c r="AW29" s="106"/>
      <c r="AX29" s="107"/>
      <c r="AY29" s="105"/>
      <c r="AZ29" s="106"/>
      <c r="BA29" s="108"/>
      <c r="BB29" s="1394"/>
      <c r="BC29" s="1395"/>
      <c r="BD29" s="1396"/>
      <c r="BE29" s="1397"/>
      <c r="BF29" s="1418"/>
      <c r="BG29" s="1419"/>
      <c r="BH29" s="1419"/>
      <c r="BI29" s="1419"/>
      <c r="BJ29" s="1420"/>
    </row>
    <row r="30" spans="2:62" ht="20.25" customHeight="1">
      <c r="B30" s="1480"/>
      <c r="C30" s="1314"/>
      <c r="D30" s="1315"/>
      <c r="E30" s="163"/>
      <c r="F30" s="164">
        <f>C29</f>
        <v>0</v>
      </c>
      <c r="G30" s="163"/>
      <c r="H30" s="164">
        <f>I29</f>
        <v>0</v>
      </c>
      <c r="I30" s="1408"/>
      <c r="J30" s="1409"/>
      <c r="K30" s="1414"/>
      <c r="L30" s="1415"/>
      <c r="M30" s="1415"/>
      <c r="N30" s="1315"/>
      <c r="O30" s="1440"/>
      <c r="P30" s="1441"/>
      <c r="Q30" s="1441"/>
      <c r="R30" s="1441"/>
      <c r="S30" s="1442"/>
      <c r="T30" s="112" t="s">
        <v>254</v>
      </c>
      <c r="U30" s="113"/>
      <c r="V30" s="114"/>
      <c r="W30" s="173" t="str">
        <f>IF(W29="","",VLOOKUP(W29,'シフト記号表（従来型・ユニット型共通）'!$C$6:$L$47,10,FALSE))</f>
        <v/>
      </c>
      <c r="X30" s="174" t="str">
        <f>IF(X29="","",VLOOKUP(X29,'シフト記号表（従来型・ユニット型共通）'!$C$6:$L$47,10,FALSE))</f>
        <v/>
      </c>
      <c r="Y30" s="174" t="str">
        <f>IF(Y29="","",VLOOKUP(Y29,'シフト記号表（従来型・ユニット型共通）'!$C$6:$L$47,10,FALSE))</f>
        <v/>
      </c>
      <c r="Z30" s="174" t="str">
        <f>IF(Z29="","",VLOOKUP(Z29,'シフト記号表（従来型・ユニット型共通）'!$C$6:$L$47,10,FALSE))</f>
        <v/>
      </c>
      <c r="AA30" s="174" t="str">
        <f>IF(AA29="","",VLOOKUP(AA29,'シフト記号表（従来型・ユニット型共通）'!$C$6:$L$47,10,FALSE))</f>
        <v/>
      </c>
      <c r="AB30" s="174" t="str">
        <f>IF(AB29="","",VLOOKUP(AB29,'シフト記号表（従来型・ユニット型共通）'!$C$6:$L$47,10,FALSE))</f>
        <v/>
      </c>
      <c r="AC30" s="175" t="str">
        <f>IF(AC29="","",VLOOKUP(AC29,'シフト記号表（従来型・ユニット型共通）'!$C$6:$L$47,10,FALSE))</f>
        <v/>
      </c>
      <c r="AD30" s="173"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4" t="str">
        <f>IF(AG29="","",VLOOKUP(AG29,'シフト記号表（従来型・ユニット型共通）'!$C$6:$L$47,10,FALSE))</f>
        <v/>
      </c>
      <c r="AH30" s="174" t="str">
        <f>IF(AH29="","",VLOOKUP(AH29,'シフト記号表（従来型・ユニット型共通）'!$C$6:$L$47,10,FALSE))</f>
        <v/>
      </c>
      <c r="AI30" s="174" t="str">
        <f>IF(AI29="","",VLOOKUP(AI29,'シフト記号表（従来型・ユニット型共通）'!$C$6:$L$47,10,FALSE))</f>
        <v/>
      </c>
      <c r="AJ30" s="175" t="str">
        <f>IF(AJ29="","",VLOOKUP(AJ29,'シフト記号表（従来型・ユニット型共通）'!$C$6:$L$47,10,FALSE))</f>
        <v/>
      </c>
      <c r="AK30" s="173"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4" t="str">
        <f>IF(AN29="","",VLOOKUP(AN29,'シフト記号表（従来型・ユニット型共通）'!$C$6:$L$47,10,FALSE))</f>
        <v/>
      </c>
      <c r="AO30" s="174" t="str">
        <f>IF(AO29="","",VLOOKUP(AO29,'シフト記号表（従来型・ユニット型共通）'!$C$6:$L$47,10,FALSE))</f>
        <v/>
      </c>
      <c r="AP30" s="174" t="str">
        <f>IF(AP29="","",VLOOKUP(AP29,'シフト記号表（従来型・ユニット型共通）'!$C$6:$L$47,10,FALSE))</f>
        <v/>
      </c>
      <c r="AQ30" s="175" t="str">
        <f>IF(AQ29="","",VLOOKUP(AQ29,'シフト記号表（従来型・ユニット型共通）'!$C$6:$L$47,10,FALSE))</f>
        <v/>
      </c>
      <c r="AR30" s="173"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4" t="str">
        <f>IF(AU29="","",VLOOKUP(AU29,'シフト記号表（従来型・ユニット型共通）'!$C$6:$L$47,10,FALSE))</f>
        <v/>
      </c>
      <c r="AV30" s="174" t="str">
        <f>IF(AV29="","",VLOOKUP(AV29,'シフト記号表（従来型・ユニット型共通）'!$C$6:$L$47,10,FALSE))</f>
        <v/>
      </c>
      <c r="AW30" s="174" t="str">
        <f>IF(AW29="","",VLOOKUP(AW29,'シフト記号表（従来型・ユニット型共通）'!$C$6:$L$47,10,FALSE))</f>
        <v/>
      </c>
      <c r="AX30" s="175" t="str">
        <f>IF(AX29="","",VLOOKUP(AX29,'シフト記号表（従来型・ユニット型共通）'!$C$6:$L$47,10,FALSE))</f>
        <v/>
      </c>
      <c r="AY30" s="173"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1386">
        <f>IF($BE$3="４週",SUM(W30:AX30),IF($BE$3="暦月",SUM(W30:BA30),""))</f>
        <v>0</v>
      </c>
      <c r="BC30" s="1387"/>
      <c r="BD30" s="1388">
        <f>IF($BE$3="４週",BB30/4,IF($BE$3="暦月",(BB30/($BE$8/7)),""))</f>
        <v>0</v>
      </c>
      <c r="BE30" s="1387"/>
      <c r="BF30" s="1383"/>
      <c r="BG30" s="1384"/>
      <c r="BH30" s="1384"/>
      <c r="BI30" s="1384"/>
      <c r="BJ30" s="1385"/>
    </row>
    <row r="31" spans="2:62" ht="20.25" customHeight="1">
      <c r="B31" s="1479">
        <f>B29+1</f>
        <v>8</v>
      </c>
      <c r="C31" s="1316"/>
      <c r="D31" s="1317"/>
      <c r="E31" s="163"/>
      <c r="F31" s="164"/>
      <c r="G31" s="163"/>
      <c r="H31" s="164"/>
      <c r="I31" s="1410"/>
      <c r="J31" s="1411"/>
      <c r="K31" s="1416"/>
      <c r="L31" s="1417"/>
      <c r="M31" s="1417"/>
      <c r="N31" s="1317"/>
      <c r="O31" s="1440"/>
      <c r="P31" s="1441"/>
      <c r="Q31" s="1441"/>
      <c r="R31" s="1441"/>
      <c r="S31" s="1442"/>
      <c r="T31" s="115" t="s">
        <v>18</v>
      </c>
      <c r="U31" s="116"/>
      <c r="V31" s="117"/>
      <c r="W31" s="105"/>
      <c r="X31" s="106"/>
      <c r="Y31" s="106"/>
      <c r="Z31" s="106"/>
      <c r="AA31" s="106"/>
      <c r="AB31" s="106"/>
      <c r="AC31" s="107"/>
      <c r="AD31" s="105"/>
      <c r="AE31" s="106"/>
      <c r="AF31" s="106"/>
      <c r="AG31" s="106"/>
      <c r="AH31" s="106"/>
      <c r="AI31" s="106"/>
      <c r="AJ31" s="107"/>
      <c r="AK31" s="105"/>
      <c r="AL31" s="106"/>
      <c r="AM31" s="106"/>
      <c r="AN31" s="106"/>
      <c r="AO31" s="106"/>
      <c r="AP31" s="106"/>
      <c r="AQ31" s="107"/>
      <c r="AR31" s="105"/>
      <c r="AS31" s="106"/>
      <c r="AT31" s="106"/>
      <c r="AU31" s="106"/>
      <c r="AV31" s="106"/>
      <c r="AW31" s="106"/>
      <c r="AX31" s="107"/>
      <c r="AY31" s="105"/>
      <c r="AZ31" s="106"/>
      <c r="BA31" s="108"/>
      <c r="BB31" s="1394"/>
      <c r="BC31" s="1395"/>
      <c r="BD31" s="1396"/>
      <c r="BE31" s="1397"/>
      <c r="BF31" s="1418"/>
      <c r="BG31" s="1419"/>
      <c r="BH31" s="1419"/>
      <c r="BI31" s="1419"/>
      <c r="BJ31" s="1420"/>
    </row>
    <row r="32" spans="2:62" ht="20.25" customHeight="1">
      <c r="B32" s="1480"/>
      <c r="C32" s="1314"/>
      <c r="D32" s="1315"/>
      <c r="E32" s="163"/>
      <c r="F32" s="164">
        <f>C31</f>
        <v>0</v>
      </c>
      <c r="G32" s="163"/>
      <c r="H32" s="164">
        <f>I31</f>
        <v>0</v>
      </c>
      <c r="I32" s="1408"/>
      <c r="J32" s="1409"/>
      <c r="K32" s="1414"/>
      <c r="L32" s="1415"/>
      <c r="M32" s="1415"/>
      <c r="N32" s="1315"/>
      <c r="O32" s="1440"/>
      <c r="P32" s="1441"/>
      <c r="Q32" s="1441"/>
      <c r="R32" s="1441"/>
      <c r="S32" s="1442"/>
      <c r="T32" s="112" t="s">
        <v>254</v>
      </c>
      <c r="U32" s="113"/>
      <c r="V32" s="114"/>
      <c r="W32" s="173" t="str">
        <f>IF(W31="","",VLOOKUP(W31,'シフト記号表（従来型・ユニット型共通）'!$C$6:$L$47,10,FALSE))</f>
        <v/>
      </c>
      <c r="X32" s="174" t="str">
        <f>IF(X31="","",VLOOKUP(X31,'シフト記号表（従来型・ユニット型共通）'!$C$6:$L$47,10,FALSE))</f>
        <v/>
      </c>
      <c r="Y32" s="174" t="str">
        <f>IF(Y31="","",VLOOKUP(Y31,'シフト記号表（従来型・ユニット型共通）'!$C$6:$L$47,10,FALSE))</f>
        <v/>
      </c>
      <c r="Z32" s="174" t="str">
        <f>IF(Z31="","",VLOOKUP(Z31,'シフト記号表（従来型・ユニット型共通）'!$C$6:$L$47,10,FALSE))</f>
        <v/>
      </c>
      <c r="AA32" s="174" t="str">
        <f>IF(AA31="","",VLOOKUP(AA31,'シフト記号表（従来型・ユニット型共通）'!$C$6:$L$47,10,FALSE))</f>
        <v/>
      </c>
      <c r="AB32" s="174" t="str">
        <f>IF(AB31="","",VLOOKUP(AB31,'シフト記号表（従来型・ユニット型共通）'!$C$6:$L$47,10,FALSE))</f>
        <v/>
      </c>
      <c r="AC32" s="175" t="str">
        <f>IF(AC31="","",VLOOKUP(AC31,'シフト記号表（従来型・ユニット型共通）'!$C$6:$L$47,10,FALSE))</f>
        <v/>
      </c>
      <c r="AD32" s="173"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4" t="str">
        <f>IF(AG31="","",VLOOKUP(AG31,'シフト記号表（従来型・ユニット型共通）'!$C$6:$L$47,10,FALSE))</f>
        <v/>
      </c>
      <c r="AH32" s="174" t="str">
        <f>IF(AH31="","",VLOOKUP(AH31,'シフト記号表（従来型・ユニット型共通）'!$C$6:$L$47,10,FALSE))</f>
        <v/>
      </c>
      <c r="AI32" s="174" t="str">
        <f>IF(AI31="","",VLOOKUP(AI31,'シフト記号表（従来型・ユニット型共通）'!$C$6:$L$47,10,FALSE))</f>
        <v/>
      </c>
      <c r="AJ32" s="175" t="str">
        <f>IF(AJ31="","",VLOOKUP(AJ31,'シフト記号表（従来型・ユニット型共通）'!$C$6:$L$47,10,FALSE))</f>
        <v/>
      </c>
      <c r="AK32" s="173"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4" t="str">
        <f>IF(AN31="","",VLOOKUP(AN31,'シフト記号表（従来型・ユニット型共通）'!$C$6:$L$47,10,FALSE))</f>
        <v/>
      </c>
      <c r="AO32" s="174" t="str">
        <f>IF(AO31="","",VLOOKUP(AO31,'シフト記号表（従来型・ユニット型共通）'!$C$6:$L$47,10,FALSE))</f>
        <v/>
      </c>
      <c r="AP32" s="174" t="str">
        <f>IF(AP31="","",VLOOKUP(AP31,'シフト記号表（従来型・ユニット型共通）'!$C$6:$L$47,10,FALSE))</f>
        <v/>
      </c>
      <c r="AQ32" s="175" t="str">
        <f>IF(AQ31="","",VLOOKUP(AQ31,'シフト記号表（従来型・ユニット型共通）'!$C$6:$L$47,10,FALSE))</f>
        <v/>
      </c>
      <c r="AR32" s="173"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4" t="str">
        <f>IF(AU31="","",VLOOKUP(AU31,'シフト記号表（従来型・ユニット型共通）'!$C$6:$L$47,10,FALSE))</f>
        <v/>
      </c>
      <c r="AV32" s="174" t="str">
        <f>IF(AV31="","",VLOOKUP(AV31,'シフト記号表（従来型・ユニット型共通）'!$C$6:$L$47,10,FALSE))</f>
        <v/>
      </c>
      <c r="AW32" s="174" t="str">
        <f>IF(AW31="","",VLOOKUP(AW31,'シフト記号表（従来型・ユニット型共通）'!$C$6:$L$47,10,FALSE))</f>
        <v/>
      </c>
      <c r="AX32" s="175" t="str">
        <f>IF(AX31="","",VLOOKUP(AX31,'シフト記号表（従来型・ユニット型共通）'!$C$6:$L$47,10,FALSE))</f>
        <v/>
      </c>
      <c r="AY32" s="173"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1386">
        <f>IF($BE$3="４週",SUM(W32:AX32),IF($BE$3="暦月",SUM(W32:BA32),""))</f>
        <v>0</v>
      </c>
      <c r="BC32" s="1387"/>
      <c r="BD32" s="1388">
        <f>IF($BE$3="４週",BB32/4,IF($BE$3="暦月",(BB32/($BE$8/7)),""))</f>
        <v>0</v>
      </c>
      <c r="BE32" s="1387"/>
      <c r="BF32" s="1383"/>
      <c r="BG32" s="1384"/>
      <c r="BH32" s="1384"/>
      <c r="BI32" s="1384"/>
      <c r="BJ32" s="1385"/>
    </row>
    <row r="33" spans="2:62" ht="20.25" customHeight="1">
      <c r="B33" s="1479">
        <f>B31+1</f>
        <v>9</v>
      </c>
      <c r="C33" s="1316"/>
      <c r="D33" s="1317"/>
      <c r="E33" s="163"/>
      <c r="F33" s="164"/>
      <c r="G33" s="163"/>
      <c r="H33" s="164"/>
      <c r="I33" s="1410"/>
      <c r="J33" s="1411"/>
      <c r="K33" s="1416"/>
      <c r="L33" s="1417"/>
      <c r="M33" s="1417"/>
      <c r="N33" s="1317"/>
      <c r="O33" s="1440"/>
      <c r="P33" s="1441"/>
      <c r="Q33" s="1441"/>
      <c r="R33" s="1441"/>
      <c r="S33" s="1442"/>
      <c r="T33" s="115" t="s">
        <v>18</v>
      </c>
      <c r="U33" s="116"/>
      <c r="V33" s="117"/>
      <c r="W33" s="105"/>
      <c r="X33" s="106"/>
      <c r="Y33" s="106"/>
      <c r="Z33" s="106"/>
      <c r="AA33" s="106"/>
      <c r="AB33" s="106"/>
      <c r="AC33" s="107"/>
      <c r="AD33" s="105"/>
      <c r="AE33" s="106"/>
      <c r="AF33" s="106"/>
      <c r="AG33" s="106"/>
      <c r="AH33" s="106"/>
      <c r="AI33" s="106"/>
      <c r="AJ33" s="107"/>
      <c r="AK33" s="105"/>
      <c r="AL33" s="106"/>
      <c r="AM33" s="106"/>
      <c r="AN33" s="106"/>
      <c r="AO33" s="106"/>
      <c r="AP33" s="106"/>
      <c r="AQ33" s="107"/>
      <c r="AR33" s="105"/>
      <c r="AS33" s="106"/>
      <c r="AT33" s="106"/>
      <c r="AU33" s="106"/>
      <c r="AV33" s="106"/>
      <c r="AW33" s="106"/>
      <c r="AX33" s="107"/>
      <c r="AY33" s="105"/>
      <c r="AZ33" s="106"/>
      <c r="BA33" s="108"/>
      <c r="BB33" s="1394"/>
      <c r="BC33" s="1395"/>
      <c r="BD33" s="1396"/>
      <c r="BE33" s="1397"/>
      <c r="BF33" s="1418"/>
      <c r="BG33" s="1419"/>
      <c r="BH33" s="1419"/>
      <c r="BI33" s="1419"/>
      <c r="BJ33" s="1420"/>
    </row>
    <row r="34" spans="2:62" ht="20.25" customHeight="1">
      <c r="B34" s="1480"/>
      <c r="C34" s="1314"/>
      <c r="D34" s="1315"/>
      <c r="E34" s="163"/>
      <c r="F34" s="164">
        <f>C33</f>
        <v>0</v>
      </c>
      <c r="G34" s="163"/>
      <c r="H34" s="164">
        <f>I33</f>
        <v>0</v>
      </c>
      <c r="I34" s="1408"/>
      <c r="J34" s="1409"/>
      <c r="K34" s="1414"/>
      <c r="L34" s="1415"/>
      <c r="M34" s="1415"/>
      <c r="N34" s="1315"/>
      <c r="O34" s="1440"/>
      <c r="P34" s="1441"/>
      <c r="Q34" s="1441"/>
      <c r="R34" s="1441"/>
      <c r="S34" s="1442"/>
      <c r="T34" s="196" t="s">
        <v>254</v>
      </c>
      <c r="U34" s="120"/>
      <c r="V34" s="197"/>
      <c r="W34" s="173" t="str">
        <f>IF(W33="","",VLOOKUP(W33,'シフト記号表（従来型・ユニット型共通）'!$C$6:$L$47,10,FALSE))</f>
        <v/>
      </c>
      <c r="X34" s="174" t="str">
        <f>IF(X33="","",VLOOKUP(X33,'シフト記号表（従来型・ユニット型共通）'!$C$6:$L$47,10,FALSE))</f>
        <v/>
      </c>
      <c r="Y34" s="174" t="str">
        <f>IF(Y33="","",VLOOKUP(Y33,'シフト記号表（従来型・ユニット型共通）'!$C$6:$L$47,10,FALSE))</f>
        <v/>
      </c>
      <c r="Z34" s="174" t="str">
        <f>IF(Z33="","",VLOOKUP(Z33,'シフト記号表（従来型・ユニット型共通）'!$C$6:$L$47,10,FALSE))</f>
        <v/>
      </c>
      <c r="AA34" s="174" t="str">
        <f>IF(AA33="","",VLOOKUP(AA33,'シフト記号表（従来型・ユニット型共通）'!$C$6:$L$47,10,FALSE))</f>
        <v/>
      </c>
      <c r="AB34" s="174" t="str">
        <f>IF(AB33="","",VLOOKUP(AB33,'シフト記号表（従来型・ユニット型共通）'!$C$6:$L$47,10,FALSE))</f>
        <v/>
      </c>
      <c r="AC34" s="175" t="str">
        <f>IF(AC33="","",VLOOKUP(AC33,'シフト記号表（従来型・ユニット型共通）'!$C$6:$L$47,10,FALSE))</f>
        <v/>
      </c>
      <c r="AD34" s="173"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4" t="str">
        <f>IF(AG33="","",VLOOKUP(AG33,'シフト記号表（従来型・ユニット型共通）'!$C$6:$L$47,10,FALSE))</f>
        <v/>
      </c>
      <c r="AH34" s="174" t="str">
        <f>IF(AH33="","",VLOOKUP(AH33,'シフト記号表（従来型・ユニット型共通）'!$C$6:$L$47,10,FALSE))</f>
        <v/>
      </c>
      <c r="AI34" s="174" t="str">
        <f>IF(AI33="","",VLOOKUP(AI33,'シフト記号表（従来型・ユニット型共通）'!$C$6:$L$47,10,FALSE))</f>
        <v/>
      </c>
      <c r="AJ34" s="175" t="str">
        <f>IF(AJ33="","",VLOOKUP(AJ33,'シフト記号表（従来型・ユニット型共通）'!$C$6:$L$47,10,FALSE))</f>
        <v/>
      </c>
      <c r="AK34" s="173"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4" t="str">
        <f>IF(AN33="","",VLOOKUP(AN33,'シフト記号表（従来型・ユニット型共通）'!$C$6:$L$47,10,FALSE))</f>
        <v/>
      </c>
      <c r="AO34" s="174" t="str">
        <f>IF(AO33="","",VLOOKUP(AO33,'シフト記号表（従来型・ユニット型共通）'!$C$6:$L$47,10,FALSE))</f>
        <v/>
      </c>
      <c r="AP34" s="174" t="str">
        <f>IF(AP33="","",VLOOKUP(AP33,'シフト記号表（従来型・ユニット型共通）'!$C$6:$L$47,10,FALSE))</f>
        <v/>
      </c>
      <c r="AQ34" s="175" t="str">
        <f>IF(AQ33="","",VLOOKUP(AQ33,'シフト記号表（従来型・ユニット型共通）'!$C$6:$L$47,10,FALSE))</f>
        <v/>
      </c>
      <c r="AR34" s="173"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4" t="str">
        <f>IF(AU33="","",VLOOKUP(AU33,'シフト記号表（従来型・ユニット型共通）'!$C$6:$L$47,10,FALSE))</f>
        <v/>
      </c>
      <c r="AV34" s="174" t="str">
        <f>IF(AV33="","",VLOOKUP(AV33,'シフト記号表（従来型・ユニット型共通）'!$C$6:$L$47,10,FALSE))</f>
        <v/>
      </c>
      <c r="AW34" s="174" t="str">
        <f>IF(AW33="","",VLOOKUP(AW33,'シフト記号表（従来型・ユニット型共通）'!$C$6:$L$47,10,FALSE))</f>
        <v/>
      </c>
      <c r="AX34" s="175" t="str">
        <f>IF(AX33="","",VLOOKUP(AX33,'シフト記号表（従来型・ユニット型共通）'!$C$6:$L$47,10,FALSE))</f>
        <v/>
      </c>
      <c r="AY34" s="173"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1386">
        <f>IF($BE$3="４週",SUM(W34:AX34),IF($BE$3="暦月",SUM(W34:BA34),""))</f>
        <v>0</v>
      </c>
      <c r="BC34" s="1387"/>
      <c r="BD34" s="1388">
        <f>IF($BE$3="４週",BB34/4,IF($BE$3="暦月",(BB34/($BE$8/7)),""))</f>
        <v>0</v>
      </c>
      <c r="BE34" s="1387"/>
      <c r="BF34" s="1383"/>
      <c r="BG34" s="1384"/>
      <c r="BH34" s="1384"/>
      <c r="BI34" s="1384"/>
      <c r="BJ34" s="1385"/>
    </row>
    <row r="35" spans="2:62" ht="20.25" customHeight="1">
      <c r="B35" s="1479">
        <f>B33+1</f>
        <v>10</v>
      </c>
      <c r="C35" s="1316"/>
      <c r="D35" s="1317"/>
      <c r="E35" s="163"/>
      <c r="F35" s="164"/>
      <c r="G35" s="163"/>
      <c r="H35" s="164"/>
      <c r="I35" s="1410"/>
      <c r="J35" s="1411"/>
      <c r="K35" s="1416"/>
      <c r="L35" s="1417"/>
      <c r="M35" s="1417"/>
      <c r="N35" s="1317"/>
      <c r="O35" s="1440"/>
      <c r="P35" s="1441"/>
      <c r="Q35" s="1441"/>
      <c r="R35" s="1441"/>
      <c r="S35" s="1442"/>
      <c r="T35" s="195" t="s">
        <v>18</v>
      </c>
      <c r="U35" s="118"/>
      <c r="V35" s="119"/>
      <c r="W35" s="105"/>
      <c r="X35" s="106"/>
      <c r="Y35" s="106"/>
      <c r="Z35" s="106"/>
      <c r="AA35" s="106"/>
      <c r="AB35" s="106"/>
      <c r="AC35" s="107"/>
      <c r="AD35" s="105"/>
      <c r="AE35" s="106"/>
      <c r="AF35" s="106"/>
      <c r="AG35" s="106"/>
      <c r="AH35" s="106"/>
      <c r="AI35" s="106"/>
      <c r="AJ35" s="107"/>
      <c r="AK35" s="105"/>
      <c r="AL35" s="106"/>
      <c r="AM35" s="106"/>
      <c r="AN35" s="106"/>
      <c r="AO35" s="106"/>
      <c r="AP35" s="106"/>
      <c r="AQ35" s="107"/>
      <c r="AR35" s="105"/>
      <c r="AS35" s="106"/>
      <c r="AT35" s="106"/>
      <c r="AU35" s="106"/>
      <c r="AV35" s="106"/>
      <c r="AW35" s="106"/>
      <c r="AX35" s="107"/>
      <c r="AY35" s="105"/>
      <c r="AZ35" s="106"/>
      <c r="BA35" s="108"/>
      <c r="BB35" s="1394"/>
      <c r="BC35" s="1395"/>
      <c r="BD35" s="1396"/>
      <c r="BE35" s="1397"/>
      <c r="BF35" s="1418"/>
      <c r="BG35" s="1419"/>
      <c r="BH35" s="1419"/>
      <c r="BI35" s="1419"/>
      <c r="BJ35" s="1420"/>
    </row>
    <row r="36" spans="2:62" ht="20.25" customHeight="1">
      <c r="B36" s="1480"/>
      <c r="C36" s="1314"/>
      <c r="D36" s="1315"/>
      <c r="E36" s="163"/>
      <c r="F36" s="164">
        <f>C35</f>
        <v>0</v>
      </c>
      <c r="G36" s="163"/>
      <c r="H36" s="164">
        <f>I35</f>
        <v>0</v>
      </c>
      <c r="I36" s="1408"/>
      <c r="J36" s="1409"/>
      <c r="K36" s="1414"/>
      <c r="L36" s="1415"/>
      <c r="M36" s="1415"/>
      <c r="N36" s="1315"/>
      <c r="O36" s="1440"/>
      <c r="P36" s="1441"/>
      <c r="Q36" s="1441"/>
      <c r="R36" s="1441"/>
      <c r="S36" s="1442"/>
      <c r="T36" s="196" t="s">
        <v>254</v>
      </c>
      <c r="U36" s="120"/>
      <c r="V36" s="197"/>
      <c r="W36" s="173" t="str">
        <f>IF(W35="","",VLOOKUP(W35,'シフト記号表（従来型・ユニット型共通）'!$C$6:$L$47,10,FALSE))</f>
        <v/>
      </c>
      <c r="X36" s="174" t="str">
        <f>IF(X35="","",VLOOKUP(X35,'シフト記号表（従来型・ユニット型共通）'!$C$6:$L$47,10,FALSE))</f>
        <v/>
      </c>
      <c r="Y36" s="174" t="str">
        <f>IF(Y35="","",VLOOKUP(Y35,'シフト記号表（従来型・ユニット型共通）'!$C$6:$L$47,10,FALSE))</f>
        <v/>
      </c>
      <c r="Z36" s="174" t="str">
        <f>IF(Z35="","",VLOOKUP(Z35,'シフト記号表（従来型・ユニット型共通）'!$C$6:$L$47,10,FALSE))</f>
        <v/>
      </c>
      <c r="AA36" s="174" t="str">
        <f>IF(AA35="","",VLOOKUP(AA35,'シフト記号表（従来型・ユニット型共通）'!$C$6:$L$47,10,FALSE))</f>
        <v/>
      </c>
      <c r="AB36" s="174" t="str">
        <f>IF(AB35="","",VLOOKUP(AB35,'シフト記号表（従来型・ユニット型共通）'!$C$6:$L$47,10,FALSE))</f>
        <v/>
      </c>
      <c r="AC36" s="175" t="str">
        <f>IF(AC35="","",VLOOKUP(AC35,'シフト記号表（従来型・ユニット型共通）'!$C$6:$L$47,10,FALSE))</f>
        <v/>
      </c>
      <c r="AD36" s="173"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4" t="str">
        <f>IF(AG35="","",VLOOKUP(AG35,'シフト記号表（従来型・ユニット型共通）'!$C$6:$L$47,10,FALSE))</f>
        <v/>
      </c>
      <c r="AH36" s="174" t="str">
        <f>IF(AH35="","",VLOOKUP(AH35,'シフト記号表（従来型・ユニット型共通）'!$C$6:$L$47,10,FALSE))</f>
        <v/>
      </c>
      <c r="AI36" s="174" t="str">
        <f>IF(AI35="","",VLOOKUP(AI35,'シフト記号表（従来型・ユニット型共通）'!$C$6:$L$47,10,FALSE))</f>
        <v/>
      </c>
      <c r="AJ36" s="175" t="str">
        <f>IF(AJ35="","",VLOOKUP(AJ35,'シフト記号表（従来型・ユニット型共通）'!$C$6:$L$47,10,FALSE))</f>
        <v/>
      </c>
      <c r="AK36" s="173"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4" t="str">
        <f>IF(AN35="","",VLOOKUP(AN35,'シフト記号表（従来型・ユニット型共通）'!$C$6:$L$47,10,FALSE))</f>
        <v/>
      </c>
      <c r="AO36" s="174" t="str">
        <f>IF(AO35="","",VLOOKUP(AO35,'シフト記号表（従来型・ユニット型共通）'!$C$6:$L$47,10,FALSE))</f>
        <v/>
      </c>
      <c r="AP36" s="174" t="str">
        <f>IF(AP35="","",VLOOKUP(AP35,'シフト記号表（従来型・ユニット型共通）'!$C$6:$L$47,10,FALSE))</f>
        <v/>
      </c>
      <c r="AQ36" s="175" t="str">
        <f>IF(AQ35="","",VLOOKUP(AQ35,'シフト記号表（従来型・ユニット型共通）'!$C$6:$L$47,10,FALSE))</f>
        <v/>
      </c>
      <c r="AR36" s="173"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4" t="str">
        <f>IF(AU35="","",VLOOKUP(AU35,'シフト記号表（従来型・ユニット型共通）'!$C$6:$L$47,10,FALSE))</f>
        <v/>
      </c>
      <c r="AV36" s="174" t="str">
        <f>IF(AV35="","",VLOOKUP(AV35,'シフト記号表（従来型・ユニット型共通）'!$C$6:$L$47,10,FALSE))</f>
        <v/>
      </c>
      <c r="AW36" s="174" t="str">
        <f>IF(AW35="","",VLOOKUP(AW35,'シフト記号表（従来型・ユニット型共通）'!$C$6:$L$47,10,FALSE))</f>
        <v/>
      </c>
      <c r="AX36" s="175" t="str">
        <f>IF(AX35="","",VLOOKUP(AX35,'シフト記号表（従来型・ユニット型共通）'!$C$6:$L$47,10,FALSE))</f>
        <v/>
      </c>
      <c r="AY36" s="173"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1386">
        <f>IF($BE$3="４週",SUM(W36:AX36),IF($BE$3="暦月",SUM(W36:BA36),""))</f>
        <v>0</v>
      </c>
      <c r="BC36" s="1387"/>
      <c r="BD36" s="1388">
        <f>IF($BE$3="４週",BB36/4,IF($BE$3="暦月",(BB36/($BE$8/7)),""))</f>
        <v>0</v>
      </c>
      <c r="BE36" s="1387"/>
      <c r="BF36" s="1383"/>
      <c r="BG36" s="1384"/>
      <c r="BH36" s="1384"/>
      <c r="BI36" s="1384"/>
      <c r="BJ36" s="1385"/>
    </row>
    <row r="37" spans="2:62" ht="20.25" customHeight="1">
      <c r="B37" s="1479">
        <f>B35+1</f>
        <v>11</v>
      </c>
      <c r="C37" s="1316"/>
      <c r="D37" s="1317"/>
      <c r="E37" s="163"/>
      <c r="F37" s="164"/>
      <c r="G37" s="163"/>
      <c r="H37" s="164"/>
      <c r="I37" s="1410"/>
      <c r="J37" s="1411"/>
      <c r="K37" s="1416"/>
      <c r="L37" s="1417"/>
      <c r="M37" s="1417"/>
      <c r="N37" s="1317"/>
      <c r="O37" s="1440"/>
      <c r="P37" s="1441"/>
      <c r="Q37" s="1441"/>
      <c r="R37" s="1441"/>
      <c r="S37" s="1442"/>
      <c r="T37" s="195" t="s">
        <v>18</v>
      </c>
      <c r="U37" s="118"/>
      <c r="V37" s="119"/>
      <c r="W37" s="105"/>
      <c r="X37" s="106"/>
      <c r="Y37" s="106"/>
      <c r="Z37" s="106"/>
      <c r="AA37" s="106"/>
      <c r="AB37" s="106"/>
      <c r="AC37" s="107"/>
      <c r="AD37" s="105"/>
      <c r="AE37" s="106"/>
      <c r="AF37" s="106"/>
      <c r="AG37" s="106"/>
      <c r="AH37" s="106"/>
      <c r="AI37" s="106"/>
      <c r="AJ37" s="107"/>
      <c r="AK37" s="105"/>
      <c r="AL37" s="106"/>
      <c r="AM37" s="106"/>
      <c r="AN37" s="106"/>
      <c r="AO37" s="106"/>
      <c r="AP37" s="106"/>
      <c r="AQ37" s="107"/>
      <c r="AR37" s="105"/>
      <c r="AS37" s="106"/>
      <c r="AT37" s="106"/>
      <c r="AU37" s="106"/>
      <c r="AV37" s="106"/>
      <c r="AW37" s="106"/>
      <c r="AX37" s="107"/>
      <c r="AY37" s="105"/>
      <c r="AZ37" s="106"/>
      <c r="BA37" s="108"/>
      <c r="BB37" s="1394"/>
      <c r="BC37" s="1395"/>
      <c r="BD37" s="1396"/>
      <c r="BE37" s="1397"/>
      <c r="BF37" s="1418"/>
      <c r="BG37" s="1419"/>
      <c r="BH37" s="1419"/>
      <c r="BI37" s="1419"/>
      <c r="BJ37" s="1420"/>
    </row>
    <row r="38" spans="2:62" ht="20.25" customHeight="1">
      <c r="B38" s="1480"/>
      <c r="C38" s="1314"/>
      <c r="D38" s="1315"/>
      <c r="E38" s="163"/>
      <c r="F38" s="164">
        <f>C37</f>
        <v>0</v>
      </c>
      <c r="G38" s="163"/>
      <c r="H38" s="164">
        <f>I37</f>
        <v>0</v>
      </c>
      <c r="I38" s="1408"/>
      <c r="J38" s="1409"/>
      <c r="K38" s="1414"/>
      <c r="L38" s="1415"/>
      <c r="M38" s="1415"/>
      <c r="N38" s="1315"/>
      <c r="O38" s="1440"/>
      <c r="P38" s="1441"/>
      <c r="Q38" s="1441"/>
      <c r="R38" s="1441"/>
      <c r="S38" s="1442"/>
      <c r="T38" s="196" t="s">
        <v>254</v>
      </c>
      <c r="U38" s="120"/>
      <c r="V38" s="197"/>
      <c r="W38" s="173" t="str">
        <f>IF(W37="","",VLOOKUP(W37,'シフト記号表（従来型・ユニット型共通）'!$C$6:$L$47,10,FALSE))</f>
        <v/>
      </c>
      <c r="X38" s="174" t="str">
        <f>IF(X37="","",VLOOKUP(X37,'シフト記号表（従来型・ユニット型共通）'!$C$6:$L$47,10,FALSE))</f>
        <v/>
      </c>
      <c r="Y38" s="174" t="str">
        <f>IF(Y37="","",VLOOKUP(Y37,'シフト記号表（従来型・ユニット型共通）'!$C$6:$L$47,10,FALSE))</f>
        <v/>
      </c>
      <c r="Z38" s="174" t="str">
        <f>IF(Z37="","",VLOOKUP(Z37,'シフト記号表（従来型・ユニット型共通）'!$C$6:$L$47,10,FALSE))</f>
        <v/>
      </c>
      <c r="AA38" s="174" t="str">
        <f>IF(AA37="","",VLOOKUP(AA37,'シフト記号表（従来型・ユニット型共通）'!$C$6:$L$47,10,FALSE))</f>
        <v/>
      </c>
      <c r="AB38" s="174" t="str">
        <f>IF(AB37="","",VLOOKUP(AB37,'シフト記号表（従来型・ユニット型共通）'!$C$6:$L$47,10,FALSE))</f>
        <v/>
      </c>
      <c r="AC38" s="175" t="str">
        <f>IF(AC37="","",VLOOKUP(AC37,'シフト記号表（従来型・ユニット型共通）'!$C$6:$L$47,10,FALSE))</f>
        <v/>
      </c>
      <c r="AD38" s="173"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4" t="str">
        <f>IF(AG37="","",VLOOKUP(AG37,'シフト記号表（従来型・ユニット型共通）'!$C$6:$L$47,10,FALSE))</f>
        <v/>
      </c>
      <c r="AH38" s="174" t="str">
        <f>IF(AH37="","",VLOOKUP(AH37,'シフト記号表（従来型・ユニット型共通）'!$C$6:$L$47,10,FALSE))</f>
        <v/>
      </c>
      <c r="AI38" s="174" t="str">
        <f>IF(AI37="","",VLOOKUP(AI37,'シフト記号表（従来型・ユニット型共通）'!$C$6:$L$47,10,FALSE))</f>
        <v/>
      </c>
      <c r="AJ38" s="175" t="str">
        <f>IF(AJ37="","",VLOOKUP(AJ37,'シフト記号表（従来型・ユニット型共通）'!$C$6:$L$47,10,FALSE))</f>
        <v/>
      </c>
      <c r="AK38" s="173"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4" t="str">
        <f>IF(AN37="","",VLOOKUP(AN37,'シフト記号表（従来型・ユニット型共通）'!$C$6:$L$47,10,FALSE))</f>
        <v/>
      </c>
      <c r="AO38" s="174" t="str">
        <f>IF(AO37="","",VLOOKUP(AO37,'シフト記号表（従来型・ユニット型共通）'!$C$6:$L$47,10,FALSE))</f>
        <v/>
      </c>
      <c r="AP38" s="174" t="str">
        <f>IF(AP37="","",VLOOKUP(AP37,'シフト記号表（従来型・ユニット型共通）'!$C$6:$L$47,10,FALSE))</f>
        <v/>
      </c>
      <c r="AQ38" s="175" t="str">
        <f>IF(AQ37="","",VLOOKUP(AQ37,'シフト記号表（従来型・ユニット型共通）'!$C$6:$L$47,10,FALSE))</f>
        <v/>
      </c>
      <c r="AR38" s="173"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4" t="str">
        <f>IF(AU37="","",VLOOKUP(AU37,'シフト記号表（従来型・ユニット型共通）'!$C$6:$L$47,10,FALSE))</f>
        <v/>
      </c>
      <c r="AV38" s="174" t="str">
        <f>IF(AV37="","",VLOOKUP(AV37,'シフト記号表（従来型・ユニット型共通）'!$C$6:$L$47,10,FALSE))</f>
        <v/>
      </c>
      <c r="AW38" s="174" t="str">
        <f>IF(AW37="","",VLOOKUP(AW37,'シフト記号表（従来型・ユニット型共通）'!$C$6:$L$47,10,FALSE))</f>
        <v/>
      </c>
      <c r="AX38" s="175" t="str">
        <f>IF(AX37="","",VLOOKUP(AX37,'シフト記号表（従来型・ユニット型共通）'!$C$6:$L$47,10,FALSE))</f>
        <v/>
      </c>
      <c r="AY38" s="173"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1386">
        <f>IF($BE$3="４週",SUM(W38:AX38),IF($BE$3="暦月",SUM(W38:BA38),""))</f>
        <v>0</v>
      </c>
      <c r="BC38" s="1387"/>
      <c r="BD38" s="1388">
        <f>IF($BE$3="４週",BB38/4,IF($BE$3="暦月",(BB38/($BE$8/7)),""))</f>
        <v>0</v>
      </c>
      <c r="BE38" s="1387"/>
      <c r="BF38" s="1383"/>
      <c r="BG38" s="1384"/>
      <c r="BH38" s="1384"/>
      <c r="BI38" s="1384"/>
      <c r="BJ38" s="1385"/>
    </row>
    <row r="39" spans="2:62" ht="20.25" customHeight="1">
      <c r="B39" s="1479">
        <f>B37+1</f>
        <v>12</v>
      </c>
      <c r="C39" s="1316"/>
      <c r="D39" s="1317"/>
      <c r="E39" s="163"/>
      <c r="F39" s="164"/>
      <c r="G39" s="163"/>
      <c r="H39" s="164"/>
      <c r="I39" s="1410"/>
      <c r="J39" s="1411"/>
      <c r="K39" s="1416"/>
      <c r="L39" s="1417"/>
      <c r="M39" s="1417"/>
      <c r="N39" s="1317"/>
      <c r="O39" s="1440"/>
      <c r="P39" s="1441"/>
      <c r="Q39" s="1441"/>
      <c r="R39" s="1441"/>
      <c r="S39" s="1442"/>
      <c r="T39" s="195" t="s">
        <v>18</v>
      </c>
      <c r="U39" s="118"/>
      <c r="V39" s="119"/>
      <c r="W39" s="105"/>
      <c r="X39" s="106"/>
      <c r="Y39" s="106"/>
      <c r="Z39" s="106"/>
      <c r="AA39" s="106"/>
      <c r="AB39" s="106"/>
      <c r="AC39" s="107"/>
      <c r="AD39" s="105"/>
      <c r="AE39" s="106"/>
      <c r="AF39" s="106"/>
      <c r="AG39" s="106"/>
      <c r="AH39" s="106"/>
      <c r="AI39" s="106"/>
      <c r="AJ39" s="107"/>
      <c r="AK39" s="105"/>
      <c r="AL39" s="106"/>
      <c r="AM39" s="106"/>
      <c r="AN39" s="106"/>
      <c r="AO39" s="106"/>
      <c r="AP39" s="106"/>
      <c r="AQ39" s="107"/>
      <c r="AR39" s="105"/>
      <c r="AS39" s="106"/>
      <c r="AT39" s="106"/>
      <c r="AU39" s="106"/>
      <c r="AV39" s="106"/>
      <c r="AW39" s="106"/>
      <c r="AX39" s="107"/>
      <c r="AY39" s="105"/>
      <c r="AZ39" s="106"/>
      <c r="BA39" s="108"/>
      <c r="BB39" s="1394"/>
      <c r="BC39" s="1395"/>
      <c r="BD39" s="1396"/>
      <c r="BE39" s="1397"/>
      <c r="BF39" s="1418"/>
      <c r="BG39" s="1419"/>
      <c r="BH39" s="1419"/>
      <c r="BI39" s="1419"/>
      <c r="BJ39" s="1420"/>
    </row>
    <row r="40" spans="2:62" ht="20.25" customHeight="1">
      <c r="B40" s="1480"/>
      <c r="C40" s="1314"/>
      <c r="D40" s="1315"/>
      <c r="E40" s="163"/>
      <c r="F40" s="164">
        <f>C39</f>
        <v>0</v>
      </c>
      <c r="G40" s="163"/>
      <c r="H40" s="164">
        <f>I39</f>
        <v>0</v>
      </c>
      <c r="I40" s="1408"/>
      <c r="J40" s="1409"/>
      <c r="K40" s="1414"/>
      <c r="L40" s="1415"/>
      <c r="M40" s="1415"/>
      <c r="N40" s="1315"/>
      <c r="O40" s="1440"/>
      <c r="P40" s="1441"/>
      <c r="Q40" s="1441"/>
      <c r="R40" s="1441"/>
      <c r="S40" s="1442"/>
      <c r="T40" s="196" t="s">
        <v>254</v>
      </c>
      <c r="U40" s="120"/>
      <c r="V40" s="197"/>
      <c r="W40" s="173" t="str">
        <f>IF(W39="","",VLOOKUP(W39,'シフト記号表（従来型・ユニット型共通）'!$C$6:$L$47,10,FALSE))</f>
        <v/>
      </c>
      <c r="X40" s="174" t="str">
        <f>IF(X39="","",VLOOKUP(X39,'シフト記号表（従来型・ユニット型共通）'!$C$6:$L$47,10,FALSE))</f>
        <v/>
      </c>
      <c r="Y40" s="174" t="str">
        <f>IF(Y39="","",VLOOKUP(Y39,'シフト記号表（従来型・ユニット型共通）'!$C$6:$L$47,10,FALSE))</f>
        <v/>
      </c>
      <c r="Z40" s="174" t="str">
        <f>IF(Z39="","",VLOOKUP(Z39,'シフト記号表（従来型・ユニット型共通）'!$C$6:$L$47,10,FALSE))</f>
        <v/>
      </c>
      <c r="AA40" s="174" t="str">
        <f>IF(AA39="","",VLOOKUP(AA39,'シフト記号表（従来型・ユニット型共通）'!$C$6:$L$47,10,FALSE))</f>
        <v/>
      </c>
      <c r="AB40" s="174" t="str">
        <f>IF(AB39="","",VLOOKUP(AB39,'シフト記号表（従来型・ユニット型共通）'!$C$6:$L$47,10,FALSE))</f>
        <v/>
      </c>
      <c r="AC40" s="175" t="str">
        <f>IF(AC39="","",VLOOKUP(AC39,'シフト記号表（従来型・ユニット型共通）'!$C$6:$L$47,10,FALSE))</f>
        <v/>
      </c>
      <c r="AD40" s="173"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4" t="str">
        <f>IF(AG39="","",VLOOKUP(AG39,'シフト記号表（従来型・ユニット型共通）'!$C$6:$L$47,10,FALSE))</f>
        <v/>
      </c>
      <c r="AH40" s="174" t="str">
        <f>IF(AH39="","",VLOOKUP(AH39,'シフト記号表（従来型・ユニット型共通）'!$C$6:$L$47,10,FALSE))</f>
        <v/>
      </c>
      <c r="AI40" s="174" t="str">
        <f>IF(AI39="","",VLOOKUP(AI39,'シフト記号表（従来型・ユニット型共通）'!$C$6:$L$47,10,FALSE))</f>
        <v/>
      </c>
      <c r="AJ40" s="175" t="str">
        <f>IF(AJ39="","",VLOOKUP(AJ39,'シフト記号表（従来型・ユニット型共通）'!$C$6:$L$47,10,FALSE))</f>
        <v/>
      </c>
      <c r="AK40" s="173"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4" t="str">
        <f>IF(AN39="","",VLOOKUP(AN39,'シフト記号表（従来型・ユニット型共通）'!$C$6:$L$47,10,FALSE))</f>
        <v/>
      </c>
      <c r="AO40" s="174" t="str">
        <f>IF(AO39="","",VLOOKUP(AO39,'シフト記号表（従来型・ユニット型共通）'!$C$6:$L$47,10,FALSE))</f>
        <v/>
      </c>
      <c r="AP40" s="174" t="str">
        <f>IF(AP39="","",VLOOKUP(AP39,'シフト記号表（従来型・ユニット型共通）'!$C$6:$L$47,10,FALSE))</f>
        <v/>
      </c>
      <c r="AQ40" s="175" t="str">
        <f>IF(AQ39="","",VLOOKUP(AQ39,'シフト記号表（従来型・ユニット型共通）'!$C$6:$L$47,10,FALSE))</f>
        <v/>
      </c>
      <c r="AR40" s="173"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4" t="str">
        <f>IF(AU39="","",VLOOKUP(AU39,'シフト記号表（従来型・ユニット型共通）'!$C$6:$L$47,10,FALSE))</f>
        <v/>
      </c>
      <c r="AV40" s="174" t="str">
        <f>IF(AV39="","",VLOOKUP(AV39,'シフト記号表（従来型・ユニット型共通）'!$C$6:$L$47,10,FALSE))</f>
        <v/>
      </c>
      <c r="AW40" s="174" t="str">
        <f>IF(AW39="","",VLOOKUP(AW39,'シフト記号表（従来型・ユニット型共通）'!$C$6:$L$47,10,FALSE))</f>
        <v/>
      </c>
      <c r="AX40" s="175" t="str">
        <f>IF(AX39="","",VLOOKUP(AX39,'シフト記号表（従来型・ユニット型共通）'!$C$6:$L$47,10,FALSE))</f>
        <v/>
      </c>
      <c r="AY40" s="173"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1386">
        <f>IF($BE$3="４週",SUM(W40:AX40),IF($BE$3="暦月",SUM(W40:BA40),""))</f>
        <v>0</v>
      </c>
      <c r="BC40" s="1387"/>
      <c r="BD40" s="1388">
        <f>IF($BE$3="４週",BB40/4,IF($BE$3="暦月",(BB40/($BE$8/7)),""))</f>
        <v>0</v>
      </c>
      <c r="BE40" s="1387"/>
      <c r="BF40" s="1383"/>
      <c r="BG40" s="1384"/>
      <c r="BH40" s="1384"/>
      <c r="BI40" s="1384"/>
      <c r="BJ40" s="1385"/>
    </row>
    <row r="41" spans="2:62" ht="20.25" customHeight="1">
      <c r="B41" s="1479">
        <f>B39+1</f>
        <v>13</v>
      </c>
      <c r="C41" s="1316"/>
      <c r="D41" s="1317"/>
      <c r="E41" s="163"/>
      <c r="F41" s="164"/>
      <c r="G41" s="163"/>
      <c r="H41" s="164"/>
      <c r="I41" s="1410"/>
      <c r="J41" s="1411"/>
      <c r="K41" s="1416"/>
      <c r="L41" s="1417"/>
      <c r="M41" s="1417"/>
      <c r="N41" s="1317"/>
      <c r="O41" s="1440"/>
      <c r="P41" s="1441"/>
      <c r="Q41" s="1441"/>
      <c r="R41" s="1441"/>
      <c r="S41" s="1442"/>
      <c r="T41" s="195" t="s">
        <v>18</v>
      </c>
      <c r="U41" s="118"/>
      <c r="V41" s="119"/>
      <c r="W41" s="105"/>
      <c r="X41" s="106"/>
      <c r="Y41" s="106"/>
      <c r="Z41" s="106"/>
      <c r="AA41" s="106"/>
      <c r="AB41" s="106"/>
      <c r="AC41" s="107"/>
      <c r="AD41" s="105"/>
      <c r="AE41" s="106"/>
      <c r="AF41" s="106"/>
      <c r="AG41" s="106"/>
      <c r="AH41" s="106"/>
      <c r="AI41" s="106"/>
      <c r="AJ41" s="107"/>
      <c r="AK41" s="105"/>
      <c r="AL41" s="106"/>
      <c r="AM41" s="106"/>
      <c r="AN41" s="106"/>
      <c r="AO41" s="106"/>
      <c r="AP41" s="106"/>
      <c r="AQ41" s="107"/>
      <c r="AR41" s="105"/>
      <c r="AS41" s="106"/>
      <c r="AT41" s="106"/>
      <c r="AU41" s="106"/>
      <c r="AV41" s="106"/>
      <c r="AW41" s="106"/>
      <c r="AX41" s="107"/>
      <c r="AY41" s="105"/>
      <c r="AZ41" s="106"/>
      <c r="BA41" s="108"/>
      <c r="BB41" s="1394"/>
      <c r="BC41" s="1395"/>
      <c r="BD41" s="1396"/>
      <c r="BE41" s="1397"/>
      <c r="BF41" s="1418"/>
      <c r="BG41" s="1419"/>
      <c r="BH41" s="1419"/>
      <c r="BI41" s="1419"/>
      <c r="BJ41" s="1420"/>
    </row>
    <row r="42" spans="2:62" ht="20.25" customHeight="1">
      <c r="B42" s="1480"/>
      <c r="C42" s="1314"/>
      <c r="D42" s="1315"/>
      <c r="E42" s="163"/>
      <c r="F42" s="164">
        <f>C41</f>
        <v>0</v>
      </c>
      <c r="G42" s="163"/>
      <c r="H42" s="164">
        <f>I41</f>
        <v>0</v>
      </c>
      <c r="I42" s="1408"/>
      <c r="J42" s="1409"/>
      <c r="K42" s="1414"/>
      <c r="L42" s="1415"/>
      <c r="M42" s="1415"/>
      <c r="N42" s="1315"/>
      <c r="O42" s="1440"/>
      <c r="P42" s="1441"/>
      <c r="Q42" s="1441"/>
      <c r="R42" s="1441"/>
      <c r="S42" s="1442"/>
      <c r="T42" s="196" t="s">
        <v>254</v>
      </c>
      <c r="U42" s="120"/>
      <c r="V42" s="197"/>
      <c r="W42" s="173" t="str">
        <f>IF(W41="","",VLOOKUP(W41,'シフト記号表（従来型・ユニット型共通）'!$C$6:$L$47,10,FALSE))</f>
        <v/>
      </c>
      <c r="X42" s="174" t="str">
        <f>IF(X41="","",VLOOKUP(X41,'シフト記号表（従来型・ユニット型共通）'!$C$6:$L$47,10,FALSE))</f>
        <v/>
      </c>
      <c r="Y42" s="174" t="str">
        <f>IF(Y41="","",VLOOKUP(Y41,'シフト記号表（従来型・ユニット型共通）'!$C$6:$L$47,10,FALSE))</f>
        <v/>
      </c>
      <c r="Z42" s="174" t="str">
        <f>IF(Z41="","",VLOOKUP(Z41,'シフト記号表（従来型・ユニット型共通）'!$C$6:$L$47,10,FALSE))</f>
        <v/>
      </c>
      <c r="AA42" s="174" t="str">
        <f>IF(AA41="","",VLOOKUP(AA41,'シフト記号表（従来型・ユニット型共通）'!$C$6:$L$47,10,FALSE))</f>
        <v/>
      </c>
      <c r="AB42" s="174" t="str">
        <f>IF(AB41="","",VLOOKUP(AB41,'シフト記号表（従来型・ユニット型共通）'!$C$6:$L$47,10,FALSE))</f>
        <v/>
      </c>
      <c r="AC42" s="175" t="str">
        <f>IF(AC41="","",VLOOKUP(AC41,'シフト記号表（従来型・ユニット型共通）'!$C$6:$L$47,10,FALSE))</f>
        <v/>
      </c>
      <c r="AD42" s="173"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4" t="str">
        <f>IF(AG41="","",VLOOKUP(AG41,'シフト記号表（従来型・ユニット型共通）'!$C$6:$L$47,10,FALSE))</f>
        <v/>
      </c>
      <c r="AH42" s="174" t="str">
        <f>IF(AH41="","",VLOOKUP(AH41,'シフト記号表（従来型・ユニット型共通）'!$C$6:$L$47,10,FALSE))</f>
        <v/>
      </c>
      <c r="AI42" s="174" t="str">
        <f>IF(AI41="","",VLOOKUP(AI41,'シフト記号表（従来型・ユニット型共通）'!$C$6:$L$47,10,FALSE))</f>
        <v/>
      </c>
      <c r="AJ42" s="175" t="str">
        <f>IF(AJ41="","",VLOOKUP(AJ41,'シフト記号表（従来型・ユニット型共通）'!$C$6:$L$47,10,FALSE))</f>
        <v/>
      </c>
      <c r="AK42" s="173"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4" t="str">
        <f>IF(AN41="","",VLOOKUP(AN41,'シフト記号表（従来型・ユニット型共通）'!$C$6:$L$47,10,FALSE))</f>
        <v/>
      </c>
      <c r="AO42" s="174" t="str">
        <f>IF(AO41="","",VLOOKUP(AO41,'シフト記号表（従来型・ユニット型共通）'!$C$6:$L$47,10,FALSE))</f>
        <v/>
      </c>
      <c r="AP42" s="174" t="str">
        <f>IF(AP41="","",VLOOKUP(AP41,'シフト記号表（従来型・ユニット型共通）'!$C$6:$L$47,10,FALSE))</f>
        <v/>
      </c>
      <c r="AQ42" s="175" t="str">
        <f>IF(AQ41="","",VLOOKUP(AQ41,'シフト記号表（従来型・ユニット型共通）'!$C$6:$L$47,10,FALSE))</f>
        <v/>
      </c>
      <c r="AR42" s="173"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4" t="str">
        <f>IF(AU41="","",VLOOKUP(AU41,'シフト記号表（従来型・ユニット型共通）'!$C$6:$L$47,10,FALSE))</f>
        <v/>
      </c>
      <c r="AV42" s="174" t="str">
        <f>IF(AV41="","",VLOOKUP(AV41,'シフト記号表（従来型・ユニット型共通）'!$C$6:$L$47,10,FALSE))</f>
        <v/>
      </c>
      <c r="AW42" s="174" t="str">
        <f>IF(AW41="","",VLOOKUP(AW41,'シフト記号表（従来型・ユニット型共通）'!$C$6:$L$47,10,FALSE))</f>
        <v/>
      </c>
      <c r="AX42" s="175" t="str">
        <f>IF(AX41="","",VLOOKUP(AX41,'シフト記号表（従来型・ユニット型共通）'!$C$6:$L$47,10,FALSE))</f>
        <v/>
      </c>
      <c r="AY42" s="173"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1386">
        <f>IF($BE$3="４週",SUM(W42:AX42),IF($BE$3="暦月",SUM(W42:BA42),""))</f>
        <v>0</v>
      </c>
      <c r="BC42" s="1387"/>
      <c r="BD42" s="1388">
        <f>IF($BE$3="４週",BB42/4,IF($BE$3="暦月",(BB42/($BE$8/7)),""))</f>
        <v>0</v>
      </c>
      <c r="BE42" s="1387"/>
      <c r="BF42" s="1383"/>
      <c r="BG42" s="1384"/>
      <c r="BH42" s="1384"/>
      <c r="BI42" s="1384"/>
      <c r="BJ42" s="1385"/>
    </row>
    <row r="43" spans="2:62" ht="20.25" customHeight="1">
      <c r="B43" s="1479">
        <f>B41+1</f>
        <v>14</v>
      </c>
      <c r="C43" s="1316"/>
      <c r="D43" s="1317"/>
      <c r="E43" s="163"/>
      <c r="F43" s="164"/>
      <c r="G43" s="163"/>
      <c r="H43" s="164"/>
      <c r="I43" s="1410"/>
      <c r="J43" s="1411"/>
      <c r="K43" s="1416"/>
      <c r="L43" s="1417"/>
      <c r="M43" s="1417"/>
      <c r="N43" s="1317"/>
      <c r="O43" s="1440"/>
      <c r="P43" s="1441"/>
      <c r="Q43" s="1441"/>
      <c r="R43" s="1441"/>
      <c r="S43" s="1442"/>
      <c r="T43" s="195" t="s">
        <v>18</v>
      </c>
      <c r="U43" s="118"/>
      <c r="V43" s="119"/>
      <c r="W43" s="105"/>
      <c r="X43" s="106"/>
      <c r="Y43" s="106"/>
      <c r="Z43" s="106"/>
      <c r="AA43" s="106"/>
      <c r="AB43" s="106"/>
      <c r="AC43" s="107"/>
      <c r="AD43" s="105"/>
      <c r="AE43" s="106"/>
      <c r="AF43" s="106"/>
      <c r="AG43" s="106"/>
      <c r="AH43" s="106"/>
      <c r="AI43" s="106"/>
      <c r="AJ43" s="107"/>
      <c r="AK43" s="105"/>
      <c r="AL43" s="106"/>
      <c r="AM43" s="106"/>
      <c r="AN43" s="106"/>
      <c r="AO43" s="106"/>
      <c r="AP43" s="106"/>
      <c r="AQ43" s="107"/>
      <c r="AR43" s="105"/>
      <c r="AS43" s="106"/>
      <c r="AT43" s="106"/>
      <c r="AU43" s="106"/>
      <c r="AV43" s="106"/>
      <c r="AW43" s="106"/>
      <c r="AX43" s="107"/>
      <c r="AY43" s="105"/>
      <c r="AZ43" s="106"/>
      <c r="BA43" s="108"/>
      <c r="BB43" s="1394"/>
      <c r="BC43" s="1395"/>
      <c r="BD43" s="1396"/>
      <c r="BE43" s="1397"/>
      <c r="BF43" s="1418"/>
      <c r="BG43" s="1419"/>
      <c r="BH43" s="1419"/>
      <c r="BI43" s="1419"/>
      <c r="BJ43" s="1420"/>
    </row>
    <row r="44" spans="2:62" ht="20.25" customHeight="1">
      <c r="B44" s="1480"/>
      <c r="C44" s="1314"/>
      <c r="D44" s="1315"/>
      <c r="E44" s="163"/>
      <c r="F44" s="164">
        <f>C43</f>
        <v>0</v>
      </c>
      <c r="G44" s="163"/>
      <c r="H44" s="164">
        <f>I43</f>
        <v>0</v>
      </c>
      <c r="I44" s="1408"/>
      <c r="J44" s="1409"/>
      <c r="K44" s="1414"/>
      <c r="L44" s="1415"/>
      <c r="M44" s="1415"/>
      <c r="N44" s="1315"/>
      <c r="O44" s="1440"/>
      <c r="P44" s="1441"/>
      <c r="Q44" s="1441"/>
      <c r="R44" s="1441"/>
      <c r="S44" s="1442"/>
      <c r="T44" s="196" t="s">
        <v>254</v>
      </c>
      <c r="U44" s="120"/>
      <c r="V44" s="197"/>
      <c r="W44" s="173" t="str">
        <f>IF(W43="","",VLOOKUP(W43,'シフト記号表（従来型・ユニット型共通）'!$C$6:$L$47,10,FALSE))</f>
        <v/>
      </c>
      <c r="X44" s="174" t="str">
        <f>IF(X43="","",VLOOKUP(X43,'シフト記号表（従来型・ユニット型共通）'!$C$6:$L$47,10,FALSE))</f>
        <v/>
      </c>
      <c r="Y44" s="174" t="str">
        <f>IF(Y43="","",VLOOKUP(Y43,'シフト記号表（従来型・ユニット型共通）'!$C$6:$L$47,10,FALSE))</f>
        <v/>
      </c>
      <c r="Z44" s="174" t="str">
        <f>IF(Z43="","",VLOOKUP(Z43,'シフト記号表（従来型・ユニット型共通）'!$C$6:$L$47,10,FALSE))</f>
        <v/>
      </c>
      <c r="AA44" s="174" t="str">
        <f>IF(AA43="","",VLOOKUP(AA43,'シフト記号表（従来型・ユニット型共通）'!$C$6:$L$47,10,FALSE))</f>
        <v/>
      </c>
      <c r="AB44" s="174" t="str">
        <f>IF(AB43="","",VLOOKUP(AB43,'シフト記号表（従来型・ユニット型共通）'!$C$6:$L$47,10,FALSE))</f>
        <v/>
      </c>
      <c r="AC44" s="175" t="str">
        <f>IF(AC43="","",VLOOKUP(AC43,'シフト記号表（従来型・ユニット型共通）'!$C$6:$L$47,10,FALSE))</f>
        <v/>
      </c>
      <c r="AD44" s="173"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4" t="str">
        <f>IF(AG43="","",VLOOKUP(AG43,'シフト記号表（従来型・ユニット型共通）'!$C$6:$L$47,10,FALSE))</f>
        <v/>
      </c>
      <c r="AH44" s="174" t="str">
        <f>IF(AH43="","",VLOOKUP(AH43,'シフト記号表（従来型・ユニット型共通）'!$C$6:$L$47,10,FALSE))</f>
        <v/>
      </c>
      <c r="AI44" s="174" t="str">
        <f>IF(AI43="","",VLOOKUP(AI43,'シフト記号表（従来型・ユニット型共通）'!$C$6:$L$47,10,FALSE))</f>
        <v/>
      </c>
      <c r="AJ44" s="175" t="str">
        <f>IF(AJ43="","",VLOOKUP(AJ43,'シフト記号表（従来型・ユニット型共通）'!$C$6:$L$47,10,FALSE))</f>
        <v/>
      </c>
      <c r="AK44" s="173"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4" t="str">
        <f>IF(AN43="","",VLOOKUP(AN43,'シフト記号表（従来型・ユニット型共通）'!$C$6:$L$47,10,FALSE))</f>
        <v/>
      </c>
      <c r="AO44" s="174" t="str">
        <f>IF(AO43="","",VLOOKUP(AO43,'シフト記号表（従来型・ユニット型共通）'!$C$6:$L$47,10,FALSE))</f>
        <v/>
      </c>
      <c r="AP44" s="174" t="str">
        <f>IF(AP43="","",VLOOKUP(AP43,'シフト記号表（従来型・ユニット型共通）'!$C$6:$L$47,10,FALSE))</f>
        <v/>
      </c>
      <c r="AQ44" s="175" t="str">
        <f>IF(AQ43="","",VLOOKUP(AQ43,'シフト記号表（従来型・ユニット型共通）'!$C$6:$L$47,10,FALSE))</f>
        <v/>
      </c>
      <c r="AR44" s="173"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4" t="str">
        <f>IF(AU43="","",VLOOKUP(AU43,'シフト記号表（従来型・ユニット型共通）'!$C$6:$L$47,10,FALSE))</f>
        <v/>
      </c>
      <c r="AV44" s="174" t="str">
        <f>IF(AV43="","",VLOOKUP(AV43,'シフト記号表（従来型・ユニット型共通）'!$C$6:$L$47,10,FALSE))</f>
        <v/>
      </c>
      <c r="AW44" s="174" t="str">
        <f>IF(AW43="","",VLOOKUP(AW43,'シフト記号表（従来型・ユニット型共通）'!$C$6:$L$47,10,FALSE))</f>
        <v/>
      </c>
      <c r="AX44" s="175" t="str">
        <f>IF(AX43="","",VLOOKUP(AX43,'シフト記号表（従来型・ユニット型共通）'!$C$6:$L$47,10,FALSE))</f>
        <v/>
      </c>
      <c r="AY44" s="173"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1386">
        <f>IF($BE$3="４週",SUM(W44:AX44),IF($BE$3="暦月",SUM(W44:BA44),""))</f>
        <v>0</v>
      </c>
      <c r="BC44" s="1387"/>
      <c r="BD44" s="1388">
        <f>IF($BE$3="４週",BB44/4,IF($BE$3="暦月",(BB44/($BE$8/7)),""))</f>
        <v>0</v>
      </c>
      <c r="BE44" s="1387"/>
      <c r="BF44" s="1383"/>
      <c r="BG44" s="1384"/>
      <c r="BH44" s="1384"/>
      <c r="BI44" s="1384"/>
      <c r="BJ44" s="1385"/>
    </row>
    <row r="45" spans="2:62" ht="20.25" customHeight="1">
      <c r="B45" s="1479">
        <f>B43+1</f>
        <v>15</v>
      </c>
      <c r="C45" s="1316"/>
      <c r="D45" s="1317"/>
      <c r="E45" s="163"/>
      <c r="F45" s="164"/>
      <c r="G45" s="163"/>
      <c r="H45" s="164"/>
      <c r="I45" s="1410"/>
      <c r="J45" s="1411"/>
      <c r="K45" s="1416"/>
      <c r="L45" s="1417"/>
      <c r="M45" s="1417"/>
      <c r="N45" s="1317"/>
      <c r="O45" s="1440"/>
      <c r="P45" s="1441"/>
      <c r="Q45" s="1441"/>
      <c r="R45" s="1441"/>
      <c r="S45" s="1442"/>
      <c r="T45" s="195" t="s">
        <v>18</v>
      </c>
      <c r="U45" s="118"/>
      <c r="V45" s="119"/>
      <c r="W45" s="105"/>
      <c r="X45" s="106"/>
      <c r="Y45" s="106"/>
      <c r="Z45" s="106"/>
      <c r="AA45" s="106"/>
      <c r="AB45" s="106"/>
      <c r="AC45" s="107"/>
      <c r="AD45" s="105"/>
      <c r="AE45" s="106"/>
      <c r="AF45" s="106"/>
      <c r="AG45" s="106"/>
      <c r="AH45" s="106"/>
      <c r="AI45" s="106"/>
      <c r="AJ45" s="107"/>
      <c r="AK45" s="105"/>
      <c r="AL45" s="106"/>
      <c r="AM45" s="106"/>
      <c r="AN45" s="106"/>
      <c r="AO45" s="106"/>
      <c r="AP45" s="106"/>
      <c r="AQ45" s="107"/>
      <c r="AR45" s="105"/>
      <c r="AS45" s="106"/>
      <c r="AT45" s="106"/>
      <c r="AU45" s="106"/>
      <c r="AV45" s="106"/>
      <c r="AW45" s="106"/>
      <c r="AX45" s="107"/>
      <c r="AY45" s="105"/>
      <c r="AZ45" s="106"/>
      <c r="BA45" s="108"/>
      <c r="BB45" s="1394"/>
      <c r="BC45" s="1395"/>
      <c r="BD45" s="1396"/>
      <c r="BE45" s="1397"/>
      <c r="BF45" s="1418"/>
      <c r="BG45" s="1419"/>
      <c r="BH45" s="1419"/>
      <c r="BI45" s="1419"/>
      <c r="BJ45" s="1420"/>
    </row>
    <row r="46" spans="2:62" ht="20.25" customHeight="1">
      <c r="B46" s="1480"/>
      <c r="C46" s="1314"/>
      <c r="D46" s="1315"/>
      <c r="E46" s="163"/>
      <c r="F46" s="164">
        <f>C45</f>
        <v>0</v>
      </c>
      <c r="G46" s="163"/>
      <c r="H46" s="164">
        <f>I45</f>
        <v>0</v>
      </c>
      <c r="I46" s="1408"/>
      <c r="J46" s="1409"/>
      <c r="K46" s="1414"/>
      <c r="L46" s="1415"/>
      <c r="M46" s="1415"/>
      <c r="N46" s="1315"/>
      <c r="O46" s="1440"/>
      <c r="P46" s="1441"/>
      <c r="Q46" s="1441"/>
      <c r="R46" s="1441"/>
      <c r="S46" s="1442"/>
      <c r="T46" s="196" t="s">
        <v>254</v>
      </c>
      <c r="U46" s="120"/>
      <c r="V46" s="197"/>
      <c r="W46" s="173" t="str">
        <f>IF(W45="","",VLOOKUP(W45,'シフト記号表（従来型・ユニット型共通）'!$C$6:$L$47,10,FALSE))</f>
        <v/>
      </c>
      <c r="X46" s="174" t="str">
        <f>IF(X45="","",VLOOKUP(X45,'シフト記号表（従来型・ユニット型共通）'!$C$6:$L$47,10,FALSE))</f>
        <v/>
      </c>
      <c r="Y46" s="174" t="str">
        <f>IF(Y45="","",VLOOKUP(Y45,'シフト記号表（従来型・ユニット型共通）'!$C$6:$L$47,10,FALSE))</f>
        <v/>
      </c>
      <c r="Z46" s="174" t="str">
        <f>IF(Z45="","",VLOOKUP(Z45,'シフト記号表（従来型・ユニット型共通）'!$C$6:$L$47,10,FALSE))</f>
        <v/>
      </c>
      <c r="AA46" s="174" t="str">
        <f>IF(AA45="","",VLOOKUP(AA45,'シフト記号表（従来型・ユニット型共通）'!$C$6:$L$47,10,FALSE))</f>
        <v/>
      </c>
      <c r="AB46" s="174" t="str">
        <f>IF(AB45="","",VLOOKUP(AB45,'シフト記号表（従来型・ユニット型共通）'!$C$6:$L$47,10,FALSE))</f>
        <v/>
      </c>
      <c r="AC46" s="175" t="str">
        <f>IF(AC45="","",VLOOKUP(AC45,'シフト記号表（従来型・ユニット型共通）'!$C$6:$L$47,10,FALSE))</f>
        <v/>
      </c>
      <c r="AD46" s="173"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4" t="str">
        <f>IF(AG45="","",VLOOKUP(AG45,'シフト記号表（従来型・ユニット型共通）'!$C$6:$L$47,10,FALSE))</f>
        <v/>
      </c>
      <c r="AH46" s="174" t="str">
        <f>IF(AH45="","",VLOOKUP(AH45,'シフト記号表（従来型・ユニット型共通）'!$C$6:$L$47,10,FALSE))</f>
        <v/>
      </c>
      <c r="AI46" s="174" t="str">
        <f>IF(AI45="","",VLOOKUP(AI45,'シフト記号表（従来型・ユニット型共通）'!$C$6:$L$47,10,FALSE))</f>
        <v/>
      </c>
      <c r="AJ46" s="175" t="str">
        <f>IF(AJ45="","",VLOOKUP(AJ45,'シフト記号表（従来型・ユニット型共通）'!$C$6:$L$47,10,FALSE))</f>
        <v/>
      </c>
      <c r="AK46" s="173"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4" t="str">
        <f>IF(AN45="","",VLOOKUP(AN45,'シフト記号表（従来型・ユニット型共通）'!$C$6:$L$47,10,FALSE))</f>
        <v/>
      </c>
      <c r="AO46" s="174" t="str">
        <f>IF(AO45="","",VLOOKUP(AO45,'シフト記号表（従来型・ユニット型共通）'!$C$6:$L$47,10,FALSE))</f>
        <v/>
      </c>
      <c r="AP46" s="174" t="str">
        <f>IF(AP45="","",VLOOKUP(AP45,'シフト記号表（従来型・ユニット型共通）'!$C$6:$L$47,10,FALSE))</f>
        <v/>
      </c>
      <c r="AQ46" s="175" t="str">
        <f>IF(AQ45="","",VLOOKUP(AQ45,'シフト記号表（従来型・ユニット型共通）'!$C$6:$L$47,10,FALSE))</f>
        <v/>
      </c>
      <c r="AR46" s="173"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4" t="str">
        <f>IF(AU45="","",VLOOKUP(AU45,'シフト記号表（従来型・ユニット型共通）'!$C$6:$L$47,10,FALSE))</f>
        <v/>
      </c>
      <c r="AV46" s="174" t="str">
        <f>IF(AV45="","",VLOOKUP(AV45,'シフト記号表（従来型・ユニット型共通）'!$C$6:$L$47,10,FALSE))</f>
        <v/>
      </c>
      <c r="AW46" s="174" t="str">
        <f>IF(AW45="","",VLOOKUP(AW45,'シフト記号表（従来型・ユニット型共通）'!$C$6:$L$47,10,FALSE))</f>
        <v/>
      </c>
      <c r="AX46" s="175" t="str">
        <f>IF(AX45="","",VLOOKUP(AX45,'シフト記号表（従来型・ユニット型共通）'!$C$6:$L$47,10,FALSE))</f>
        <v/>
      </c>
      <c r="AY46" s="173"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1386">
        <f>IF($BE$3="４週",SUM(W46:AX46),IF($BE$3="暦月",SUM(W46:BA46),""))</f>
        <v>0</v>
      </c>
      <c r="BC46" s="1387"/>
      <c r="BD46" s="1388">
        <f>IF($BE$3="４週",BB46/4,IF($BE$3="暦月",(BB46/($BE$8/7)),""))</f>
        <v>0</v>
      </c>
      <c r="BE46" s="1387"/>
      <c r="BF46" s="1383"/>
      <c r="BG46" s="1384"/>
      <c r="BH46" s="1384"/>
      <c r="BI46" s="1384"/>
      <c r="BJ46" s="1385"/>
    </row>
    <row r="47" spans="2:62" ht="20.25" customHeight="1">
      <c r="B47" s="1479">
        <f>B45+1</f>
        <v>16</v>
      </c>
      <c r="C47" s="1316"/>
      <c r="D47" s="1317"/>
      <c r="E47" s="163"/>
      <c r="F47" s="164"/>
      <c r="G47" s="163"/>
      <c r="H47" s="164"/>
      <c r="I47" s="1410"/>
      <c r="J47" s="1411"/>
      <c r="K47" s="1416"/>
      <c r="L47" s="1417"/>
      <c r="M47" s="1417"/>
      <c r="N47" s="1317"/>
      <c r="O47" s="1440"/>
      <c r="P47" s="1441"/>
      <c r="Q47" s="1441"/>
      <c r="R47" s="1441"/>
      <c r="S47" s="1442"/>
      <c r="T47" s="195" t="s">
        <v>18</v>
      </c>
      <c r="U47" s="118"/>
      <c r="V47" s="119"/>
      <c r="W47" s="105"/>
      <c r="X47" s="106"/>
      <c r="Y47" s="106"/>
      <c r="Z47" s="106"/>
      <c r="AA47" s="106"/>
      <c r="AB47" s="106"/>
      <c r="AC47" s="107"/>
      <c r="AD47" s="105"/>
      <c r="AE47" s="106"/>
      <c r="AF47" s="106"/>
      <c r="AG47" s="106"/>
      <c r="AH47" s="106"/>
      <c r="AI47" s="106"/>
      <c r="AJ47" s="107"/>
      <c r="AK47" s="105"/>
      <c r="AL47" s="106"/>
      <c r="AM47" s="106"/>
      <c r="AN47" s="106"/>
      <c r="AO47" s="106"/>
      <c r="AP47" s="106"/>
      <c r="AQ47" s="107"/>
      <c r="AR47" s="105"/>
      <c r="AS47" s="106"/>
      <c r="AT47" s="106"/>
      <c r="AU47" s="106"/>
      <c r="AV47" s="106"/>
      <c r="AW47" s="106"/>
      <c r="AX47" s="107"/>
      <c r="AY47" s="105"/>
      <c r="AZ47" s="106"/>
      <c r="BA47" s="108"/>
      <c r="BB47" s="1394"/>
      <c r="BC47" s="1395"/>
      <c r="BD47" s="1396"/>
      <c r="BE47" s="1397"/>
      <c r="BF47" s="1418"/>
      <c r="BG47" s="1419"/>
      <c r="BH47" s="1419"/>
      <c r="BI47" s="1419"/>
      <c r="BJ47" s="1420"/>
    </row>
    <row r="48" spans="2:62" ht="20.25" customHeight="1">
      <c r="B48" s="1480"/>
      <c r="C48" s="1314"/>
      <c r="D48" s="1315"/>
      <c r="E48" s="163"/>
      <c r="F48" s="164">
        <f>C47</f>
        <v>0</v>
      </c>
      <c r="G48" s="163"/>
      <c r="H48" s="164">
        <f>I47</f>
        <v>0</v>
      </c>
      <c r="I48" s="1408"/>
      <c r="J48" s="1409"/>
      <c r="K48" s="1414"/>
      <c r="L48" s="1415"/>
      <c r="M48" s="1415"/>
      <c r="N48" s="1315"/>
      <c r="O48" s="1440"/>
      <c r="P48" s="1441"/>
      <c r="Q48" s="1441"/>
      <c r="R48" s="1441"/>
      <c r="S48" s="1442"/>
      <c r="T48" s="196" t="s">
        <v>254</v>
      </c>
      <c r="U48" s="120"/>
      <c r="V48" s="197"/>
      <c r="W48" s="173" t="str">
        <f>IF(W47="","",VLOOKUP(W47,'シフト記号表（従来型・ユニット型共通）'!$C$6:$L$47,10,FALSE))</f>
        <v/>
      </c>
      <c r="X48" s="174" t="str">
        <f>IF(X47="","",VLOOKUP(X47,'シフト記号表（従来型・ユニット型共通）'!$C$6:$L$47,10,FALSE))</f>
        <v/>
      </c>
      <c r="Y48" s="174" t="str">
        <f>IF(Y47="","",VLOOKUP(Y47,'シフト記号表（従来型・ユニット型共通）'!$C$6:$L$47,10,FALSE))</f>
        <v/>
      </c>
      <c r="Z48" s="174" t="str">
        <f>IF(Z47="","",VLOOKUP(Z47,'シフト記号表（従来型・ユニット型共通）'!$C$6:$L$47,10,FALSE))</f>
        <v/>
      </c>
      <c r="AA48" s="174" t="str">
        <f>IF(AA47="","",VLOOKUP(AA47,'シフト記号表（従来型・ユニット型共通）'!$C$6:$L$47,10,FALSE))</f>
        <v/>
      </c>
      <c r="AB48" s="174" t="str">
        <f>IF(AB47="","",VLOOKUP(AB47,'シフト記号表（従来型・ユニット型共通）'!$C$6:$L$47,10,FALSE))</f>
        <v/>
      </c>
      <c r="AC48" s="175" t="str">
        <f>IF(AC47="","",VLOOKUP(AC47,'シフト記号表（従来型・ユニット型共通）'!$C$6:$L$47,10,FALSE))</f>
        <v/>
      </c>
      <c r="AD48" s="173"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4" t="str">
        <f>IF(AG47="","",VLOOKUP(AG47,'シフト記号表（従来型・ユニット型共通）'!$C$6:$L$47,10,FALSE))</f>
        <v/>
      </c>
      <c r="AH48" s="174" t="str">
        <f>IF(AH47="","",VLOOKUP(AH47,'シフト記号表（従来型・ユニット型共通）'!$C$6:$L$47,10,FALSE))</f>
        <v/>
      </c>
      <c r="AI48" s="174" t="str">
        <f>IF(AI47="","",VLOOKUP(AI47,'シフト記号表（従来型・ユニット型共通）'!$C$6:$L$47,10,FALSE))</f>
        <v/>
      </c>
      <c r="AJ48" s="175" t="str">
        <f>IF(AJ47="","",VLOOKUP(AJ47,'シフト記号表（従来型・ユニット型共通）'!$C$6:$L$47,10,FALSE))</f>
        <v/>
      </c>
      <c r="AK48" s="173"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4" t="str">
        <f>IF(AN47="","",VLOOKUP(AN47,'シフト記号表（従来型・ユニット型共通）'!$C$6:$L$47,10,FALSE))</f>
        <v/>
      </c>
      <c r="AO48" s="174" t="str">
        <f>IF(AO47="","",VLOOKUP(AO47,'シフト記号表（従来型・ユニット型共通）'!$C$6:$L$47,10,FALSE))</f>
        <v/>
      </c>
      <c r="AP48" s="174" t="str">
        <f>IF(AP47="","",VLOOKUP(AP47,'シフト記号表（従来型・ユニット型共通）'!$C$6:$L$47,10,FALSE))</f>
        <v/>
      </c>
      <c r="AQ48" s="175" t="str">
        <f>IF(AQ47="","",VLOOKUP(AQ47,'シフト記号表（従来型・ユニット型共通）'!$C$6:$L$47,10,FALSE))</f>
        <v/>
      </c>
      <c r="AR48" s="173"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4" t="str">
        <f>IF(AU47="","",VLOOKUP(AU47,'シフト記号表（従来型・ユニット型共通）'!$C$6:$L$47,10,FALSE))</f>
        <v/>
      </c>
      <c r="AV48" s="174" t="str">
        <f>IF(AV47="","",VLOOKUP(AV47,'シフト記号表（従来型・ユニット型共通）'!$C$6:$L$47,10,FALSE))</f>
        <v/>
      </c>
      <c r="AW48" s="174" t="str">
        <f>IF(AW47="","",VLOOKUP(AW47,'シフト記号表（従来型・ユニット型共通）'!$C$6:$L$47,10,FALSE))</f>
        <v/>
      </c>
      <c r="AX48" s="175" t="str">
        <f>IF(AX47="","",VLOOKUP(AX47,'シフト記号表（従来型・ユニット型共通）'!$C$6:$L$47,10,FALSE))</f>
        <v/>
      </c>
      <c r="AY48" s="173"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1386">
        <f>IF($BE$3="４週",SUM(W48:AX48),IF($BE$3="暦月",SUM(W48:BA48),""))</f>
        <v>0</v>
      </c>
      <c r="BC48" s="1387"/>
      <c r="BD48" s="1388">
        <f>IF($BE$3="４週",BB48/4,IF($BE$3="暦月",(BB48/($BE$8/7)),""))</f>
        <v>0</v>
      </c>
      <c r="BE48" s="1387"/>
      <c r="BF48" s="1383"/>
      <c r="BG48" s="1384"/>
      <c r="BH48" s="1384"/>
      <c r="BI48" s="1384"/>
      <c r="BJ48" s="1385"/>
    </row>
    <row r="49" spans="2:62" ht="20.25" customHeight="1">
      <c r="B49" s="1479">
        <f>B47+1</f>
        <v>17</v>
      </c>
      <c r="C49" s="1316"/>
      <c r="D49" s="1317"/>
      <c r="E49" s="163"/>
      <c r="F49" s="164"/>
      <c r="G49" s="163"/>
      <c r="H49" s="164"/>
      <c r="I49" s="1410"/>
      <c r="J49" s="1411"/>
      <c r="K49" s="1416"/>
      <c r="L49" s="1417"/>
      <c r="M49" s="1417"/>
      <c r="N49" s="1317"/>
      <c r="O49" s="1440"/>
      <c r="P49" s="1441"/>
      <c r="Q49" s="1441"/>
      <c r="R49" s="1441"/>
      <c r="S49" s="1442"/>
      <c r="T49" s="195" t="s">
        <v>18</v>
      </c>
      <c r="U49" s="118"/>
      <c r="V49" s="119"/>
      <c r="W49" s="105"/>
      <c r="X49" s="106"/>
      <c r="Y49" s="106"/>
      <c r="Z49" s="106"/>
      <c r="AA49" s="106"/>
      <c r="AB49" s="106"/>
      <c r="AC49" s="107"/>
      <c r="AD49" s="105"/>
      <c r="AE49" s="106"/>
      <c r="AF49" s="106"/>
      <c r="AG49" s="106"/>
      <c r="AH49" s="106"/>
      <c r="AI49" s="106"/>
      <c r="AJ49" s="107"/>
      <c r="AK49" s="105"/>
      <c r="AL49" s="106"/>
      <c r="AM49" s="106"/>
      <c r="AN49" s="106"/>
      <c r="AO49" s="106"/>
      <c r="AP49" s="106"/>
      <c r="AQ49" s="107"/>
      <c r="AR49" s="105"/>
      <c r="AS49" s="106"/>
      <c r="AT49" s="106"/>
      <c r="AU49" s="106"/>
      <c r="AV49" s="106"/>
      <c r="AW49" s="106"/>
      <c r="AX49" s="107"/>
      <c r="AY49" s="105"/>
      <c r="AZ49" s="106"/>
      <c r="BA49" s="108"/>
      <c r="BB49" s="1394"/>
      <c r="BC49" s="1395"/>
      <c r="BD49" s="1396"/>
      <c r="BE49" s="1397"/>
      <c r="BF49" s="1418"/>
      <c r="BG49" s="1419"/>
      <c r="BH49" s="1419"/>
      <c r="BI49" s="1419"/>
      <c r="BJ49" s="1420"/>
    </row>
    <row r="50" spans="2:62" ht="20.25" customHeight="1">
      <c r="B50" s="1480"/>
      <c r="C50" s="1314"/>
      <c r="D50" s="1315"/>
      <c r="E50" s="163"/>
      <c r="F50" s="164">
        <f>C49</f>
        <v>0</v>
      </c>
      <c r="G50" s="163"/>
      <c r="H50" s="164">
        <f>I49</f>
        <v>0</v>
      </c>
      <c r="I50" s="1408"/>
      <c r="J50" s="1409"/>
      <c r="K50" s="1414"/>
      <c r="L50" s="1415"/>
      <c r="M50" s="1415"/>
      <c r="N50" s="1315"/>
      <c r="O50" s="1440"/>
      <c r="P50" s="1441"/>
      <c r="Q50" s="1441"/>
      <c r="R50" s="1441"/>
      <c r="S50" s="1442"/>
      <c r="T50" s="196" t="s">
        <v>254</v>
      </c>
      <c r="U50" s="120"/>
      <c r="V50" s="197"/>
      <c r="W50" s="173" t="str">
        <f>IF(W49="","",VLOOKUP(W49,'シフト記号表（従来型・ユニット型共通）'!$C$6:$L$47,10,FALSE))</f>
        <v/>
      </c>
      <c r="X50" s="174" t="str">
        <f>IF(X49="","",VLOOKUP(X49,'シフト記号表（従来型・ユニット型共通）'!$C$6:$L$47,10,FALSE))</f>
        <v/>
      </c>
      <c r="Y50" s="174" t="str">
        <f>IF(Y49="","",VLOOKUP(Y49,'シフト記号表（従来型・ユニット型共通）'!$C$6:$L$47,10,FALSE))</f>
        <v/>
      </c>
      <c r="Z50" s="174" t="str">
        <f>IF(Z49="","",VLOOKUP(Z49,'シフト記号表（従来型・ユニット型共通）'!$C$6:$L$47,10,FALSE))</f>
        <v/>
      </c>
      <c r="AA50" s="174" t="str">
        <f>IF(AA49="","",VLOOKUP(AA49,'シフト記号表（従来型・ユニット型共通）'!$C$6:$L$47,10,FALSE))</f>
        <v/>
      </c>
      <c r="AB50" s="174" t="str">
        <f>IF(AB49="","",VLOOKUP(AB49,'シフト記号表（従来型・ユニット型共通）'!$C$6:$L$47,10,FALSE))</f>
        <v/>
      </c>
      <c r="AC50" s="175" t="str">
        <f>IF(AC49="","",VLOOKUP(AC49,'シフト記号表（従来型・ユニット型共通）'!$C$6:$L$47,10,FALSE))</f>
        <v/>
      </c>
      <c r="AD50" s="173"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4" t="str">
        <f>IF(AG49="","",VLOOKUP(AG49,'シフト記号表（従来型・ユニット型共通）'!$C$6:$L$47,10,FALSE))</f>
        <v/>
      </c>
      <c r="AH50" s="174" t="str">
        <f>IF(AH49="","",VLOOKUP(AH49,'シフト記号表（従来型・ユニット型共通）'!$C$6:$L$47,10,FALSE))</f>
        <v/>
      </c>
      <c r="AI50" s="174" t="str">
        <f>IF(AI49="","",VLOOKUP(AI49,'シフト記号表（従来型・ユニット型共通）'!$C$6:$L$47,10,FALSE))</f>
        <v/>
      </c>
      <c r="AJ50" s="175" t="str">
        <f>IF(AJ49="","",VLOOKUP(AJ49,'シフト記号表（従来型・ユニット型共通）'!$C$6:$L$47,10,FALSE))</f>
        <v/>
      </c>
      <c r="AK50" s="173"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4" t="str">
        <f>IF(AN49="","",VLOOKUP(AN49,'シフト記号表（従来型・ユニット型共通）'!$C$6:$L$47,10,FALSE))</f>
        <v/>
      </c>
      <c r="AO50" s="174" t="str">
        <f>IF(AO49="","",VLOOKUP(AO49,'シフト記号表（従来型・ユニット型共通）'!$C$6:$L$47,10,FALSE))</f>
        <v/>
      </c>
      <c r="AP50" s="174" t="str">
        <f>IF(AP49="","",VLOOKUP(AP49,'シフト記号表（従来型・ユニット型共通）'!$C$6:$L$47,10,FALSE))</f>
        <v/>
      </c>
      <c r="AQ50" s="175" t="str">
        <f>IF(AQ49="","",VLOOKUP(AQ49,'シフト記号表（従来型・ユニット型共通）'!$C$6:$L$47,10,FALSE))</f>
        <v/>
      </c>
      <c r="AR50" s="173"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4" t="str">
        <f>IF(AU49="","",VLOOKUP(AU49,'シフト記号表（従来型・ユニット型共通）'!$C$6:$L$47,10,FALSE))</f>
        <v/>
      </c>
      <c r="AV50" s="174" t="str">
        <f>IF(AV49="","",VLOOKUP(AV49,'シフト記号表（従来型・ユニット型共通）'!$C$6:$L$47,10,FALSE))</f>
        <v/>
      </c>
      <c r="AW50" s="174" t="str">
        <f>IF(AW49="","",VLOOKUP(AW49,'シフト記号表（従来型・ユニット型共通）'!$C$6:$L$47,10,FALSE))</f>
        <v/>
      </c>
      <c r="AX50" s="175" t="str">
        <f>IF(AX49="","",VLOOKUP(AX49,'シフト記号表（従来型・ユニット型共通）'!$C$6:$L$47,10,FALSE))</f>
        <v/>
      </c>
      <c r="AY50" s="173"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1386">
        <f>IF($BE$3="４週",SUM(W50:AX50),IF($BE$3="暦月",SUM(W50:BA50),""))</f>
        <v>0</v>
      </c>
      <c r="BC50" s="1387"/>
      <c r="BD50" s="1388">
        <f>IF($BE$3="４週",BB50/4,IF($BE$3="暦月",(BB50/($BE$8/7)),""))</f>
        <v>0</v>
      </c>
      <c r="BE50" s="1387"/>
      <c r="BF50" s="1383"/>
      <c r="BG50" s="1384"/>
      <c r="BH50" s="1384"/>
      <c r="BI50" s="1384"/>
      <c r="BJ50" s="1385"/>
    </row>
    <row r="51" spans="2:62" ht="20.25" customHeight="1">
      <c r="B51" s="1479">
        <f>B49+1</f>
        <v>18</v>
      </c>
      <c r="C51" s="1316"/>
      <c r="D51" s="1317"/>
      <c r="E51" s="163"/>
      <c r="F51" s="164"/>
      <c r="G51" s="163"/>
      <c r="H51" s="164"/>
      <c r="I51" s="1410"/>
      <c r="J51" s="1411"/>
      <c r="K51" s="1416"/>
      <c r="L51" s="1417"/>
      <c r="M51" s="1417"/>
      <c r="N51" s="1317"/>
      <c r="O51" s="1440"/>
      <c r="P51" s="1441"/>
      <c r="Q51" s="1441"/>
      <c r="R51" s="1441"/>
      <c r="S51" s="1442"/>
      <c r="T51" s="195" t="s">
        <v>18</v>
      </c>
      <c r="U51" s="118"/>
      <c r="V51" s="119"/>
      <c r="W51" s="105"/>
      <c r="X51" s="106"/>
      <c r="Y51" s="106"/>
      <c r="Z51" s="106"/>
      <c r="AA51" s="106"/>
      <c r="AB51" s="106"/>
      <c r="AC51" s="107"/>
      <c r="AD51" s="105"/>
      <c r="AE51" s="106"/>
      <c r="AF51" s="106"/>
      <c r="AG51" s="106"/>
      <c r="AH51" s="106"/>
      <c r="AI51" s="106"/>
      <c r="AJ51" s="107"/>
      <c r="AK51" s="105"/>
      <c r="AL51" s="106"/>
      <c r="AM51" s="106"/>
      <c r="AN51" s="106"/>
      <c r="AO51" s="106"/>
      <c r="AP51" s="106"/>
      <c r="AQ51" s="107"/>
      <c r="AR51" s="105"/>
      <c r="AS51" s="106"/>
      <c r="AT51" s="106"/>
      <c r="AU51" s="106"/>
      <c r="AV51" s="106"/>
      <c r="AW51" s="106"/>
      <c r="AX51" s="107"/>
      <c r="AY51" s="105"/>
      <c r="AZ51" s="106"/>
      <c r="BA51" s="108"/>
      <c r="BB51" s="1394"/>
      <c r="BC51" s="1395"/>
      <c r="BD51" s="1396"/>
      <c r="BE51" s="1397"/>
      <c r="BF51" s="1418"/>
      <c r="BG51" s="1419"/>
      <c r="BH51" s="1419"/>
      <c r="BI51" s="1419"/>
      <c r="BJ51" s="1420"/>
    </row>
    <row r="52" spans="2:62" ht="20.25" customHeight="1">
      <c r="B52" s="1480"/>
      <c r="C52" s="1314"/>
      <c r="D52" s="1315"/>
      <c r="E52" s="163"/>
      <c r="F52" s="164">
        <f>C51</f>
        <v>0</v>
      </c>
      <c r="G52" s="163"/>
      <c r="H52" s="164">
        <f>I51</f>
        <v>0</v>
      </c>
      <c r="I52" s="1408"/>
      <c r="J52" s="1409"/>
      <c r="K52" s="1414"/>
      <c r="L52" s="1415"/>
      <c r="M52" s="1415"/>
      <c r="N52" s="1315"/>
      <c r="O52" s="1440"/>
      <c r="P52" s="1441"/>
      <c r="Q52" s="1441"/>
      <c r="R52" s="1441"/>
      <c r="S52" s="1442"/>
      <c r="T52" s="196" t="s">
        <v>254</v>
      </c>
      <c r="U52" s="120"/>
      <c r="V52" s="197"/>
      <c r="W52" s="173" t="str">
        <f>IF(W51="","",VLOOKUP(W51,'シフト記号表（従来型・ユニット型共通）'!$C$6:$L$47,10,FALSE))</f>
        <v/>
      </c>
      <c r="X52" s="174" t="str">
        <f>IF(X51="","",VLOOKUP(X51,'シフト記号表（従来型・ユニット型共通）'!$C$6:$L$47,10,FALSE))</f>
        <v/>
      </c>
      <c r="Y52" s="174" t="str">
        <f>IF(Y51="","",VLOOKUP(Y51,'シフト記号表（従来型・ユニット型共通）'!$C$6:$L$47,10,FALSE))</f>
        <v/>
      </c>
      <c r="Z52" s="174" t="str">
        <f>IF(Z51="","",VLOOKUP(Z51,'シフト記号表（従来型・ユニット型共通）'!$C$6:$L$47,10,FALSE))</f>
        <v/>
      </c>
      <c r="AA52" s="174" t="str">
        <f>IF(AA51="","",VLOOKUP(AA51,'シフト記号表（従来型・ユニット型共通）'!$C$6:$L$47,10,FALSE))</f>
        <v/>
      </c>
      <c r="AB52" s="174" t="str">
        <f>IF(AB51="","",VLOOKUP(AB51,'シフト記号表（従来型・ユニット型共通）'!$C$6:$L$47,10,FALSE))</f>
        <v/>
      </c>
      <c r="AC52" s="175" t="str">
        <f>IF(AC51="","",VLOOKUP(AC51,'シフト記号表（従来型・ユニット型共通）'!$C$6:$L$47,10,FALSE))</f>
        <v/>
      </c>
      <c r="AD52" s="173"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4" t="str">
        <f>IF(AG51="","",VLOOKUP(AG51,'シフト記号表（従来型・ユニット型共通）'!$C$6:$L$47,10,FALSE))</f>
        <v/>
      </c>
      <c r="AH52" s="174" t="str">
        <f>IF(AH51="","",VLOOKUP(AH51,'シフト記号表（従来型・ユニット型共通）'!$C$6:$L$47,10,FALSE))</f>
        <v/>
      </c>
      <c r="AI52" s="174" t="str">
        <f>IF(AI51="","",VLOOKUP(AI51,'シフト記号表（従来型・ユニット型共通）'!$C$6:$L$47,10,FALSE))</f>
        <v/>
      </c>
      <c r="AJ52" s="175" t="str">
        <f>IF(AJ51="","",VLOOKUP(AJ51,'シフト記号表（従来型・ユニット型共通）'!$C$6:$L$47,10,FALSE))</f>
        <v/>
      </c>
      <c r="AK52" s="173"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4" t="str">
        <f>IF(AN51="","",VLOOKUP(AN51,'シフト記号表（従来型・ユニット型共通）'!$C$6:$L$47,10,FALSE))</f>
        <v/>
      </c>
      <c r="AO52" s="174" t="str">
        <f>IF(AO51="","",VLOOKUP(AO51,'シフト記号表（従来型・ユニット型共通）'!$C$6:$L$47,10,FALSE))</f>
        <v/>
      </c>
      <c r="AP52" s="174" t="str">
        <f>IF(AP51="","",VLOOKUP(AP51,'シフト記号表（従来型・ユニット型共通）'!$C$6:$L$47,10,FALSE))</f>
        <v/>
      </c>
      <c r="AQ52" s="175" t="str">
        <f>IF(AQ51="","",VLOOKUP(AQ51,'シフト記号表（従来型・ユニット型共通）'!$C$6:$L$47,10,FALSE))</f>
        <v/>
      </c>
      <c r="AR52" s="173"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4" t="str">
        <f>IF(AU51="","",VLOOKUP(AU51,'シフト記号表（従来型・ユニット型共通）'!$C$6:$L$47,10,FALSE))</f>
        <v/>
      </c>
      <c r="AV52" s="174" t="str">
        <f>IF(AV51="","",VLOOKUP(AV51,'シフト記号表（従来型・ユニット型共通）'!$C$6:$L$47,10,FALSE))</f>
        <v/>
      </c>
      <c r="AW52" s="174" t="str">
        <f>IF(AW51="","",VLOOKUP(AW51,'シフト記号表（従来型・ユニット型共通）'!$C$6:$L$47,10,FALSE))</f>
        <v/>
      </c>
      <c r="AX52" s="175" t="str">
        <f>IF(AX51="","",VLOOKUP(AX51,'シフト記号表（従来型・ユニット型共通）'!$C$6:$L$47,10,FALSE))</f>
        <v/>
      </c>
      <c r="AY52" s="173"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1386">
        <f>IF($BE$3="４週",SUM(W52:AX52),IF($BE$3="暦月",SUM(W52:BA52),""))</f>
        <v>0</v>
      </c>
      <c r="BC52" s="1387"/>
      <c r="BD52" s="1388">
        <f>IF($BE$3="４週",BB52/4,IF($BE$3="暦月",(BB52/($BE$8/7)),""))</f>
        <v>0</v>
      </c>
      <c r="BE52" s="1387"/>
      <c r="BF52" s="1383"/>
      <c r="BG52" s="1384"/>
      <c r="BH52" s="1384"/>
      <c r="BI52" s="1384"/>
      <c r="BJ52" s="1385"/>
    </row>
    <row r="53" spans="2:62" ht="20.25" customHeight="1">
      <c r="B53" s="1479">
        <f>B51+1</f>
        <v>19</v>
      </c>
      <c r="C53" s="1316"/>
      <c r="D53" s="1317"/>
      <c r="E53" s="165"/>
      <c r="F53" s="166"/>
      <c r="G53" s="165"/>
      <c r="H53" s="166"/>
      <c r="I53" s="1410"/>
      <c r="J53" s="1411"/>
      <c r="K53" s="1416"/>
      <c r="L53" s="1417"/>
      <c r="M53" s="1417"/>
      <c r="N53" s="1317"/>
      <c r="O53" s="1440"/>
      <c r="P53" s="1441"/>
      <c r="Q53" s="1441"/>
      <c r="R53" s="1441"/>
      <c r="S53" s="1442"/>
      <c r="T53" s="115" t="s">
        <v>18</v>
      </c>
      <c r="U53" s="116"/>
      <c r="V53" s="117"/>
      <c r="W53" s="105"/>
      <c r="X53" s="106"/>
      <c r="Y53" s="106"/>
      <c r="Z53" s="106"/>
      <c r="AA53" s="106"/>
      <c r="AB53" s="106"/>
      <c r="AC53" s="107"/>
      <c r="AD53" s="105"/>
      <c r="AE53" s="106"/>
      <c r="AF53" s="106"/>
      <c r="AG53" s="106"/>
      <c r="AH53" s="106"/>
      <c r="AI53" s="106"/>
      <c r="AJ53" s="107"/>
      <c r="AK53" s="105"/>
      <c r="AL53" s="106"/>
      <c r="AM53" s="106"/>
      <c r="AN53" s="106"/>
      <c r="AO53" s="106"/>
      <c r="AP53" s="106"/>
      <c r="AQ53" s="107"/>
      <c r="AR53" s="105"/>
      <c r="AS53" s="106"/>
      <c r="AT53" s="106"/>
      <c r="AU53" s="106"/>
      <c r="AV53" s="106"/>
      <c r="AW53" s="106"/>
      <c r="AX53" s="107"/>
      <c r="AY53" s="105"/>
      <c r="AZ53" s="106"/>
      <c r="BA53" s="108"/>
      <c r="BB53" s="1394"/>
      <c r="BC53" s="1395"/>
      <c r="BD53" s="1396"/>
      <c r="BE53" s="1397"/>
      <c r="BF53" s="1418"/>
      <c r="BG53" s="1419"/>
      <c r="BH53" s="1419"/>
      <c r="BI53" s="1419"/>
      <c r="BJ53" s="1420"/>
    </row>
    <row r="54" spans="2:62" ht="20.25" customHeight="1">
      <c r="B54" s="1480"/>
      <c r="C54" s="1314"/>
      <c r="D54" s="1315"/>
      <c r="E54" s="163"/>
      <c r="F54" s="164">
        <f>C53</f>
        <v>0</v>
      </c>
      <c r="G54" s="163"/>
      <c r="H54" s="164">
        <f>I53</f>
        <v>0</v>
      </c>
      <c r="I54" s="1408"/>
      <c r="J54" s="1409"/>
      <c r="K54" s="1414"/>
      <c r="L54" s="1415"/>
      <c r="M54" s="1415"/>
      <c r="N54" s="1315"/>
      <c r="O54" s="1440"/>
      <c r="P54" s="1441"/>
      <c r="Q54" s="1441"/>
      <c r="R54" s="1441"/>
      <c r="S54" s="1442"/>
      <c r="T54" s="196" t="s">
        <v>254</v>
      </c>
      <c r="U54" s="113"/>
      <c r="V54" s="114"/>
      <c r="W54" s="173" t="str">
        <f>IF(W53="","",VLOOKUP(W53,'シフト記号表（従来型・ユニット型共通）'!$C$6:$L$47,10,FALSE))</f>
        <v/>
      </c>
      <c r="X54" s="174" t="str">
        <f>IF(X53="","",VLOOKUP(X53,'シフト記号表（従来型・ユニット型共通）'!$C$6:$L$47,10,FALSE))</f>
        <v/>
      </c>
      <c r="Y54" s="174" t="str">
        <f>IF(Y53="","",VLOOKUP(Y53,'シフト記号表（従来型・ユニット型共通）'!$C$6:$L$47,10,FALSE))</f>
        <v/>
      </c>
      <c r="Z54" s="174" t="str">
        <f>IF(Z53="","",VLOOKUP(Z53,'シフト記号表（従来型・ユニット型共通）'!$C$6:$L$47,10,FALSE))</f>
        <v/>
      </c>
      <c r="AA54" s="174" t="str">
        <f>IF(AA53="","",VLOOKUP(AA53,'シフト記号表（従来型・ユニット型共通）'!$C$6:$L$47,10,FALSE))</f>
        <v/>
      </c>
      <c r="AB54" s="174" t="str">
        <f>IF(AB53="","",VLOOKUP(AB53,'シフト記号表（従来型・ユニット型共通）'!$C$6:$L$47,10,FALSE))</f>
        <v/>
      </c>
      <c r="AC54" s="175" t="str">
        <f>IF(AC53="","",VLOOKUP(AC53,'シフト記号表（従来型・ユニット型共通）'!$C$6:$L$47,10,FALSE))</f>
        <v/>
      </c>
      <c r="AD54" s="173"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4" t="str">
        <f>IF(AG53="","",VLOOKUP(AG53,'シフト記号表（従来型・ユニット型共通）'!$C$6:$L$47,10,FALSE))</f>
        <v/>
      </c>
      <c r="AH54" s="174" t="str">
        <f>IF(AH53="","",VLOOKUP(AH53,'シフト記号表（従来型・ユニット型共通）'!$C$6:$L$47,10,FALSE))</f>
        <v/>
      </c>
      <c r="AI54" s="174" t="str">
        <f>IF(AI53="","",VLOOKUP(AI53,'シフト記号表（従来型・ユニット型共通）'!$C$6:$L$47,10,FALSE))</f>
        <v/>
      </c>
      <c r="AJ54" s="175" t="str">
        <f>IF(AJ53="","",VLOOKUP(AJ53,'シフト記号表（従来型・ユニット型共通）'!$C$6:$L$47,10,FALSE))</f>
        <v/>
      </c>
      <c r="AK54" s="173"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4" t="str">
        <f>IF(AN53="","",VLOOKUP(AN53,'シフト記号表（従来型・ユニット型共通）'!$C$6:$L$47,10,FALSE))</f>
        <v/>
      </c>
      <c r="AO54" s="174" t="str">
        <f>IF(AO53="","",VLOOKUP(AO53,'シフト記号表（従来型・ユニット型共通）'!$C$6:$L$47,10,FALSE))</f>
        <v/>
      </c>
      <c r="AP54" s="174" t="str">
        <f>IF(AP53="","",VLOOKUP(AP53,'シフト記号表（従来型・ユニット型共通）'!$C$6:$L$47,10,FALSE))</f>
        <v/>
      </c>
      <c r="AQ54" s="175" t="str">
        <f>IF(AQ53="","",VLOOKUP(AQ53,'シフト記号表（従来型・ユニット型共通）'!$C$6:$L$47,10,FALSE))</f>
        <v/>
      </c>
      <c r="AR54" s="173"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4" t="str">
        <f>IF(AU53="","",VLOOKUP(AU53,'シフト記号表（従来型・ユニット型共通）'!$C$6:$L$47,10,FALSE))</f>
        <v/>
      </c>
      <c r="AV54" s="174" t="str">
        <f>IF(AV53="","",VLOOKUP(AV53,'シフト記号表（従来型・ユニット型共通）'!$C$6:$L$47,10,FALSE))</f>
        <v/>
      </c>
      <c r="AW54" s="174" t="str">
        <f>IF(AW53="","",VLOOKUP(AW53,'シフト記号表（従来型・ユニット型共通）'!$C$6:$L$47,10,FALSE))</f>
        <v/>
      </c>
      <c r="AX54" s="175" t="str">
        <f>IF(AX53="","",VLOOKUP(AX53,'シフト記号表（従来型・ユニット型共通）'!$C$6:$L$47,10,FALSE))</f>
        <v/>
      </c>
      <c r="AY54" s="173"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1386">
        <f>IF($BE$3="４週",SUM(W54:AX54),IF($BE$3="暦月",SUM(W54:BA54),""))</f>
        <v>0</v>
      </c>
      <c r="BC54" s="1387"/>
      <c r="BD54" s="1388">
        <f>IF($BE$3="４週",BB54/4,IF($BE$3="暦月",(BB54/($BE$8/7)),""))</f>
        <v>0</v>
      </c>
      <c r="BE54" s="1387"/>
      <c r="BF54" s="1383"/>
      <c r="BG54" s="1384"/>
      <c r="BH54" s="1384"/>
      <c r="BI54" s="1384"/>
      <c r="BJ54" s="1385"/>
    </row>
    <row r="55" spans="2:62" ht="20.25" customHeight="1">
      <c r="B55" s="1479">
        <f>B53+1</f>
        <v>20</v>
      </c>
      <c r="C55" s="1316"/>
      <c r="D55" s="1317"/>
      <c r="E55" s="165"/>
      <c r="F55" s="166"/>
      <c r="G55" s="165"/>
      <c r="H55" s="166"/>
      <c r="I55" s="1410"/>
      <c r="J55" s="1411"/>
      <c r="K55" s="1416"/>
      <c r="L55" s="1417"/>
      <c r="M55" s="1417"/>
      <c r="N55" s="1317"/>
      <c r="O55" s="1440"/>
      <c r="P55" s="1441"/>
      <c r="Q55" s="1441"/>
      <c r="R55" s="1441"/>
      <c r="S55" s="1442"/>
      <c r="T55" s="115" t="s">
        <v>18</v>
      </c>
      <c r="U55" s="116"/>
      <c r="V55" s="117"/>
      <c r="W55" s="105"/>
      <c r="X55" s="106"/>
      <c r="Y55" s="106"/>
      <c r="Z55" s="106"/>
      <c r="AA55" s="106"/>
      <c r="AB55" s="106"/>
      <c r="AC55" s="107"/>
      <c r="AD55" s="105"/>
      <c r="AE55" s="106"/>
      <c r="AF55" s="106"/>
      <c r="AG55" s="106"/>
      <c r="AH55" s="106"/>
      <c r="AI55" s="106"/>
      <c r="AJ55" s="107"/>
      <c r="AK55" s="105"/>
      <c r="AL55" s="106"/>
      <c r="AM55" s="106"/>
      <c r="AN55" s="106"/>
      <c r="AO55" s="106"/>
      <c r="AP55" s="106"/>
      <c r="AQ55" s="107"/>
      <c r="AR55" s="105"/>
      <c r="AS55" s="106"/>
      <c r="AT55" s="106"/>
      <c r="AU55" s="106"/>
      <c r="AV55" s="106"/>
      <c r="AW55" s="106"/>
      <c r="AX55" s="107"/>
      <c r="AY55" s="105"/>
      <c r="AZ55" s="106"/>
      <c r="BA55" s="108"/>
      <c r="BB55" s="1394"/>
      <c r="BC55" s="1395"/>
      <c r="BD55" s="1396"/>
      <c r="BE55" s="1397"/>
      <c r="BF55" s="1418"/>
      <c r="BG55" s="1419"/>
      <c r="BH55" s="1419"/>
      <c r="BI55" s="1419"/>
      <c r="BJ55" s="1420"/>
    </row>
    <row r="56" spans="2:62" ht="20.25" customHeight="1">
      <c r="B56" s="1480"/>
      <c r="C56" s="1314"/>
      <c r="D56" s="1315"/>
      <c r="E56" s="163"/>
      <c r="F56" s="164">
        <f>C55</f>
        <v>0</v>
      </c>
      <c r="G56" s="163"/>
      <c r="H56" s="164">
        <f>I55</f>
        <v>0</v>
      </c>
      <c r="I56" s="1408"/>
      <c r="J56" s="1409"/>
      <c r="K56" s="1414"/>
      <c r="L56" s="1415"/>
      <c r="M56" s="1415"/>
      <c r="N56" s="1315"/>
      <c r="O56" s="1440"/>
      <c r="P56" s="1441"/>
      <c r="Q56" s="1441"/>
      <c r="R56" s="1441"/>
      <c r="S56" s="1442"/>
      <c r="T56" s="196" t="s">
        <v>254</v>
      </c>
      <c r="U56" s="120"/>
      <c r="V56" s="197"/>
      <c r="W56" s="173" t="str">
        <f>IF(W55="","",VLOOKUP(W55,'シフト記号表（従来型・ユニット型共通）'!$C$6:$L$47,10,FALSE))</f>
        <v/>
      </c>
      <c r="X56" s="174" t="str">
        <f>IF(X55="","",VLOOKUP(X55,'シフト記号表（従来型・ユニット型共通）'!$C$6:$L$47,10,FALSE))</f>
        <v/>
      </c>
      <c r="Y56" s="174" t="str">
        <f>IF(Y55="","",VLOOKUP(Y55,'シフト記号表（従来型・ユニット型共通）'!$C$6:$L$47,10,FALSE))</f>
        <v/>
      </c>
      <c r="Z56" s="174" t="str">
        <f>IF(Z55="","",VLOOKUP(Z55,'シフト記号表（従来型・ユニット型共通）'!$C$6:$L$47,10,FALSE))</f>
        <v/>
      </c>
      <c r="AA56" s="174" t="str">
        <f>IF(AA55="","",VLOOKUP(AA55,'シフト記号表（従来型・ユニット型共通）'!$C$6:$L$47,10,FALSE))</f>
        <v/>
      </c>
      <c r="AB56" s="174" t="str">
        <f>IF(AB55="","",VLOOKUP(AB55,'シフト記号表（従来型・ユニット型共通）'!$C$6:$L$47,10,FALSE))</f>
        <v/>
      </c>
      <c r="AC56" s="175" t="str">
        <f>IF(AC55="","",VLOOKUP(AC55,'シフト記号表（従来型・ユニット型共通）'!$C$6:$L$47,10,FALSE))</f>
        <v/>
      </c>
      <c r="AD56" s="173"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4" t="str">
        <f>IF(AG55="","",VLOOKUP(AG55,'シフト記号表（従来型・ユニット型共通）'!$C$6:$L$47,10,FALSE))</f>
        <v/>
      </c>
      <c r="AH56" s="174" t="str">
        <f>IF(AH55="","",VLOOKUP(AH55,'シフト記号表（従来型・ユニット型共通）'!$C$6:$L$47,10,FALSE))</f>
        <v/>
      </c>
      <c r="AI56" s="174" t="str">
        <f>IF(AI55="","",VLOOKUP(AI55,'シフト記号表（従来型・ユニット型共通）'!$C$6:$L$47,10,FALSE))</f>
        <v/>
      </c>
      <c r="AJ56" s="175" t="str">
        <f>IF(AJ55="","",VLOOKUP(AJ55,'シフト記号表（従来型・ユニット型共通）'!$C$6:$L$47,10,FALSE))</f>
        <v/>
      </c>
      <c r="AK56" s="173"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4" t="str">
        <f>IF(AN55="","",VLOOKUP(AN55,'シフト記号表（従来型・ユニット型共通）'!$C$6:$L$47,10,FALSE))</f>
        <v/>
      </c>
      <c r="AO56" s="174" t="str">
        <f>IF(AO55="","",VLOOKUP(AO55,'シフト記号表（従来型・ユニット型共通）'!$C$6:$L$47,10,FALSE))</f>
        <v/>
      </c>
      <c r="AP56" s="174" t="str">
        <f>IF(AP55="","",VLOOKUP(AP55,'シフト記号表（従来型・ユニット型共通）'!$C$6:$L$47,10,FALSE))</f>
        <v/>
      </c>
      <c r="AQ56" s="175" t="str">
        <f>IF(AQ55="","",VLOOKUP(AQ55,'シフト記号表（従来型・ユニット型共通）'!$C$6:$L$47,10,FALSE))</f>
        <v/>
      </c>
      <c r="AR56" s="173"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4" t="str">
        <f>IF(AU55="","",VLOOKUP(AU55,'シフト記号表（従来型・ユニット型共通）'!$C$6:$L$47,10,FALSE))</f>
        <v/>
      </c>
      <c r="AV56" s="174" t="str">
        <f>IF(AV55="","",VLOOKUP(AV55,'シフト記号表（従来型・ユニット型共通）'!$C$6:$L$47,10,FALSE))</f>
        <v/>
      </c>
      <c r="AW56" s="174" t="str">
        <f>IF(AW55="","",VLOOKUP(AW55,'シフト記号表（従来型・ユニット型共通）'!$C$6:$L$47,10,FALSE))</f>
        <v/>
      </c>
      <c r="AX56" s="175" t="str">
        <f>IF(AX55="","",VLOOKUP(AX55,'シフト記号表（従来型・ユニット型共通）'!$C$6:$L$47,10,FALSE))</f>
        <v/>
      </c>
      <c r="AY56" s="173"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1386">
        <f>IF($BE$3="４週",SUM(W56:AX56),IF($BE$3="暦月",SUM(W56:BA56),""))</f>
        <v>0</v>
      </c>
      <c r="BC56" s="1387"/>
      <c r="BD56" s="1388">
        <f>IF($BE$3="４週",BB56/4,IF($BE$3="暦月",(BB56/($BE$8/7)),""))</f>
        <v>0</v>
      </c>
      <c r="BE56" s="1387"/>
      <c r="BF56" s="1383"/>
      <c r="BG56" s="1384"/>
      <c r="BH56" s="1384"/>
      <c r="BI56" s="1384"/>
      <c r="BJ56" s="1385"/>
    </row>
    <row r="57" spans="2:62" ht="20.25" customHeight="1">
      <c r="B57" s="1479">
        <f>B55+1</f>
        <v>21</v>
      </c>
      <c r="C57" s="1316"/>
      <c r="D57" s="1317"/>
      <c r="E57" s="163"/>
      <c r="F57" s="164"/>
      <c r="G57" s="163"/>
      <c r="H57" s="164"/>
      <c r="I57" s="1410"/>
      <c r="J57" s="1411"/>
      <c r="K57" s="1416"/>
      <c r="L57" s="1417"/>
      <c r="M57" s="1417"/>
      <c r="N57" s="1317"/>
      <c r="O57" s="1440"/>
      <c r="P57" s="1441"/>
      <c r="Q57" s="1441"/>
      <c r="R57" s="1441"/>
      <c r="S57" s="1442"/>
      <c r="T57" s="195" t="s">
        <v>18</v>
      </c>
      <c r="U57" s="118"/>
      <c r="V57" s="119"/>
      <c r="W57" s="105"/>
      <c r="X57" s="106"/>
      <c r="Y57" s="106"/>
      <c r="Z57" s="106"/>
      <c r="AA57" s="106"/>
      <c r="AB57" s="106"/>
      <c r="AC57" s="107"/>
      <c r="AD57" s="105"/>
      <c r="AE57" s="106"/>
      <c r="AF57" s="106"/>
      <c r="AG57" s="106"/>
      <c r="AH57" s="106"/>
      <c r="AI57" s="106"/>
      <c r="AJ57" s="107"/>
      <c r="AK57" s="105"/>
      <c r="AL57" s="106"/>
      <c r="AM57" s="106"/>
      <c r="AN57" s="106"/>
      <c r="AO57" s="106"/>
      <c r="AP57" s="106"/>
      <c r="AQ57" s="107"/>
      <c r="AR57" s="105"/>
      <c r="AS57" s="106"/>
      <c r="AT57" s="106"/>
      <c r="AU57" s="106"/>
      <c r="AV57" s="106"/>
      <c r="AW57" s="106"/>
      <c r="AX57" s="107"/>
      <c r="AY57" s="105"/>
      <c r="AZ57" s="106"/>
      <c r="BA57" s="108"/>
      <c r="BB57" s="1394"/>
      <c r="BC57" s="1395"/>
      <c r="BD57" s="1396"/>
      <c r="BE57" s="1397"/>
      <c r="BF57" s="1418"/>
      <c r="BG57" s="1419"/>
      <c r="BH57" s="1419"/>
      <c r="BI57" s="1419"/>
      <c r="BJ57" s="1420"/>
    </row>
    <row r="58" spans="2:62" ht="20.25" customHeight="1">
      <c r="B58" s="1480"/>
      <c r="C58" s="1314"/>
      <c r="D58" s="1315"/>
      <c r="E58" s="163"/>
      <c r="F58" s="164">
        <f>C57</f>
        <v>0</v>
      </c>
      <c r="G58" s="163"/>
      <c r="H58" s="164">
        <f>I57</f>
        <v>0</v>
      </c>
      <c r="I58" s="1408"/>
      <c r="J58" s="1409"/>
      <c r="K58" s="1414"/>
      <c r="L58" s="1415"/>
      <c r="M58" s="1415"/>
      <c r="N58" s="1315"/>
      <c r="O58" s="1440"/>
      <c r="P58" s="1441"/>
      <c r="Q58" s="1441"/>
      <c r="R58" s="1441"/>
      <c r="S58" s="1442"/>
      <c r="T58" s="196" t="s">
        <v>254</v>
      </c>
      <c r="U58" s="120"/>
      <c r="V58" s="197"/>
      <c r="W58" s="173" t="str">
        <f>IF(W57="","",VLOOKUP(W57,'シフト記号表（従来型・ユニット型共通）'!$C$6:$L$47,10,FALSE))</f>
        <v/>
      </c>
      <c r="X58" s="174" t="str">
        <f>IF(X57="","",VLOOKUP(X57,'シフト記号表（従来型・ユニット型共通）'!$C$6:$L$47,10,FALSE))</f>
        <v/>
      </c>
      <c r="Y58" s="174" t="str">
        <f>IF(Y57="","",VLOOKUP(Y57,'シフト記号表（従来型・ユニット型共通）'!$C$6:$L$47,10,FALSE))</f>
        <v/>
      </c>
      <c r="Z58" s="174" t="str">
        <f>IF(Z57="","",VLOOKUP(Z57,'シフト記号表（従来型・ユニット型共通）'!$C$6:$L$47,10,FALSE))</f>
        <v/>
      </c>
      <c r="AA58" s="174" t="str">
        <f>IF(AA57="","",VLOOKUP(AA57,'シフト記号表（従来型・ユニット型共通）'!$C$6:$L$47,10,FALSE))</f>
        <v/>
      </c>
      <c r="AB58" s="174" t="str">
        <f>IF(AB57="","",VLOOKUP(AB57,'シフト記号表（従来型・ユニット型共通）'!$C$6:$L$47,10,FALSE))</f>
        <v/>
      </c>
      <c r="AC58" s="175" t="str">
        <f>IF(AC57="","",VLOOKUP(AC57,'シフト記号表（従来型・ユニット型共通）'!$C$6:$L$47,10,FALSE))</f>
        <v/>
      </c>
      <c r="AD58" s="173"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4" t="str">
        <f>IF(AG57="","",VLOOKUP(AG57,'シフト記号表（従来型・ユニット型共通）'!$C$6:$L$47,10,FALSE))</f>
        <v/>
      </c>
      <c r="AH58" s="174" t="str">
        <f>IF(AH57="","",VLOOKUP(AH57,'シフト記号表（従来型・ユニット型共通）'!$C$6:$L$47,10,FALSE))</f>
        <v/>
      </c>
      <c r="AI58" s="174" t="str">
        <f>IF(AI57="","",VLOOKUP(AI57,'シフト記号表（従来型・ユニット型共通）'!$C$6:$L$47,10,FALSE))</f>
        <v/>
      </c>
      <c r="AJ58" s="175" t="str">
        <f>IF(AJ57="","",VLOOKUP(AJ57,'シフト記号表（従来型・ユニット型共通）'!$C$6:$L$47,10,FALSE))</f>
        <v/>
      </c>
      <c r="AK58" s="173"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4" t="str">
        <f>IF(AN57="","",VLOOKUP(AN57,'シフト記号表（従来型・ユニット型共通）'!$C$6:$L$47,10,FALSE))</f>
        <v/>
      </c>
      <c r="AO58" s="174" t="str">
        <f>IF(AO57="","",VLOOKUP(AO57,'シフト記号表（従来型・ユニット型共通）'!$C$6:$L$47,10,FALSE))</f>
        <v/>
      </c>
      <c r="AP58" s="174" t="str">
        <f>IF(AP57="","",VLOOKUP(AP57,'シフト記号表（従来型・ユニット型共通）'!$C$6:$L$47,10,FALSE))</f>
        <v/>
      </c>
      <c r="AQ58" s="175" t="str">
        <f>IF(AQ57="","",VLOOKUP(AQ57,'シフト記号表（従来型・ユニット型共通）'!$C$6:$L$47,10,FALSE))</f>
        <v/>
      </c>
      <c r="AR58" s="173"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4" t="str">
        <f>IF(AU57="","",VLOOKUP(AU57,'シフト記号表（従来型・ユニット型共通）'!$C$6:$L$47,10,FALSE))</f>
        <v/>
      </c>
      <c r="AV58" s="174" t="str">
        <f>IF(AV57="","",VLOOKUP(AV57,'シフト記号表（従来型・ユニット型共通）'!$C$6:$L$47,10,FALSE))</f>
        <v/>
      </c>
      <c r="AW58" s="174" t="str">
        <f>IF(AW57="","",VLOOKUP(AW57,'シフト記号表（従来型・ユニット型共通）'!$C$6:$L$47,10,FALSE))</f>
        <v/>
      </c>
      <c r="AX58" s="175" t="str">
        <f>IF(AX57="","",VLOOKUP(AX57,'シフト記号表（従来型・ユニット型共通）'!$C$6:$L$47,10,FALSE))</f>
        <v/>
      </c>
      <c r="AY58" s="173"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1386">
        <f>IF($BE$3="４週",SUM(W58:AX58),IF($BE$3="暦月",SUM(W58:BA58),""))</f>
        <v>0</v>
      </c>
      <c r="BC58" s="1387"/>
      <c r="BD58" s="1388">
        <f>IF($BE$3="４週",BB58/4,IF($BE$3="暦月",(BB58/($BE$8/7)),""))</f>
        <v>0</v>
      </c>
      <c r="BE58" s="1387"/>
      <c r="BF58" s="1383"/>
      <c r="BG58" s="1384"/>
      <c r="BH58" s="1384"/>
      <c r="BI58" s="1384"/>
      <c r="BJ58" s="1385"/>
    </row>
    <row r="59" spans="2:62" ht="20.25" customHeight="1">
      <c r="B59" s="1479">
        <f>B57+1</f>
        <v>22</v>
      </c>
      <c r="C59" s="1316"/>
      <c r="D59" s="1317"/>
      <c r="E59" s="163"/>
      <c r="F59" s="164"/>
      <c r="G59" s="163"/>
      <c r="H59" s="164"/>
      <c r="I59" s="1410"/>
      <c r="J59" s="1411"/>
      <c r="K59" s="1416"/>
      <c r="L59" s="1417"/>
      <c r="M59" s="1417"/>
      <c r="N59" s="1317"/>
      <c r="O59" s="1440"/>
      <c r="P59" s="1441"/>
      <c r="Q59" s="1441"/>
      <c r="R59" s="1441"/>
      <c r="S59" s="1442"/>
      <c r="T59" s="195" t="s">
        <v>18</v>
      </c>
      <c r="U59" s="118"/>
      <c r="V59" s="119"/>
      <c r="W59" s="105"/>
      <c r="X59" s="106"/>
      <c r="Y59" s="106"/>
      <c r="Z59" s="106"/>
      <c r="AA59" s="106"/>
      <c r="AB59" s="106"/>
      <c r="AC59" s="107"/>
      <c r="AD59" s="105"/>
      <c r="AE59" s="106"/>
      <c r="AF59" s="106"/>
      <c r="AG59" s="106"/>
      <c r="AH59" s="106"/>
      <c r="AI59" s="106"/>
      <c r="AJ59" s="107"/>
      <c r="AK59" s="105"/>
      <c r="AL59" s="106"/>
      <c r="AM59" s="106"/>
      <c r="AN59" s="106"/>
      <c r="AO59" s="106"/>
      <c r="AP59" s="106"/>
      <c r="AQ59" s="107"/>
      <c r="AR59" s="105"/>
      <c r="AS59" s="106"/>
      <c r="AT59" s="106"/>
      <c r="AU59" s="106"/>
      <c r="AV59" s="106"/>
      <c r="AW59" s="106"/>
      <c r="AX59" s="107"/>
      <c r="AY59" s="105"/>
      <c r="AZ59" s="106"/>
      <c r="BA59" s="108"/>
      <c r="BB59" s="1394"/>
      <c r="BC59" s="1395"/>
      <c r="BD59" s="1396"/>
      <c r="BE59" s="1397"/>
      <c r="BF59" s="1418"/>
      <c r="BG59" s="1419"/>
      <c r="BH59" s="1419"/>
      <c r="BI59" s="1419"/>
      <c r="BJ59" s="1420"/>
    </row>
    <row r="60" spans="2:62" ht="20.25" customHeight="1">
      <c r="B60" s="1480"/>
      <c r="C60" s="1314"/>
      <c r="D60" s="1315"/>
      <c r="E60" s="163"/>
      <c r="F60" s="164">
        <f>C59</f>
        <v>0</v>
      </c>
      <c r="G60" s="163"/>
      <c r="H60" s="164">
        <f>I59</f>
        <v>0</v>
      </c>
      <c r="I60" s="1408"/>
      <c r="J60" s="1409"/>
      <c r="K60" s="1414"/>
      <c r="L60" s="1415"/>
      <c r="M60" s="1415"/>
      <c r="N60" s="1315"/>
      <c r="O60" s="1440"/>
      <c r="P60" s="1441"/>
      <c r="Q60" s="1441"/>
      <c r="R60" s="1441"/>
      <c r="S60" s="1442"/>
      <c r="T60" s="196" t="s">
        <v>254</v>
      </c>
      <c r="U60" s="120"/>
      <c r="V60" s="197"/>
      <c r="W60" s="173" t="str">
        <f>IF(W59="","",VLOOKUP(W59,'シフト記号表（従来型・ユニット型共通）'!$C$6:$L$47,10,FALSE))</f>
        <v/>
      </c>
      <c r="X60" s="174" t="str">
        <f>IF(X59="","",VLOOKUP(X59,'シフト記号表（従来型・ユニット型共通）'!$C$6:$L$47,10,FALSE))</f>
        <v/>
      </c>
      <c r="Y60" s="174" t="str">
        <f>IF(Y59="","",VLOOKUP(Y59,'シフト記号表（従来型・ユニット型共通）'!$C$6:$L$47,10,FALSE))</f>
        <v/>
      </c>
      <c r="Z60" s="174" t="str">
        <f>IF(Z59="","",VLOOKUP(Z59,'シフト記号表（従来型・ユニット型共通）'!$C$6:$L$47,10,FALSE))</f>
        <v/>
      </c>
      <c r="AA60" s="174" t="str">
        <f>IF(AA59="","",VLOOKUP(AA59,'シフト記号表（従来型・ユニット型共通）'!$C$6:$L$47,10,FALSE))</f>
        <v/>
      </c>
      <c r="AB60" s="174" t="str">
        <f>IF(AB59="","",VLOOKUP(AB59,'シフト記号表（従来型・ユニット型共通）'!$C$6:$L$47,10,FALSE))</f>
        <v/>
      </c>
      <c r="AC60" s="175" t="str">
        <f>IF(AC59="","",VLOOKUP(AC59,'シフト記号表（従来型・ユニット型共通）'!$C$6:$L$47,10,FALSE))</f>
        <v/>
      </c>
      <c r="AD60" s="173"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4" t="str">
        <f>IF(AG59="","",VLOOKUP(AG59,'シフト記号表（従来型・ユニット型共通）'!$C$6:$L$47,10,FALSE))</f>
        <v/>
      </c>
      <c r="AH60" s="174" t="str">
        <f>IF(AH59="","",VLOOKUP(AH59,'シフト記号表（従来型・ユニット型共通）'!$C$6:$L$47,10,FALSE))</f>
        <v/>
      </c>
      <c r="AI60" s="174" t="str">
        <f>IF(AI59="","",VLOOKUP(AI59,'シフト記号表（従来型・ユニット型共通）'!$C$6:$L$47,10,FALSE))</f>
        <v/>
      </c>
      <c r="AJ60" s="175" t="str">
        <f>IF(AJ59="","",VLOOKUP(AJ59,'シフト記号表（従来型・ユニット型共通）'!$C$6:$L$47,10,FALSE))</f>
        <v/>
      </c>
      <c r="AK60" s="173"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4" t="str">
        <f>IF(AN59="","",VLOOKUP(AN59,'シフト記号表（従来型・ユニット型共通）'!$C$6:$L$47,10,FALSE))</f>
        <v/>
      </c>
      <c r="AO60" s="174" t="str">
        <f>IF(AO59="","",VLOOKUP(AO59,'シフト記号表（従来型・ユニット型共通）'!$C$6:$L$47,10,FALSE))</f>
        <v/>
      </c>
      <c r="AP60" s="174" t="str">
        <f>IF(AP59="","",VLOOKUP(AP59,'シフト記号表（従来型・ユニット型共通）'!$C$6:$L$47,10,FALSE))</f>
        <v/>
      </c>
      <c r="AQ60" s="175" t="str">
        <f>IF(AQ59="","",VLOOKUP(AQ59,'シフト記号表（従来型・ユニット型共通）'!$C$6:$L$47,10,FALSE))</f>
        <v/>
      </c>
      <c r="AR60" s="173"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4" t="str">
        <f>IF(AU59="","",VLOOKUP(AU59,'シフト記号表（従来型・ユニット型共通）'!$C$6:$L$47,10,FALSE))</f>
        <v/>
      </c>
      <c r="AV60" s="174" t="str">
        <f>IF(AV59="","",VLOOKUP(AV59,'シフト記号表（従来型・ユニット型共通）'!$C$6:$L$47,10,FALSE))</f>
        <v/>
      </c>
      <c r="AW60" s="174" t="str">
        <f>IF(AW59="","",VLOOKUP(AW59,'シフト記号表（従来型・ユニット型共通）'!$C$6:$L$47,10,FALSE))</f>
        <v/>
      </c>
      <c r="AX60" s="175" t="str">
        <f>IF(AX59="","",VLOOKUP(AX59,'シフト記号表（従来型・ユニット型共通）'!$C$6:$L$47,10,FALSE))</f>
        <v/>
      </c>
      <c r="AY60" s="173"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1386">
        <f>IF($BE$3="４週",SUM(W60:AX60),IF($BE$3="暦月",SUM(W60:BA60),""))</f>
        <v>0</v>
      </c>
      <c r="BC60" s="1387"/>
      <c r="BD60" s="1388">
        <f>IF($BE$3="４週",BB60/4,IF($BE$3="暦月",(BB60/($BE$8/7)),""))</f>
        <v>0</v>
      </c>
      <c r="BE60" s="1387"/>
      <c r="BF60" s="1383"/>
      <c r="BG60" s="1384"/>
      <c r="BH60" s="1384"/>
      <c r="BI60" s="1384"/>
      <c r="BJ60" s="1385"/>
    </row>
    <row r="61" spans="2:62" ht="20.25" customHeight="1">
      <c r="B61" s="1479">
        <f>B59+1</f>
        <v>23</v>
      </c>
      <c r="C61" s="1316"/>
      <c r="D61" s="1317"/>
      <c r="E61" s="163"/>
      <c r="F61" s="164"/>
      <c r="G61" s="163"/>
      <c r="H61" s="164"/>
      <c r="I61" s="1410"/>
      <c r="J61" s="1411"/>
      <c r="K61" s="1416"/>
      <c r="L61" s="1417"/>
      <c r="M61" s="1417"/>
      <c r="N61" s="1317"/>
      <c r="O61" s="1440"/>
      <c r="P61" s="1441"/>
      <c r="Q61" s="1441"/>
      <c r="R61" s="1441"/>
      <c r="S61" s="1442"/>
      <c r="T61" s="195" t="s">
        <v>18</v>
      </c>
      <c r="U61" s="118"/>
      <c r="V61" s="119"/>
      <c r="W61" s="105"/>
      <c r="X61" s="106"/>
      <c r="Y61" s="106"/>
      <c r="Z61" s="106"/>
      <c r="AA61" s="106"/>
      <c r="AB61" s="106"/>
      <c r="AC61" s="107"/>
      <c r="AD61" s="105"/>
      <c r="AE61" s="106"/>
      <c r="AF61" s="106"/>
      <c r="AG61" s="106"/>
      <c r="AH61" s="106"/>
      <c r="AI61" s="106"/>
      <c r="AJ61" s="107"/>
      <c r="AK61" s="105"/>
      <c r="AL61" s="106"/>
      <c r="AM61" s="106"/>
      <c r="AN61" s="106"/>
      <c r="AO61" s="106"/>
      <c r="AP61" s="106"/>
      <c r="AQ61" s="107"/>
      <c r="AR61" s="105"/>
      <c r="AS61" s="106"/>
      <c r="AT61" s="106"/>
      <c r="AU61" s="106"/>
      <c r="AV61" s="106"/>
      <c r="AW61" s="106"/>
      <c r="AX61" s="107"/>
      <c r="AY61" s="105"/>
      <c r="AZ61" s="106"/>
      <c r="BA61" s="108"/>
      <c r="BB61" s="1394"/>
      <c r="BC61" s="1395"/>
      <c r="BD61" s="1396"/>
      <c r="BE61" s="1397"/>
      <c r="BF61" s="1418"/>
      <c r="BG61" s="1419"/>
      <c r="BH61" s="1419"/>
      <c r="BI61" s="1419"/>
      <c r="BJ61" s="1420"/>
    </row>
    <row r="62" spans="2:62" ht="20.25" customHeight="1">
      <c r="B62" s="1480"/>
      <c r="C62" s="1314"/>
      <c r="D62" s="1315"/>
      <c r="E62" s="163"/>
      <c r="F62" s="164">
        <f>C61</f>
        <v>0</v>
      </c>
      <c r="G62" s="163"/>
      <c r="H62" s="164">
        <f>I61</f>
        <v>0</v>
      </c>
      <c r="I62" s="1408"/>
      <c r="J62" s="1409"/>
      <c r="K62" s="1414"/>
      <c r="L62" s="1415"/>
      <c r="M62" s="1415"/>
      <c r="N62" s="1315"/>
      <c r="O62" s="1440"/>
      <c r="P62" s="1441"/>
      <c r="Q62" s="1441"/>
      <c r="R62" s="1441"/>
      <c r="S62" s="1442"/>
      <c r="T62" s="196" t="s">
        <v>254</v>
      </c>
      <c r="U62" s="120"/>
      <c r="V62" s="197"/>
      <c r="W62" s="173" t="str">
        <f>IF(W61="","",VLOOKUP(W61,'シフト記号表（従来型・ユニット型共通）'!$C$6:$L$47,10,FALSE))</f>
        <v/>
      </c>
      <c r="X62" s="174" t="str">
        <f>IF(X61="","",VLOOKUP(X61,'シフト記号表（従来型・ユニット型共通）'!$C$6:$L$47,10,FALSE))</f>
        <v/>
      </c>
      <c r="Y62" s="174" t="str">
        <f>IF(Y61="","",VLOOKUP(Y61,'シフト記号表（従来型・ユニット型共通）'!$C$6:$L$47,10,FALSE))</f>
        <v/>
      </c>
      <c r="Z62" s="174" t="str">
        <f>IF(Z61="","",VLOOKUP(Z61,'シフト記号表（従来型・ユニット型共通）'!$C$6:$L$47,10,FALSE))</f>
        <v/>
      </c>
      <c r="AA62" s="174" t="str">
        <f>IF(AA61="","",VLOOKUP(AA61,'シフト記号表（従来型・ユニット型共通）'!$C$6:$L$47,10,FALSE))</f>
        <v/>
      </c>
      <c r="AB62" s="174" t="str">
        <f>IF(AB61="","",VLOOKUP(AB61,'シフト記号表（従来型・ユニット型共通）'!$C$6:$L$47,10,FALSE))</f>
        <v/>
      </c>
      <c r="AC62" s="175" t="str">
        <f>IF(AC61="","",VLOOKUP(AC61,'シフト記号表（従来型・ユニット型共通）'!$C$6:$L$47,10,FALSE))</f>
        <v/>
      </c>
      <c r="AD62" s="173"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4" t="str">
        <f>IF(AG61="","",VLOOKUP(AG61,'シフト記号表（従来型・ユニット型共通）'!$C$6:$L$47,10,FALSE))</f>
        <v/>
      </c>
      <c r="AH62" s="174" t="str">
        <f>IF(AH61="","",VLOOKUP(AH61,'シフト記号表（従来型・ユニット型共通）'!$C$6:$L$47,10,FALSE))</f>
        <v/>
      </c>
      <c r="AI62" s="174" t="str">
        <f>IF(AI61="","",VLOOKUP(AI61,'シフト記号表（従来型・ユニット型共通）'!$C$6:$L$47,10,FALSE))</f>
        <v/>
      </c>
      <c r="AJ62" s="175" t="str">
        <f>IF(AJ61="","",VLOOKUP(AJ61,'シフト記号表（従来型・ユニット型共通）'!$C$6:$L$47,10,FALSE))</f>
        <v/>
      </c>
      <c r="AK62" s="173"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4" t="str">
        <f>IF(AN61="","",VLOOKUP(AN61,'シフト記号表（従来型・ユニット型共通）'!$C$6:$L$47,10,FALSE))</f>
        <v/>
      </c>
      <c r="AO62" s="174" t="str">
        <f>IF(AO61="","",VLOOKUP(AO61,'シフト記号表（従来型・ユニット型共通）'!$C$6:$L$47,10,FALSE))</f>
        <v/>
      </c>
      <c r="AP62" s="174" t="str">
        <f>IF(AP61="","",VLOOKUP(AP61,'シフト記号表（従来型・ユニット型共通）'!$C$6:$L$47,10,FALSE))</f>
        <v/>
      </c>
      <c r="AQ62" s="175" t="str">
        <f>IF(AQ61="","",VLOOKUP(AQ61,'シフト記号表（従来型・ユニット型共通）'!$C$6:$L$47,10,FALSE))</f>
        <v/>
      </c>
      <c r="AR62" s="173"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4" t="str">
        <f>IF(AU61="","",VLOOKUP(AU61,'シフト記号表（従来型・ユニット型共通）'!$C$6:$L$47,10,FALSE))</f>
        <v/>
      </c>
      <c r="AV62" s="174" t="str">
        <f>IF(AV61="","",VLOOKUP(AV61,'シフト記号表（従来型・ユニット型共通）'!$C$6:$L$47,10,FALSE))</f>
        <v/>
      </c>
      <c r="AW62" s="174" t="str">
        <f>IF(AW61="","",VLOOKUP(AW61,'シフト記号表（従来型・ユニット型共通）'!$C$6:$L$47,10,FALSE))</f>
        <v/>
      </c>
      <c r="AX62" s="175" t="str">
        <f>IF(AX61="","",VLOOKUP(AX61,'シフト記号表（従来型・ユニット型共通）'!$C$6:$L$47,10,FALSE))</f>
        <v/>
      </c>
      <c r="AY62" s="173"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1386">
        <f>IF($BE$3="４週",SUM(W62:AX62),IF($BE$3="暦月",SUM(W62:BA62),""))</f>
        <v>0</v>
      </c>
      <c r="BC62" s="1387"/>
      <c r="BD62" s="1388">
        <f>IF($BE$3="４週",BB62/4,IF($BE$3="暦月",(BB62/($BE$8/7)),""))</f>
        <v>0</v>
      </c>
      <c r="BE62" s="1387"/>
      <c r="BF62" s="1383"/>
      <c r="BG62" s="1384"/>
      <c r="BH62" s="1384"/>
      <c r="BI62" s="1384"/>
      <c r="BJ62" s="1385"/>
    </row>
    <row r="63" spans="2:62" ht="20.25" customHeight="1">
      <c r="B63" s="1479">
        <f>B61+1</f>
        <v>24</v>
      </c>
      <c r="C63" s="1316"/>
      <c r="D63" s="1317"/>
      <c r="E63" s="163"/>
      <c r="F63" s="164"/>
      <c r="G63" s="163"/>
      <c r="H63" s="164"/>
      <c r="I63" s="1410"/>
      <c r="J63" s="1411"/>
      <c r="K63" s="1416"/>
      <c r="L63" s="1417"/>
      <c r="M63" s="1417"/>
      <c r="N63" s="1317"/>
      <c r="O63" s="1440"/>
      <c r="P63" s="1441"/>
      <c r="Q63" s="1441"/>
      <c r="R63" s="1441"/>
      <c r="S63" s="1442"/>
      <c r="T63" s="195" t="s">
        <v>18</v>
      </c>
      <c r="U63" s="118"/>
      <c r="V63" s="119"/>
      <c r="W63" s="105"/>
      <c r="X63" s="106"/>
      <c r="Y63" s="106"/>
      <c r="Z63" s="106"/>
      <c r="AA63" s="106"/>
      <c r="AB63" s="106"/>
      <c r="AC63" s="107"/>
      <c r="AD63" s="105"/>
      <c r="AE63" s="106"/>
      <c r="AF63" s="106"/>
      <c r="AG63" s="106"/>
      <c r="AH63" s="106"/>
      <c r="AI63" s="106"/>
      <c r="AJ63" s="107"/>
      <c r="AK63" s="105"/>
      <c r="AL63" s="106"/>
      <c r="AM63" s="106"/>
      <c r="AN63" s="106"/>
      <c r="AO63" s="106"/>
      <c r="AP63" s="106"/>
      <c r="AQ63" s="107"/>
      <c r="AR63" s="105"/>
      <c r="AS63" s="106"/>
      <c r="AT63" s="106"/>
      <c r="AU63" s="106"/>
      <c r="AV63" s="106"/>
      <c r="AW63" s="106"/>
      <c r="AX63" s="107"/>
      <c r="AY63" s="105"/>
      <c r="AZ63" s="106"/>
      <c r="BA63" s="108"/>
      <c r="BB63" s="1394"/>
      <c r="BC63" s="1395"/>
      <c r="BD63" s="1396"/>
      <c r="BE63" s="1397"/>
      <c r="BF63" s="1418"/>
      <c r="BG63" s="1419"/>
      <c r="BH63" s="1419"/>
      <c r="BI63" s="1419"/>
      <c r="BJ63" s="1420"/>
    </row>
    <row r="64" spans="2:62" ht="20.25" customHeight="1">
      <c r="B64" s="1480"/>
      <c r="C64" s="1314"/>
      <c r="D64" s="1315"/>
      <c r="E64" s="163"/>
      <c r="F64" s="164">
        <f>C63</f>
        <v>0</v>
      </c>
      <c r="G64" s="163"/>
      <c r="H64" s="164">
        <f>I63</f>
        <v>0</v>
      </c>
      <c r="I64" s="1408"/>
      <c r="J64" s="1409"/>
      <c r="K64" s="1414"/>
      <c r="L64" s="1415"/>
      <c r="M64" s="1415"/>
      <c r="N64" s="1315"/>
      <c r="O64" s="1440"/>
      <c r="P64" s="1441"/>
      <c r="Q64" s="1441"/>
      <c r="R64" s="1441"/>
      <c r="S64" s="1442"/>
      <c r="T64" s="196" t="s">
        <v>254</v>
      </c>
      <c r="U64" s="120"/>
      <c r="V64" s="197"/>
      <c r="W64" s="173" t="str">
        <f>IF(W63="","",VLOOKUP(W63,'シフト記号表（従来型・ユニット型共通）'!$C$6:$L$47,10,FALSE))</f>
        <v/>
      </c>
      <c r="X64" s="174" t="str">
        <f>IF(X63="","",VLOOKUP(X63,'シフト記号表（従来型・ユニット型共通）'!$C$6:$L$47,10,FALSE))</f>
        <v/>
      </c>
      <c r="Y64" s="174" t="str">
        <f>IF(Y63="","",VLOOKUP(Y63,'シフト記号表（従来型・ユニット型共通）'!$C$6:$L$47,10,FALSE))</f>
        <v/>
      </c>
      <c r="Z64" s="174" t="str">
        <f>IF(Z63="","",VLOOKUP(Z63,'シフト記号表（従来型・ユニット型共通）'!$C$6:$L$47,10,FALSE))</f>
        <v/>
      </c>
      <c r="AA64" s="174" t="str">
        <f>IF(AA63="","",VLOOKUP(AA63,'シフト記号表（従来型・ユニット型共通）'!$C$6:$L$47,10,FALSE))</f>
        <v/>
      </c>
      <c r="AB64" s="174" t="str">
        <f>IF(AB63="","",VLOOKUP(AB63,'シフト記号表（従来型・ユニット型共通）'!$C$6:$L$47,10,FALSE))</f>
        <v/>
      </c>
      <c r="AC64" s="175" t="str">
        <f>IF(AC63="","",VLOOKUP(AC63,'シフト記号表（従来型・ユニット型共通）'!$C$6:$L$47,10,FALSE))</f>
        <v/>
      </c>
      <c r="AD64" s="173"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4" t="str">
        <f>IF(AG63="","",VLOOKUP(AG63,'シフト記号表（従来型・ユニット型共通）'!$C$6:$L$47,10,FALSE))</f>
        <v/>
      </c>
      <c r="AH64" s="174" t="str">
        <f>IF(AH63="","",VLOOKUP(AH63,'シフト記号表（従来型・ユニット型共通）'!$C$6:$L$47,10,FALSE))</f>
        <v/>
      </c>
      <c r="AI64" s="174" t="str">
        <f>IF(AI63="","",VLOOKUP(AI63,'シフト記号表（従来型・ユニット型共通）'!$C$6:$L$47,10,FALSE))</f>
        <v/>
      </c>
      <c r="AJ64" s="175" t="str">
        <f>IF(AJ63="","",VLOOKUP(AJ63,'シフト記号表（従来型・ユニット型共通）'!$C$6:$L$47,10,FALSE))</f>
        <v/>
      </c>
      <c r="AK64" s="173"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4" t="str">
        <f>IF(AN63="","",VLOOKUP(AN63,'シフト記号表（従来型・ユニット型共通）'!$C$6:$L$47,10,FALSE))</f>
        <v/>
      </c>
      <c r="AO64" s="174" t="str">
        <f>IF(AO63="","",VLOOKUP(AO63,'シフト記号表（従来型・ユニット型共通）'!$C$6:$L$47,10,FALSE))</f>
        <v/>
      </c>
      <c r="AP64" s="174" t="str">
        <f>IF(AP63="","",VLOOKUP(AP63,'シフト記号表（従来型・ユニット型共通）'!$C$6:$L$47,10,FALSE))</f>
        <v/>
      </c>
      <c r="AQ64" s="175" t="str">
        <f>IF(AQ63="","",VLOOKUP(AQ63,'シフト記号表（従来型・ユニット型共通）'!$C$6:$L$47,10,FALSE))</f>
        <v/>
      </c>
      <c r="AR64" s="173"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4" t="str">
        <f>IF(AU63="","",VLOOKUP(AU63,'シフト記号表（従来型・ユニット型共通）'!$C$6:$L$47,10,FALSE))</f>
        <v/>
      </c>
      <c r="AV64" s="174" t="str">
        <f>IF(AV63="","",VLOOKUP(AV63,'シフト記号表（従来型・ユニット型共通）'!$C$6:$L$47,10,FALSE))</f>
        <v/>
      </c>
      <c r="AW64" s="174" t="str">
        <f>IF(AW63="","",VLOOKUP(AW63,'シフト記号表（従来型・ユニット型共通）'!$C$6:$L$47,10,FALSE))</f>
        <v/>
      </c>
      <c r="AX64" s="175" t="str">
        <f>IF(AX63="","",VLOOKUP(AX63,'シフト記号表（従来型・ユニット型共通）'!$C$6:$L$47,10,FALSE))</f>
        <v/>
      </c>
      <c r="AY64" s="173"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1386">
        <f>IF($BE$3="４週",SUM(W64:AX64),IF($BE$3="暦月",SUM(W64:BA64),""))</f>
        <v>0</v>
      </c>
      <c r="BC64" s="1387"/>
      <c r="BD64" s="1388">
        <f>IF($BE$3="４週",BB64/4,IF($BE$3="暦月",(BB64/($BE$8/7)),""))</f>
        <v>0</v>
      </c>
      <c r="BE64" s="1387"/>
      <c r="BF64" s="1383"/>
      <c r="BG64" s="1384"/>
      <c r="BH64" s="1384"/>
      <c r="BI64" s="1384"/>
      <c r="BJ64" s="1385"/>
    </row>
    <row r="65" spans="2:62" ht="20.25" customHeight="1">
      <c r="B65" s="1479">
        <f>B63+1</f>
        <v>25</v>
      </c>
      <c r="C65" s="1316"/>
      <c r="D65" s="1317"/>
      <c r="E65" s="163"/>
      <c r="F65" s="164"/>
      <c r="G65" s="163"/>
      <c r="H65" s="164"/>
      <c r="I65" s="1410"/>
      <c r="J65" s="1411"/>
      <c r="K65" s="1416"/>
      <c r="L65" s="1417"/>
      <c r="M65" s="1417"/>
      <c r="N65" s="1317"/>
      <c r="O65" s="1440"/>
      <c r="P65" s="1441"/>
      <c r="Q65" s="1441"/>
      <c r="R65" s="1441"/>
      <c r="S65" s="1442"/>
      <c r="T65" s="195" t="s">
        <v>18</v>
      </c>
      <c r="U65" s="118"/>
      <c r="V65" s="119"/>
      <c r="W65" s="105"/>
      <c r="X65" s="106"/>
      <c r="Y65" s="106"/>
      <c r="Z65" s="106"/>
      <c r="AA65" s="106"/>
      <c r="AB65" s="106"/>
      <c r="AC65" s="107"/>
      <c r="AD65" s="105"/>
      <c r="AE65" s="106"/>
      <c r="AF65" s="106"/>
      <c r="AG65" s="106"/>
      <c r="AH65" s="106"/>
      <c r="AI65" s="106"/>
      <c r="AJ65" s="107"/>
      <c r="AK65" s="105"/>
      <c r="AL65" s="106"/>
      <c r="AM65" s="106"/>
      <c r="AN65" s="106"/>
      <c r="AO65" s="106"/>
      <c r="AP65" s="106"/>
      <c r="AQ65" s="107"/>
      <c r="AR65" s="105"/>
      <c r="AS65" s="106"/>
      <c r="AT65" s="106"/>
      <c r="AU65" s="106"/>
      <c r="AV65" s="106"/>
      <c r="AW65" s="106"/>
      <c r="AX65" s="107"/>
      <c r="AY65" s="105"/>
      <c r="AZ65" s="106"/>
      <c r="BA65" s="108"/>
      <c r="BB65" s="1394"/>
      <c r="BC65" s="1395"/>
      <c r="BD65" s="1396"/>
      <c r="BE65" s="1397"/>
      <c r="BF65" s="1418"/>
      <c r="BG65" s="1419"/>
      <c r="BH65" s="1419"/>
      <c r="BI65" s="1419"/>
      <c r="BJ65" s="1420"/>
    </row>
    <row r="66" spans="2:62" ht="20.25" customHeight="1">
      <c r="B66" s="1480"/>
      <c r="C66" s="1314"/>
      <c r="D66" s="1315"/>
      <c r="E66" s="163"/>
      <c r="F66" s="164">
        <f>C65</f>
        <v>0</v>
      </c>
      <c r="G66" s="163"/>
      <c r="H66" s="164">
        <f>I65</f>
        <v>0</v>
      </c>
      <c r="I66" s="1408"/>
      <c r="J66" s="1409"/>
      <c r="K66" s="1414"/>
      <c r="L66" s="1415"/>
      <c r="M66" s="1415"/>
      <c r="N66" s="1315"/>
      <c r="O66" s="1440"/>
      <c r="P66" s="1441"/>
      <c r="Q66" s="1441"/>
      <c r="R66" s="1441"/>
      <c r="S66" s="1442"/>
      <c r="T66" s="196" t="s">
        <v>254</v>
      </c>
      <c r="U66" s="120"/>
      <c r="V66" s="197"/>
      <c r="W66" s="173" t="str">
        <f>IF(W65="","",VLOOKUP(W65,'シフト記号表（従来型・ユニット型共通）'!$C$6:$L$47,10,FALSE))</f>
        <v/>
      </c>
      <c r="X66" s="174" t="str">
        <f>IF(X65="","",VLOOKUP(X65,'シフト記号表（従来型・ユニット型共通）'!$C$6:$L$47,10,FALSE))</f>
        <v/>
      </c>
      <c r="Y66" s="174" t="str">
        <f>IF(Y65="","",VLOOKUP(Y65,'シフト記号表（従来型・ユニット型共通）'!$C$6:$L$47,10,FALSE))</f>
        <v/>
      </c>
      <c r="Z66" s="174" t="str">
        <f>IF(Z65="","",VLOOKUP(Z65,'シフト記号表（従来型・ユニット型共通）'!$C$6:$L$47,10,FALSE))</f>
        <v/>
      </c>
      <c r="AA66" s="174" t="str">
        <f>IF(AA65="","",VLOOKUP(AA65,'シフト記号表（従来型・ユニット型共通）'!$C$6:$L$47,10,FALSE))</f>
        <v/>
      </c>
      <c r="AB66" s="174" t="str">
        <f>IF(AB65="","",VLOOKUP(AB65,'シフト記号表（従来型・ユニット型共通）'!$C$6:$L$47,10,FALSE))</f>
        <v/>
      </c>
      <c r="AC66" s="175" t="str">
        <f>IF(AC65="","",VLOOKUP(AC65,'シフト記号表（従来型・ユニット型共通）'!$C$6:$L$47,10,FALSE))</f>
        <v/>
      </c>
      <c r="AD66" s="173"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4" t="str">
        <f>IF(AG65="","",VLOOKUP(AG65,'シフト記号表（従来型・ユニット型共通）'!$C$6:$L$47,10,FALSE))</f>
        <v/>
      </c>
      <c r="AH66" s="174" t="str">
        <f>IF(AH65="","",VLOOKUP(AH65,'シフト記号表（従来型・ユニット型共通）'!$C$6:$L$47,10,FALSE))</f>
        <v/>
      </c>
      <c r="AI66" s="174" t="str">
        <f>IF(AI65="","",VLOOKUP(AI65,'シフト記号表（従来型・ユニット型共通）'!$C$6:$L$47,10,FALSE))</f>
        <v/>
      </c>
      <c r="AJ66" s="175" t="str">
        <f>IF(AJ65="","",VLOOKUP(AJ65,'シフト記号表（従来型・ユニット型共通）'!$C$6:$L$47,10,FALSE))</f>
        <v/>
      </c>
      <c r="AK66" s="173"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4" t="str">
        <f>IF(AN65="","",VLOOKUP(AN65,'シフト記号表（従来型・ユニット型共通）'!$C$6:$L$47,10,FALSE))</f>
        <v/>
      </c>
      <c r="AO66" s="174" t="str">
        <f>IF(AO65="","",VLOOKUP(AO65,'シフト記号表（従来型・ユニット型共通）'!$C$6:$L$47,10,FALSE))</f>
        <v/>
      </c>
      <c r="AP66" s="174" t="str">
        <f>IF(AP65="","",VLOOKUP(AP65,'シフト記号表（従来型・ユニット型共通）'!$C$6:$L$47,10,FALSE))</f>
        <v/>
      </c>
      <c r="AQ66" s="175" t="str">
        <f>IF(AQ65="","",VLOOKUP(AQ65,'シフト記号表（従来型・ユニット型共通）'!$C$6:$L$47,10,FALSE))</f>
        <v/>
      </c>
      <c r="AR66" s="173"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4" t="str">
        <f>IF(AU65="","",VLOOKUP(AU65,'シフト記号表（従来型・ユニット型共通）'!$C$6:$L$47,10,FALSE))</f>
        <v/>
      </c>
      <c r="AV66" s="174" t="str">
        <f>IF(AV65="","",VLOOKUP(AV65,'シフト記号表（従来型・ユニット型共通）'!$C$6:$L$47,10,FALSE))</f>
        <v/>
      </c>
      <c r="AW66" s="174" t="str">
        <f>IF(AW65="","",VLOOKUP(AW65,'シフト記号表（従来型・ユニット型共通）'!$C$6:$L$47,10,FALSE))</f>
        <v/>
      </c>
      <c r="AX66" s="175" t="str">
        <f>IF(AX65="","",VLOOKUP(AX65,'シフト記号表（従来型・ユニット型共通）'!$C$6:$L$47,10,FALSE))</f>
        <v/>
      </c>
      <c r="AY66" s="173"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1386">
        <f>IF($BE$3="４週",SUM(W66:AX66),IF($BE$3="暦月",SUM(W66:BA66),""))</f>
        <v>0</v>
      </c>
      <c r="BC66" s="1387"/>
      <c r="BD66" s="1388">
        <f>IF($BE$3="４週",BB66/4,IF($BE$3="暦月",(BB66/($BE$8/7)),""))</f>
        <v>0</v>
      </c>
      <c r="BE66" s="1387"/>
      <c r="BF66" s="1383"/>
      <c r="BG66" s="1384"/>
      <c r="BH66" s="1384"/>
      <c r="BI66" s="1384"/>
      <c r="BJ66" s="1385"/>
    </row>
    <row r="67" spans="2:62" ht="20.25" customHeight="1">
      <c r="B67" s="1479">
        <f>B65+1</f>
        <v>26</v>
      </c>
      <c r="C67" s="1316"/>
      <c r="D67" s="1317"/>
      <c r="E67" s="163"/>
      <c r="F67" s="164"/>
      <c r="G67" s="163"/>
      <c r="H67" s="164"/>
      <c r="I67" s="1410"/>
      <c r="J67" s="1411"/>
      <c r="K67" s="1416"/>
      <c r="L67" s="1417"/>
      <c r="M67" s="1417"/>
      <c r="N67" s="1317"/>
      <c r="O67" s="1440"/>
      <c r="P67" s="1441"/>
      <c r="Q67" s="1441"/>
      <c r="R67" s="1441"/>
      <c r="S67" s="1442"/>
      <c r="T67" s="195" t="s">
        <v>18</v>
      </c>
      <c r="U67" s="118"/>
      <c r="V67" s="119"/>
      <c r="W67" s="105"/>
      <c r="X67" s="106"/>
      <c r="Y67" s="106"/>
      <c r="Z67" s="106"/>
      <c r="AA67" s="106"/>
      <c r="AB67" s="106"/>
      <c r="AC67" s="107"/>
      <c r="AD67" s="105"/>
      <c r="AE67" s="106"/>
      <c r="AF67" s="106"/>
      <c r="AG67" s="106"/>
      <c r="AH67" s="106"/>
      <c r="AI67" s="106"/>
      <c r="AJ67" s="107"/>
      <c r="AK67" s="105"/>
      <c r="AL67" s="106"/>
      <c r="AM67" s="106"/>
      <c r="AN67" s="106"/>
      <c r="AO67" s="106"/>
      <c r="AP67" s="106"/>
      <c r="AQ67" s="107"/>
      <c r="AR67" s="105"/>
      <c r="AS67" s="106"/>
      <c r="AT67" s="106"/>
      <c r="AU67" s="106"/>
      <c r="AV67" s="106"/>
      <c r="AW67" s="106"/>
      <c r="AX67" s="107"/>
      <c r="AY67" s="105"/>
      <c r="AZ67" s="106"/>
      <c r="BA67" s="108"/>
      <c r="BB67" s="1394"/>
      <c r="BC67" s="1395"/>
      <c r="BD67" s="1396"/>
      <c r="BE67" s="1397"/>
      <c r="BF67" s="1418"/>
      <c r="BG67" s="1419"/>
      <c r="BH67" s="1419"/>
      <c r="BI67" s="1419"/>
      <c r="BJ67" s="1420"/>
    </row>
    <row r="68" spans="2:62" ht="20.25" customHeight="1">
      <c r="B68" s="1480"/>
      <c r="C68" s="1314"/>
      <c r="D68" s="1315"/>
      <c r="E68" s="163"/>
      <c r="F68" s="164">
        <f>C67</f>
        <v>0</v>
      </c>
      <c r="G68" s="163"/>
      <c r="H68" s="164">
        <f>I67</f>
        <v>0</v>
      </c>
      <c r="I68" s="1408"/>
      <c r="J68" s="1409"/>
      <c r="K68" s="1414"/>
      <c r="L68" s="1415"/>
      <c r="M68" s="1415"/>
      <c r="N68" s="1315"/>
      <c r="O68" s="1440"/>
      <c r="P68" s="1441"/>
      <c r="Q68" s="1441"/>
      <c r="R68" s="1441"/>
      <c r="S68" s="1442"/>
      <c r="T68" s="196" t="s">
        <v>254</v>
      </c>
      <c r="U68" s="120"/>
      <c r="V68" s="197"/>
      <c r="W68" s="173" t="str">
        <f>IF(W67="","",VLOOKUP(W67,'シフト記号表（従来型・ユニット型共通）'!$C$6:$L$47,10,FALSE))</f>
        <v/>
      </c>
      <c r="X68" s="174" t="str">
        <f>IF(X67="","",VLOOKUP(X67,'シフト記号表（従来型・ユニット型共通）'!$C$6:$L$47,10,FALSE))</f>
        <v/>
      </c>
      <c r="Y68" s="174" t="str">
        <f>IF(Y67="","",VLOOKUP(Y67,'シフト記号表（従来型・ユニット型共通）'!$C$6:$L$47,10,FALSE))</f>
        <v/>
      </c>
      <c r="Z68" s="174" t="str">
        <f>IF(Z67="","",VLOOKUP(Z67,'シフト記号表（従来型・ユニット型共通）'!$C$6:$L$47,10,FALSE))</f>
        <v/>
      </c>
      <c r="AA68" s="174" t="str">
        <f>IF(AA67="","",VLOOKUP(AA67,'シフト記号表（従来型・ユニット型共通）'!$C$6:$L$47,10,FALSE))</f>
        <v/>
      </c>
      <c r="AB68" s="174" t="str">
        <f>IF(AB67="","",VLOOKUP(AB67,'シフト記号表（従来型・ユニット型共通）'!$C$6:$L$47,10,FALSE))</f>
        <v/>
      </c>
      <c r="AC68" s="175" t="str">
        <f>IF(AC67="","",VLOOKUP(AC67,'シフト記号表（従来型・ユニット型共通）'!$C$6:$L$47,10,FALSE))</f>
        <v/>
      </c>
      <c r="AD68" s="173"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4" t="str">
        <f>IF(AG67="","",VLOOKUP(AG67,'シフト記号表（従来型・ユニット型共通）'!$C$6:$L$47,10,FALSE))</f>
        <v/>
      </c>
      <c r="AH68" s="174" t="str">
        <f>IF(AH67="","",VLOOKUP(AH67,'シフト記号表（従来型・ユニット型共通）'!$C$6:$L$47,10,FALSE))</f>
        <v/>
      </c>
      <c r="AI68" s="174" t="str">
        <f>IF(AI67="","",VLOOKUP(AI67,'シフト記号表（従来型・ユニット型共通）'!$C$6:$L$47,10,FALSE))</f>
        <v/>
      </c>
      <c r="AJ68" s="175" t="str">
        <f>IF(AJ67="","",VLOOKUP(AJ67,'シフト記号表（従来型・ユニット型共通）'!$C$6:$L$47,10,FALSE))</f>
        <v/>
      </c>
      <c r="AK68" s="173"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4" t="str">
        <f>IF(AN67="","",VLOOKUP(AN67,'シフト記号表（従来型・ユニット型共通）'!$C$6:$L$47,10,FALSE))</f>
        <v/>
      </c>
      <c r="AO68" s="174" t="str">
        <f>IF(AO67="","",VLOOKUP(AO67,'シフト記号表（従来型・ユニット型共通）'!$C$6:$L$47,10,FALSE))</f>
        <v/>
      </c>
      <c r="AP68" s="174" t="str">
        <f>IF(AP67="","",VLOOKUP(AP67,'シフト記号表（従来型・ユニット型共通）'!$C$6:$L$47,10,FALSE))</f>
        <v/>
      </c>
      <c r="AQ68" s="175" t="str">
        <f>IF(AQ67="","",VLOOKUP(AQ67,'シフト記号表（従来型・ユニット型共通）'!$C$6:$L$47,10,FALSE))</f>
        <v/>
      </c>
      <c r="AR68" s="173"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4" t="str">
        <f>IF(AU67="","",VLOOKUP(AU67,'シフト記号表（従来型・ユニット型共通）'!$C$6:$L$47,10,FALSE))</f>
        <v/>
      </c>
      <c r="AV68" s="174" t="str">
        <f>IF(AV67="","",VLOOKUP(AV67,'シフト記号表（従来型・ユニット型共通）'!$C$6:$L$47,10,FALSE))</f>
        <v/>
      </c>
      <c r="AW68" s="174" t="str">
        <f>IF(AW67="","",VLOOKUP(AW67,'シフト記号表（従来型・ユニット型共通）'!$C$6:$L$47,10,FALSE))</f>
        <v/>
      </c>
      <c r="AX68" s="175" t="str">
        <f>IF(AX67="","",VLOOKUP(AX67,'シフト記号表（従来型・ユニット型共通）'!$C$6:$L$47,10,FALSE))</f>
        <v/>
      </c>
      <c r="AY68" s="173"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1386">
        <f>IF($BE$3="４週",SUM(W68:AX68),IF($BE$3="暦月",SUM(W68:BA68),""))</f>
        <v>0</v>
      </c>
      <c r="BC68" s="1387"/>
      <c r="BD68" s="1388">
        <f>IF($BE$3="４週",BB68/4,IF($BE$3="暦月",(BB68/($BE$8/7)),""))</f>
        <v>0</v>
      </c>
      <c r="BE68" s="1387"/>
      <c r="BF68" s="1383"/>
      <c r="BG68" s="1384"/>
      <c r="BH68" s="1384"/>
      <c r="BI68" s="1384"/>
      <c r="BJ68" s="1385"/>
    </row>
    <row r="69" spans="2:62" ht="20.25" customHeight="1">
      <c r="B69" s="1479">
        <f>B67+1</f>
        <v>27</v>
      </c>
      <c r="C69" s="1316"/>
      <c r="D69" s="1317"/>
      <c r="E69" s="163"/>
      <c r="F69" s="164"/>
      <c r="G69" s="163"/>
      <c r="H69" s="164"/>
      <c r="I69" s="1410"/>
      <c r="J69" s="1411"/>
      <c r="K69" s="1416"/>
      <c r="L69" s="1417"/>
      <c r="M69" s="1417"/>
      <c r="N69" s="1317"/>
      <c r="O69" s="1440"/>
      <c r="P69" s="1441"/>
      <c r="Q69" s="1441"/>
      <c r="R69" s="1441"/>
      <c r="S69" s="1442"/>
      <c r="T69" s="195" t="s">
        <v>18</v>
      </c>
      <c r="U69" s="118"/>
      <c r="V69" s="119"/>
      <c r="W69" s="105"/>
      <c r="X69" s="106"/>
      <c r="Y69" s="106"/>
      <c r="Z69" s="106"/>
      <c r="AA69" s="106"/>
      <c r="AB69" s="106"/>
      <c r="AC69" s="107"/>
      <c r="AD69" s="105"/>
      <c r="AE69" s="106"/>
      <c r="AF69" s="106"/>
      <c r="AG69" s="106"/>
      <c r="AH69" s="106"/>
      <c r="AI69" s="106"/>
      <c r="AJ69" s="107"/>
      <c r="AK69" s="105"/>
      <c r="AL69" s="106"/>
      <c r="AM69" s="106"/>
      <c r="AN69" s="106"/>
      <c r="AO69" s="106"/>
      <c r="AP69" s="106"/>
      <c r="AQ69" s="107"/>
      <c r="AR69" s="105"/>
      <c r="AS69" s="106"/>
      <c r="AT69" s="106"/>
      <c r="AU69" s="106"/>
      <c r="AV69" s="106"/>
      <c r="AW69" s="106"/>
      <c r="AX69" s="107"/>
      <c r="AY69" s="105"/>
      <c r="AZ69" s="106"/>
      <c r="BA69" s="108"/>
      <c r="BB69" s="1394"/>
      <c r="BC69" s="1395"/>
      <c r="BD69" s="1396"/>
      <c r="BE69" s="1397"/>
      <c r="BF69" s="1418"/>
      <c r="BG69" s="1419"/>
      <c r="BH69" s="1419"/>
      <c r="BI69" s="1419"/>
      <c r="BJ69" s="1420"/>
    </row>
    <row r="70" spans="2:62" ht="20.25" customHeight="1">
      <c r="B70" s="1480"/>
      <c r="C70" s="1314"/>
      <c r="D70" s="1315"/>
      <c r="E70" s="163"/>
      <c r="F70" s="164">
        <f>C69</f>
        <v>0</v>
      </c>
      <c r="G70" s="163"/>
      <c r="H70" s="164">
        <f>I69</f>
        <v>0</v>
      </c>
      <c r="I70" s="1408"/>
      <c r="J70" s="1409"/>
      <c r="K70" s="1414"/>
      <c r="L70" s="1415"/>
      <c r="M70" s="1415"/>
      <c r="N70" s="1315"/>
      <c r="O70" s="1440"/>
      <c r="P70" s="1441"/>
      <c r="Q70" s="1441"/>
      <c r="R70" s="1441"/>
      <c r="S70" s="1442"/>
      <c r="T70" s="196" t="s">
        <v>254</v>
      </c>
      <c r="U70" s="120"/>
      <c r="V70" s="197"/>
      <c r="W70" s="173" t="str">
        <f>IF(W69="","",VLOOKUP(W69,'シフト記号表（従来型・ユニット型共通）'!$C$6:$L$47,10,FALSE))</f>
        <v/>
      </c>
      <c r="X70" s="174" t="str">
        <f>IF(X69="","",VLOOKUP(X69,'シフト記号表（従来型・ユニット型共通）'!$C$6:$L$47,10,FALSE))</f>
        <v/>
      </c>
      <c r="Y70" s="174" t="str">
        <f>IF(Y69="","",VLOOKUP(Y69,'シフト記号表（従来型・ユニット型共通）'!$C$6:$L$47,10,FALSE))</f>
        <v/>
      </c>
      <c r="Z70" s="174" t="str">
        <f>IF(Z69="","",VLOOKUP(Z69,'シフト記号表（従来型・ユニット型共通）'!$C$6:$L$47,10,FALSE))</f>
        <v/>
      </c>
      <c r="AA70" s="174" t="str">
        <f>IF(AA69="","",VLOOKUP(AA69,'シフト記号表（従来型・ユニット型共通）'!$C$6:$L$47,10,FALSE))</f>
        <v/>
      </c>
      <c r="AB70" s="174" t="str">
        <f>IF(AB69="","",VLOOKUP(AB69,'シフト記号表（従来型・ユニット型共通）'!$C$6:$L$47,10,FALSE))</f>
        <v/>
      </c>
      <c r="AC70" s="175" t="str">
        <f>IF(AC69="","",VLOOKUP(AC69,'シフト記号表（従来型・ユニット型共通）'!$C$6:$L$47,10,FALSE))</f>
        <v/>
      </c>
      <c r="AD70" s="173"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4" t="str">
        <f>IF(AG69="","",VLOOKUP(AG69,'シフト記号表（従来型・ユニット型共通）'!$C$6:$L$47,10,FALSE))</f>
        <v/>
      </c>
      <c r="AH70" s="174" t="str">
        <f>IF(AH69="","",VLOOKUP(AH69,'シフト記号表（従来型・ユニット型共通）'!$C$6:$L$47,10,FALSE))</f>
        <v/>
      </c>
      <c r="AI70" s="174" t="str">
        <f>IF(AI69="","",VLOOKUP(AI69,'シフト記号表（従来型・ユニット型共通）'!$C$6:$L$47,10,FALSE))</f>
        <v/>
      </c>
      <c r="AJ70" s="175" t="str">
        <f>IF(AJ69="","",VLOOKUP(AJ69,'シフト記号表（従来型・ユニット型共通）'!$C$6:$L$47,10,FALSE))</f>
        <v/>
      </c>
      <c r="AK70" s="173"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4" t="str">
        <f>IF(AN69="","",VLOOKUP(AN69,'シフト記号表（従来型・ユニット型共通）'!$C$6:$L$47,10,FALSE))</f>
        <v/>
      </c>
      <c r="AO70" s="174" t="str">
        <f>IF(AO69="","",VLOOKUP(AO69,'シフト記号表（従来型・ユニット型共通）'!$C$6:$L$47,10,FALSE))</f>
        <v/>
      </c>
      <c r="AP70" s="174" t="str">
        <f>IF(AP69="","",VLOOKUP(AP69,'シフト記号表（従来型・ユニット型共通）'!$C$6:$L$47,10,FALSE))</f>
        <v/>
      </c>
      <c r="AQ70" s="175" t="str">
        <f>IF(AQ69="","",VLOOKUP(AQ69,'シフト記号表（従来型・ユニット型共通）'!$C$6:$L$47,10,FALSE))</f>
        <v/>
      </c>
      <c r="AR70" s="173"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4" t="str">
        <f>IF(AU69="","",VLOOKUP(AU69,'シフト記号表（従来型・ユニット型共通）'!$C$6:$L$47,10,FALSE))</f>
        <v/>
      </c>
      <c r="AV70" s="174" t="str">
        <f>IF(AV69="","",VLOOKUP(AV69,'シフト記号表（従来型・ユニット型共通）'!$C$6:$L$47,10,FALSE))</f>
        <v/>
      </c>
      <c r="AW70" s="174" t="str">
        <f>IF(AW69="","",VLOOKUP(AW69,'シフト記号表（従来型・ユニット型共通）'!$C$6:$L$47,10,FALSE))</f>
        <v/>
      </c>
      <c r="AX70" s="175" t="str">
        <f>IF(AX69="","",VLOOKUP(AX69,'シフト記号表（従来型・ユニット型共通）'!$C$6:$L$47,10,FALSE))</f>
        <v/>
      </c>
      <c r="AY70" s="173"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1386">
        <f>IF($BE$3="４週",SUM(W70:AX70),IF($BE$3="暦月",SUM(W70:BA70),""))</f>
        <v>0</v>
      </c>
      <c r="BC70" s="1387"/>
      <c r="BD70" s="1388">
        <f>IF($BE$3="４週",BB70/4,IF($BE$3="暦月",(BB70/($BE$8/7)),""))</f>
        <v>0</v>
      </c>
      <c r="BE70" s="1387"/>
      <c r="BF70" s="1383"/>
      <c r="BG70" s="1384"/>
      <c r="BH70" s="1384"/>
      <c r="BI70" s="1384"/>
      <c r="BJ70" s="1385"/>
    </row>
    <row r="71" spans="2:62" ht="20.25" customHeight="1">
      <c r="B71" s="1479">
        <f>B69+1</f>
        <v>28</v>
      </c>
      <c r="C71" s="1316"/>
      <c r="D71" s="1317"/>
      <c r="E71" s="163"/>
      <c r="F71" s="164"/>
      <c r="G71" s="163"/>
      <c r="H71" s="164"/>
      <c r="I71" s="1410"/>
      <c r="J71" s="1411"/>
      <c r="K71" s="1416"/>
      <c r="L71" s="1417"/>
      <c r="M71" s="1417"/>
      <c r="N71" s="1317"/>
      <c r="O71" s="1440"/>
      <c r="P71" s="1441"/>
      <c r="Q71" s="1441"/>
      <c r="R71" s="1441"/>
      <c r="S71" s="1442"/>
      <c r="T71" s="195" t="s">
        <v>18</v>
      </c>
      <c r="U71" s="118"/>
      <c r="V71" s="119"/>
      <c r="W71" s="105"/>
      <c r="X71" s="106"/>
      <c r="Y71" s="106"/>
      <c r="Z71" s="106"/>
      <c r="AA71" s="106"/>
      <c r="AB71" s="106"/>
      <c r="AC71" s="107"/>
      <c r="AD71" s="105"/>
      <c r="AE71" s="106"/>
      <c r="AF71" s="106"/>
      <c r="AG71" s="106"/>
      <c r="AH71" s="106"/>
      <c r="AI71" s="106"/>
      <c r="AJ71" s="107"/>
      <c r="AK71" s="105"/>
      <c r="AL71" s="106"/>
      <c r="AM71" s="106"/>
      <c r="AN71" s="106"/>
      <c r="AO71" s="106"/>
      <c r="AP71" s="106"/>
      <c r="AQ71" s="107"/>
      <c r="AR71" s="105"/>
      <c r="AS71" s="106"/>
      <c r="AT71" s="106"/>
      <c r="AU71" s="106"/>
      <c r="AV71" s="106"/>
      <c r="AW71" s="106"/>
      <c r="AX71" s="107"/>
      <c r="AY71" s="105"/>
      <c r="AZ71" s="106"/>
      <c r="BA71" s="108"/>
      <c r="BB71" s="1394"/>
      <c r="BC71" s="1395"/>
      <c r="BD71" s="1396"/>
      <c r="BE71" s="1397"/>
      <c r="BF71" s="1418"/>
      <c r="BG71" s="1419"/>
      <c r="BH71" s="1419"/>
      <c r="BI71" s="1419"/>
      <c r="BJ71" s="1420"/>
    </row>
    <row r="72" spans="2:62" ht="20.25" customHeight="1">
      <c r="B72" s="1480"/>
      <c r="C72" s="1314"/>
      <c r="D72" s="1315"/>
      <c r="E72" s="163"/>
      <c r="F72" s="164">
        <f>C71</f>
        <v>0</v>
      </c>
      <c r="G72" s="163"/>
      <c r="H72" s="164">
        <f>I71</f>
        <v>0</v>
      </c>
      <c r="I72" s="1408"/>
      <c r="J72" s="1409"/>
      <c r="K72" s="1414"/>
      <c r="L72" s="1415"/>
      <c r="M72" s="1415"/>
      <c r="N72" s="1315"/>
      <c r="O72" s="1440"/>
      <c r="P72" s="1441"/>
      <c r="Q72" s="1441"/>
      <c r="R72" s="1441"/>
      <c r="S72" s="1442"/>
      <c r="T72" s="196" t="s">
        <v>254</v>
      </c>
      <c r="U72" s="120"/>
      <c r="V72" s="197"/>
      <c r="W72" s="173" t="str">
        <f>IF(W71="","",VLOOKUP(W71,'シフト記号表（従来型・ユニット型共通）'!$C$6:$L$47,10,FALSE))</f>
        <v/>
      </c>
      <c r="X72" s="174" t="str">
        <f>IF(X71="","",VLOOKUP(X71,'シフト記号表（従来型・ユニット型共通）'!$C$6:$L$47,10,FALSE))</f>
        <v/>
      </c>
      <c r="Y72" s="174" t="str">
        <f>IF(Y71="","",VLOOKUP(Y71,'シフト記号表（従来型・ユニット型共通）'!$C$6:$L$47,10,FALSE))</f>
        <v/>
      </c>
      <c r="Z72" s="174" t="str">
        <f>IF(Z71="","",VLOOKUP(Z71,'シフト記号表（従来型・ユニット型共通）'!$C$6:$L$47,10,FALSE))</f>
        <v/>
      </c>
      <c r="AA72" s="174" t="str">
        <f>IF(AA71="","",VLOOKUP(AA71,'シフト記号表（従来型・ユニット型共通）'!$C$6:$L$47,10,FALSE))</f>
        <v/>
      </c>
      <c r="AB72" s="174" t="str">
        <f>IF(AB71="","",VLOOKUP(AB71,'シフト記号表（従来型・ユニット型共通）'!$C$6:$L$47,10,FALSE))</f>
        <v/>
      </c>
      <c r="AC72" s="175" t="str">
        <f>IF(AC71="","",VLOOKUP(AC71,'シフト記号表（従来型・ユニット型共通）'!$C$6:$L$47,10,FALSE))</f>
        <v/>
      </c>
      <c r="AD72" s="173"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4" t="str">
        <f>IF(AG71="","",VLOOKUP(AG71,'シフト記号表（従来型・ユニット型共通）'!$C$6:$L$47,10,FALSE))</f>
        <v/>
      </c>
      <c r="AH72" s="174" t="str">
        <f>IF(AH71="","",VLOOKUP(AH71,'シフト記号表（従来型・ユニット型共通）'!$C$6:$L$47,10,FALSE))</f>
        <v/>
      </c>
      <c r="AI72" s="174" t="str">
        <f>IF(AI71="","",VLOOKUP(AI71,'シフト記号表（従来型・ユニット型共通）'!$C$6:$L$47,10,FALSE))</f>
        <v/>
      </c>
      <c r="AJ72" s="175" t="str">
        <f>IF(AJ71="","",VLOOKUP(AJ71,'シフト記号表（従来型・ユニット型共通）'!$C$6:$L$47,10,FALSE))</f>
        <v/>
      </c>
      <c r="AK72" s="173"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4" t="str">
        <f>IF(AN71="","",VLOOKUP(AN71,'シフト記号表（従来型・ユニット型共通）'!$C$6:$L$47,10,FALSE))</f>
        <v/>
      </c>
      <c r="AO72" s="174" t="str">
        <f>IF(AO71="","",VLOOKUP(AO71,'シフト記号表（従来型・ユニット型共通）'!$C$6:$L$47,10,FALSE))</f>
        <v/>
      </c>
      <c r="AP72" s="174" t="str">
        <f>IF(AP71="","",VLOOKUP(AP71,'シフト記号表（従来型・ユニット型共通）'!$C$6:$L$47,10,FALSE))</f>
        <v/>
      </c>
      <c r="AQ72" s="175" t="str">
        <f>IF(AQ71="","",VLOOKUP(AQ71,'シフト記号表（従来型・ユニット型共通）'!$C$6:$L$47,10,FALSE))</f>
        <v/>
      </c>
      <c r="AR72" s="173"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4" t="str">
        <f>IF(AU71="","",VLOOKUP(AU71,'シフト記号表（従来型・ユニット型共通）'!$C$6:$L$47,10,FALSE))</f>
        <v/>
      </c>
      <c r="AV72" s="174" t="str">
        <f>IF(AV71="","",VLOOKUP(AV71,'シフト記号表（従来型・ユニット型共通）'!$C$6:$L$47,10,FALSE))</f>
        <v/>
      </c>
      <c r="AW72" s="174" t="str">
        <f>IF(AW71="","",VLOOKUP(AW71,'シフト記号表（従来型・ユニット型共通）'!$C$6:$L$47,10,FALSE))</f>
        <v/>
      </c>
      <c r="AX72" s="175" t="str">
        <f>IF(AX71="","",VLOOKUP(AX71,'シフト記号表（従来型・ユニット型共通）'!$C$6:$L$47,10,FALSE))</f>
        <v/>
      </c>
      <c r="AY72" s="173"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1386">
        <f>IF($BE$3="４週",SUM(W72:AX72),IF($BE$3="暦月",SUM(W72:BA72),""))</f>
        <v>0</v>
      </c>
      <c r="BC72" s="1387"/>
      <c r="BD72" s="1388">
        <f>IF($BE$3="４週",BB72/4,IF($BE$3="暦月",(BB72/($BE$8/7)),""))</f>
        <v>0</v>
      </c>
      <c r="BE72" s="1387"/>
      <c r="BF72" s="1383"/>
      <c r="BG72" s="1384"/>
      <c r="BH72" s="1384"/>
      <c r="BI72" s="1384"/>
      <c r="BJ72" s="1385"/>
    </row>
    <row r="73" spans="2:62" ht="20.25" customHeight="1">
      <c r="B73" s="1479">
        <f>B71+1</f>
        <v>29</v>
      </c>
      <c r="C73" s="1316"/>
      <c r="D73" s="1317"/>
      <c r="E73" s="163"/>
      <c r="F73" s="164"/>
      <c r="G73" s="163"/>
      <c r="H73" s="164"/>
      <c r="I73" s="1410"/>
      <c r="J73" s="1411"/>
      <c r="K73" s="1416"/>
      <c r="L73" s="1417"/>
      <c r="M73" s="1417"/>
      <c r="N73" s="1317"/>
      <c r="O73" s="1440"/>
      <c r="P73" s="1441"/>
      <c r="Q73" s="1441"/>
      <c r="R73" s="1441"/>
      <c r="S73" s="1442"/>
      <c r="T73" s="195" t="s">
        <v>18</v>
      </c>
      <c r="U73" s="118"/>
      <c r="V73" s="119"/>
      <c r="W73" s="105"/>
      <c r="X73" s="106"/>
      <c r="Y73" s="106"/>
      <c r="Z73" s="106"/>
      <c r="AA73" s="106"/>
      <c r="AB73" s="106"/>
      <c r="AC73" s="107"/>
      <c r="AD73" s="105"/>
      <c r="AE73" s="106"/>
      <c r="AF73" s="106"/>
      <c r="AG73" s="106"/>
      <c r="AH73" s="106"/>
      <c r="AI73" s="106"/>
      <c r="AJ73" s="107"/>
      <c r="AK73" s="105"/>
      <c r="AL73" s="106"/>
      <c r="AM73" s="106"/>
      <c r="AN73" s="106"/>
      <c r="AO73" s="106"/>
      <c r="AP73" s="106"/>
      <c r="AQ73" s="107"/>
      <c r="AR73" s="105"/>
      <c r="AS73" s="106"/>
      <c r="AT73" s="106"/>
      <c r="AU73" s="106"/>
      <c r="AV73" s="106"/>
      <c r="AW73" s="106"/>
      <c r="AX73" s="107"/>
      <c r="AY73" s="105"/>
      <c r="AZ73" s="106"/>
      <c r="BA73" s="108"/>
      <c r="BB73" s="1394"/>
      <c r="BC73" s="1395"/>
      <c r="BD73" s="1396"/>
      <c r="BE73" s="1397"/>
      <c r="BF73" s="1418"/>
      <c r="BG73" s="1419"/>
      <c r="BH73" s="1419"/>
      <c r="BI73" s="1419"/>
      <c r="BJ73" s="1420"/>
    </row>
    <row r="74" spans="2:62" ht="20.25" customHeight="1">
      <c r="B74" s="1480"/>
      <c r="C74" s="1464"/>
      <c r="D74" s="1465"/>
      <c r="E74" s="207"/>
      <c r="F74" s="208">
        <f>C73</f>
        <v>0</v>
      </c>
      <c r="G74" s="207"/>
      <c r="H74" s="208">
        <f>I73</f>
        <v>0</v>
      </c>
      <c r="I74" s="1466"/>
      <c r="J74" s="1467"/>
      <c r="K74" s="1468"/>
      <c r="L74" s="1469"/>
      <c r="M74" s="1469"/>
      <c r="N74" s="1465"/>
      <c r="O74" s="1440"/>
      <c r="P74" s="1441"/>
      <c r="Q74" s="1441"/>
      <c r="R74" s="1441"/>
      <c r="S74" s="1442"/>
      <c r="T74" s="196" t="s">
        <v>254</v>
      </c>
      <c r="U74" s="120"/>
      <c r="V74" s="197"/>
      <c r="W74" s="173" t="str">
        <f>IF(W73="","",VLOOKUP(W73,'シフト記号表（従来型・ユニット型共通）'!$C$6:$L$47,10,FALSE))</f>
        <v/>
      </c>
      <c r="X74" s="174" t="str">
        <f>IF(X73="","",VLOOKUP(X73,'シフト記号表（従来型・ユニット型共通）'!$C$6:$L$47,10,FALSE))</f>
        <v/>
      </c>
      <c r="Y74" s="174" t="str">
        <f>IF(Y73="","",VLOOKUP(Y73,'シフト記号表（従来型・ユニット型共通）'!$C$6:$L$47,10,FALSE))</f>
        <v/>
      </c>
      <c r="Z74" s="174" t="str">
        <f>IF(Z73="","",VLOOKUP(Z73,'シフト記号表（従来型・ユニット型共通）'!$C$6:$L$47,10,FALSE))</f>
        <v/>
      </c>
      <c r="AA74" s="174" t="str">
        <f>IF(AA73="","",VLOOKUP(AA73,'シフト記号表（従来型・ユニット型共通）'!$C$6:$L$47,10,FALSE))</f>
        <v/>
      </c>
      <c r="AB74" s="174" t="str">
        <f>IF(AB73="","",VLOOKUP(AB73,'シフト記号表（従来型・ユニット型共通）'!$C$6:$L$47,10,FALSE))</f>
        <v/>
      </c>
      <c r="AC74" s="175" t="str">
        <f>IF(AC73="","",VLOOKUP(AC73,'シフト記号表（従来型・ユニット型共通）'!$C$6:$L$47,10,FALSE))</f>
        <v/>
      </c>
      <c r="AD74" s="173"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4" t="str">
        <f>IF(AG73="","",VLOOKUP(AG73,'シフト記号表（従来型・ユニット型共通）'!$C$6:$L$47,10,FALSE))</f>
        <v/>
      </c>
      <c r="AH74" s="174" t="str">
        <f>IF(AH73="","",VLOOKUP(AH73,'シフト記号表（従来型・ユニット型共通）'!$C$6:$L$47,10,FALSE))</f>
        <v/>
      </c>
      <c r="AI74" s="174" t="str">
        <f>IF(AI73="","",VLOOKUP(AI73,'シフト記号表（従来型・ユニット型共通）'!$C$6:$L$47,10,FALSE))</f>
        <v/>
      </c>
      <c r="AJ74" s="175" t="str">
        <f>IF(AJ73="","",VLOOKUP(AJ73,'シフト記号表（従来型・ユニット型共通）'!$C$6:$L$47,10,FALSE))</f>
        <v/>
      </c>
      <c r="AK74" s="173"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4" t="str">
        <f>IF(AN73="","",VLOOKUP(AN73,'シフト記号表（従来型・ユニット型共通）'!$C$6:$L$47,10,FALSE))</f>
        <v/>
      </c>
      <c r="AO74" s="174" t="str">
        <f>IF(AO73="","",VLOOKUP(AO73,'シフト記号表（従来型・ユニット型共通）'!$C$6:$L$47,10,FALSE))</f>
        <v/>
      </c>
      <c r="AP74" s="174" t="str">
        <f>IF(AP73="","",VLOOKUP(AP73,'シフト記号表（従来型・ユニット型共通）'!$C$6:$L$47,10,FALSE))</f>
        <v/>
      </c>
      <c r="AQ74" s="175" t="str">
        <f>IF(AQ73="","",VLOOKUP(AQ73,'シフト記号表（従来型・ユニット型共通）'!$C$6:$L$47,10,FALSE))</f>
        <v/>
      </c>
      <c r="AR74" s="173"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4" t="str">
        <f>IF(AU73="","",VLOOKUP(AU73,'シフト記号表（従来型・ユニット型共通）'!$C$6:$L$47,10,FALSE))</f>
        <v/>
      </c>
      <c r="AV74" s="174" t="str">
        <f>IF(AV73="","",VLOOKUP(AV73,'シフト記号表（従来型・ユニット型共通）'!$C$6:$L$47,10,FALSE))</f>
        <v/>
      </c>
      <c r="AW74" s="174" t="str">
        <f>IF(AW73="","",VLOOKUP(AW73,'シフト記号表（従来型・ユニット型共通）'!$C$6:$L$47,10,FALSE))</f>
        <v/>
      </c>
      <c r="AX74" s="175" t="str">
        <f>IF(AX73="","",VLOOKUP(AX73,'シフト記号表（従来型・ユニット型共通）'!$C$6:$L$47,10,FALSE))</f>
        <v/>
      </c>
      <c r="AY74" s="173"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1473">
        <f>IF($BE$3="４週",SUM(W74:AX74),IF($BE$3="暦月",SUM(W74:BA74),""))</f>
        <v>0</v>
      </c>
      <c r="BC74" s="1474"/>
      <c r="BD74" s="1475">
        <f>IF($BE$3="４週",BB74/4,IF($BE$3="暦月",(BB74/($BE$8/7)),""))</f>
        <v>0</v>
      </c>
      <c r="BE74" s="1474"/>
      <c r="BF74" s="1470"/>
      <c r="BG74" s="1471"/>
      <c r="BH74" s="1471"/>
      <c r="BI74" s="1471"/>
      <c r="BJ74" s="1472"/>
    </row>
    <row r="75" spans="2:62" ht="20.25" customHeight="1">
      <c r="B75" s="1479">
        <f>B73+1</f>
        <v>30</v>
      </c>
      <c r="C75" s="1316"/>
      <c r="D75" s="1317"/>
      <c r="E75" s="163"/>
      <c r="F75" s="164"/>
      <c r="G75" s="163"/>
      <c r="H75" s="164"/>
      <c r="I75" s="1410"/>
      <c r="J75" s="1411"/>
      <c r="K75" s="1416"/>
      <c r="L75" s="1417"/>
      <c r="M75" s="1417"/>
      <c r="N75" s="1317"/>
      <c r="O75" s="1440"/>
      <c r="P75" s="1441"/>
      <c r="Q75" s="1441"/>
      <c r="R75" s="1441"/>
      <c r="S75" s="1442"/>
      <c r="T75" s="195" t="s">
        <v>18</v>
      </c>
      <c r="U75" s="118"/>
      <c r="V75" s="119"/>
      <c r="W75" s="105"/>
      <c r="X75" s="106"/>
      <c r="Y75" s="106"/>
      <c r="Z75" s="106"/>
      <c r="AA75" s="106"/>
      <c r="AB75" s="106"/>
      <c r="AC75" s="107"/>
      <c r="AD75" s="105"/>
      <c r="AE75" s="106"/>
      <c r="AF75" s="106"/>
      <c r="AG75" s="106"/>
      <c r="AH75" s="106"/>
      <c r="AI75" s="106"/>
      <c r="AJ75" s="107"/>
      <c r="AK75" s="105"/>
      <c r="AL75" s="106"/>
      <c r="AM75" s="106"/>
      <c r="AN75" s="106"/>
      <c r="AO75" s="106"/>
      <c r="AP75" s="106"/>
      <c r="AQ75" s="107"/>
      <c r="AR75" s="105"/>
      <c r="AS75" s="106"/>
      <c r="AT75" s="106"/>
      <c r="AU75" s="106"/>
      <c r="AV75" s="106"/>
      <c r="AW75" s="106"/>
      <c r="AX75" s="107"/>
      <c r="AY75" s="105"/>
      <c r="AZ75" s="106"/>
      <c r="BA75" s="108"/>
      <c r="BB75" s="1394"/>
      <c r="BC75" s="1395"/>
      <c r="BD75" s="1396"/>
      <c r="BE75" s="1397"/>
      <c r="BF75" s="1418"/>
      <c r="BG75" s="1419"/>
      <c r="BH75" s="1419"/>
      <c r="BI75" s="1419"/>
      <c r="BJ75" s="1420"/>
    </row>
    <row r="76" spans="2:62" ht="20.25" customHeight="1">
      <c r="B76" s="1480"/>
      <c r="C76" s="1464"/>
      <c r="D76" s="1465"/>
      <c r="E76" s="207"/>
      <c r="F76" s="208">
        <f>C75</f>
        <v>0</v>
      </c>
      <c r="G76" s="207"/>
      <c r="H76" s="208">
        <f>I75</f>
        <v>0</v>
      </c>
      <c r="I76" s="1466"/>
      <c r="J76" s="1467"/>
      <c r="K76" s="1468"/>
      <c r="L76" s="1469"/>
      <c r="M76" s="1469"/>
      <c r="N76" s="1465"/>
      <c r="O76" s="1440"/>
      <c r="P76" s="1441"/>
      <c r="Q76" s="1441"/>
      <c r="R76" s="1441"/>
      <c r="S76" s="1442"/>
      <c r="T76" s="196" t="s">
        <v>254</v>
      </c>
      <c r="U76" s="120"/>
      <c r="V76" s="197"/>
      <c r="W76" s="173" t="str">
        <f>IF(W75="","",VLOOKUP(W75,'シフト記号表（従来型・ユニット型共通）'!$C$6:$L$47,10,FALSE))</f>
        <v/>
      </c>
      <c r="X76" s="174" t="str">
        <f>IF(X75="","",VLOOKUP(X75,'シフト記号表（従来型・ユニット型共通）'!$C$6:$L$47,10,FALSE))</f>
        <v/>
      </c>
      <c r="Y76" s="174" t="str">
        <f>IF(Y75="","",VLOOKUP(Y75,'シフト記号表（従来型・ユニット型共通）'!$C$6:$L$47,10,FALSE))</f>
        <v/>
      </c>
      <c r="Z76" s="174" t="str">
        <f>IF(Z75="","",VLOOKUP(Z75,'シフト記号表（従来型・ユニット型共通）'!$C$6:$L$47,10,FALSE))</f>
        <v/>
      </c>
      <c r="AA76" s="174" t="str">
        <f>IF(AA75="","",VLOOKUP(AA75,'シフト記号表（従来型・ユニット型共通）'!$C$6:$L$47,10,FALSE))</f>
        <v/>
      </c>
      <c r="AB76" s="174" t="str">
        <f>IF(AB75="","",VLOOKUP(AB75,'シフト記号表（従来型・ユニット型共通）'!$C$6:$L$47,10,FALSE))</f>
        <v/>
      </c>
      <c r="AC76" s="175" t="str">
        <f>IF(AC75="","",VLOOKUP(AC75,'シフト記号表（従来型・ユニット型共通）'!$C$6:$L$47,10,FALSE))</f>
        <v/>
      </c>
      <c r="AD76" s="173"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4" t="str">
        <f>IF(AG75="","",VLOOKUP(AG75,'シフト記号表（従来型・ユニット型共通）'!$C$6:$L$47,10,FALSE))</f>
        <v/>
      </c>
      <c r="AH76" s="174" t="str">
        <f>IF(AH75="","",VLOOKUP(AH75,'シフト記号表（従来型・ユニット型共通）'!$C$6:$L$47,10,FALSE))</f>
        <v/>
      </c>
      <c r="AI76" s="174" t="str">
        <f>IF(AI75="","",VLOOKUP(AI75,'シフト記号表（従来型・ユニット型共通）'!$C$6:$L$47,10,FALSE))</f>
        <v/>
      </c>
      <c r="AJ76" s="175" t="str">
        <f>IF(AJ75="","",VLOOKUP(AJ75,'シフト記号表（従来型・ユニット型共通）'!$C$6:$L$47,10,FALSE))</f>
        <v/>
      </c>
      <c r="AK76" s="173"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4" t="str">
        <f>IF(AN75="","",VLOOKUP(AN75,'シフト記号表（従来型・ユニット型共通）'!$C$6:$L$47,10,FALSE))</f>
        <v/>
      </c>
      <c r="AO76" s="174" t="str">
        <f>IF(AO75="","",VLOOKUP(AO75,'シフト記号表（従来型・ユニット型共通）'!$C$6:$L$47,10,FALSE))</f>
        <v/>
      </c>
      <c r="AP76" s="174" t="str">
        <f>IF(AP75="","",VLOOKUP(AP75,'シフト記号表（従来型・ユニット型共通）'!$C$6:$L$47,10,FALSE))</f>
        <v/>
      </c>
      <c r="AQ76" s="175" t="str">
        <f>IF(AQ75="","",VLOOKUP(AQ75,'シフト記号表（従来型・ユニット型共通）'!$C$6:$L$47,10,FALSE))</f>
        <v/>
      </c>
      <c r="AR76" s="173"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4" t="str">
        <f>IF(AU75="","",VLOOKUP(AU75,'シフト記号表（従来型・ユニット型共通）'!$C$6:$L$47,10,FALSE))</f>
        <v/>
      </c>
      <c r="AV76" s="174" t="str">
        <f>IF(AV75="","",VLOOKUP(AV75,'シフト記号表（従来型・ユニット型共通）'!$C$6:$L$47,10,FALSE))</f>
        <v/>
      </c>
      <c r="AW76" s="174" t="str">
        <f>IF(AW75="","",VLOOKUP(AW75,'シフト記号表（従来型・ユニット型共通）'!$C$6:$L$47,10,FALSE))</f>
        <v/>
      </c>
      <c r="AX76" s="175" t="str">
        <f>IF(AX75="","",VLOOKUP(AX75,'シフト記号表（従来型・ユニット型共通）'!$C$6:$L$47,10,FALSE))</f>
        <v/>
      </c>
      <c r="AY76" s="173"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1473">
        <f>IF($BE$3="４週",SUM(W76:AX76),IF($BE$3="暦月",SUM(W76:BA76),""))</f>
        <v>0</v>
      </c>
      <c r="BC76" s="1474"/>
      <c r="BD76" s="1475">
        <f>IF($BE$3="４週",BB76/4,IF($BE$3="暦月",(BB76/($BE$8/7)),""))</f>
        <v>0</v>
      </c>
      <c r="BE76" s="1474"/>
      <c r="BF76" s="1470"/>
      <c r="BG76" s="1471"/>
      <c r="BH76" s="1471"/>
      <c r="BI76" s="1471"/>
      <c r="BJ76" s="1472"/>
    </row>
    <row r="77" spans="2:62" ht="20.25" customHeight="1">
      <c r="B77" s="1479">
        <f>B75+1</f>
        <v>31</v>
      </c>
      <c r="C77" s="1316"/>
      <c r="D77" s="1317"/>
      <c r="E77" s="163"/>
      <c r="F77" s="164"/>
      <c r="G77" s="163"/>
      <c r="H77" s="164"/>
      <c r="I77" s="1410"/>
      <c r="J77" s="1411"/>
      <c r="K77" s="1416"/>
      <c r="L77" s="1417"/>
      <c r="M77" s="1417"/>
      <c r="N77" s="1317"/>
      <c r="O77" s="1440"/>
      <c r="P77" s="1441"/>
      <c r="Q77" s="1441"/>
      <c r="R77" s="1441"/>
      <c r="S77" s="1442"/>
      <c r="T77" s="195" t="s">
        <v>18</v>
      </c>
      <c r="U77" s="118"/>
      <c r="V77" s="119"/>
      <c r="W77" s="105"/>
      <c r="X77" s="106"/>
      <c r="Y77" s="106"/>
      <c r="Z77" s="106"/>
      <c r="AA77" s="106"/>
      <c r="AB77" s="106"/>
      <c r="AC77" s="107"/>
      <c r="AD77" s="105"/>
      <c r="AE77" s="106"/>
      <c r="AF77" s="106"/>
      <c r="AG77" s="106"/>
      <c r="AH77" s="106"/>
      <c r="AI77" s="106"/>
      <c r="AJ77" s="107"/>
      <c r="AK77" s="105"/>
      <c r="AL77" s="106"/>
      <c r="AM77" s="106"/>
      <c r="AN77" s="106"/>
      <c r="AO77" s="106"/>
      <c r="AP77" s="106"/>
      <c r="AQ77" s="107"/>
      <c r="AR77" s="105"/>
      <c r="AS77" s="106"/>
      <c r="AT77" s="106"/>
      <c r="AU77" s="106"/>
      <c r="AV77" s="106"/>
      <c r="AW77" s="106"/>
      <c r="AX77" s="107"/>
      <c r="AY77" s="105"/>
      <c r="AZ77" s="106"/>
      <c r="BA77" s="108"/>
      <c r="BB77" s="1394"/>
      <c r="BC77" s="1395"/>
      <c r="BD77" s="1396"/>
      <c r="BE77" s="1397"/>
      <c r="BF77" s="1418"/>
      <c r="BG77" s="1419"/>
      <c r="BH77" s="1419"/>
      <c r="BI77" s="1419"/>
      <c r="BJ77" s="1420"/>
    </row>
    <row r="78" spans="2:62" ht="20.25" customHeight="1">
      <c r="B78" s="1480"/>
      <c r="C78" s="1464"/>
      <c r="D78" s="1465"/>
      <c r="E78" s="207"/>
      <c r="F78" s="208">
        <f>C77</f>
        <v>0</v>
      </c>
      <c r="G78" s="207"/>
      <c r="H78" s="208">
        <f>I77</f>
        <v>0</v>
      </c>
      <c r="I78" s="1466"/>
      <c r="J78" s="1467"/>
      <c r="K78" s="1468"/>
      <c r="L78" s="1469"/>
      <c r="M78" s="1469"/>
      <c r="N78" s="1465"/>
      <c r="O78" s="1440"/>
      <c r="P78" s="1441"/>
      <c r="Q78" s="1441"/>
      <c r="R78" s="1441"/>
      <c r="S78" s="1442"/>
      <c r="T78" s="196" t="s">
        <v>254</v>
      </c>
      <c r="U78" s="120"/>
      <c r="V78" s="197"/>
      <c r="W78" s="173" t="str">
        <f>IF(W77="","",VLOOKUP(W77,'シフト記号表（従来型・ユニット型共通）'!$C$6:$L$47,10,FALSE))</f>
        <v/>
      </c>
      <c r="X78" s="174" t="str">
        <f>IF(X77="","",VLOOKUP(X77,'シフト記号表（従来型・ユニット型共通）'!$C$6:$L$47,10,FALSE))</f>
        <v/>
      </c>
      <c r="Y78" s="174" t="str">
        <f>IF(Y77="","",VLOOKUP(Y77,'シフト記号表（従来型・ユニット型共通）'!$C$6:$L$47,10,FALSE))</f>
        <v/>
      </c>
      <c r="Z78" s="174" t="str">
        <f>IF(Z77="","",VLOOKUP(Z77,'シフト記号表（従来型・ユニット型共通）'!$C$6:$L$47,10,FALSE))</f>
        <v/>
      </c>
      <c r="AA78" s="174" t="str">
        <f>IF(AA77="","",VLOOKUP(AA77,'シフト記号表（従来型・ユニット型共通）'!$C$6:$L$47,10,FALSE))</f>
        <v/>
      </c>
      <c r="AB78" s="174" t="str">
        <f>IF(AB77="","",VLOOKUP(AB77,'シフト記号表（従来型・ユニット型共通）'!$C$6:$L$47,10,FALSE))</f>
        <v/>
      </c>
      <c r="AC78" s="175" t="str">
        <f>IF(AC77="","",VLOOKUP(AC77,'シフト記号表（従来型・ユニット型共通）'!$C$6:$L$47,10,FALSE))</f>
        <v/>
      </c>
      <c r="AD78" s="173"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4" t="str">
        <f>IF(AG77="","",VLOOKUP(AG77,'シフト記号表（従来型・ユニット型共通）'!$C$6:$L$47,10,FALSE))</f>
        <v/>
      </c>
      <c r="AH78" s="174" t="str">
        <f>IF(AH77="","",VLOOKUP(AH77,'シフト記号表（従来型・ユニット型共通）'!$C$6:$L$47,10,FALSE))</f>
        <v/>
      </c>
      <c r="AI78" s="174" t="str">
        <f>IF(AI77="","",VLOOKUP(AI77,'シフト記号表（従来型・ユニット型共通）'!$C$6:$L$47,10,FALSE))</f>
        <v/>
      </c>
      <c r="AJ78" s="175" t="str">
        <f>IF(AJ77="","",VLOOKUP(AJ77,'シフト記号表（従来型・ユニット型共通）'!$C$6:$L$47,10,FALSE))</f>
        <v/>
      </c>
      <c r="AK78" s="173"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4" t="str">
        <f>IF(AN77="","",VLOOKUP(AN77,'シフト記号表（従来型・ユニット型共通）'!$C$6:$L$47,10,FALSE))</f>
        <v/>
      </c>
      <c r="AO78" s="174" t="str">
        <f>IF(AO77="","",VLOOKUP(AO77,'シフト記号表（従来型・ユニット型共通）'!$C$6:$L$47,10,FALSE))</f>
        <v/>
      </c>
      <c r="AP78" s="174" t="str">
        <f>IF(AP77="","",VLOOKUP(AP77,'シフト記号表（従来型・ユニット型共通）'!$C$6:$L$47,10,FALSE))</f>
        <v/>
      </c>
      <c r="AQ78" s="175" t="str">
        <f>IF(AQ77="","",VLOOKUP(AQ77,'シフト記号表（従来型・ユニット型共通）'!$C$6:$L$47,10,FALSE))</f>
        <v/>
      </c>
      <c r="AR78" s="173"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4" t="str">
        <f>IF(AU77="","",VLOOKUP(AU77,'シフト記号表（従来型・ユニット型共通）'!$C$6:$L$47,10,FALSE))</f>
        <v/>
      </c>
      <c r="AV78" s="174" t="str">
        <f>IF(AV77="","",VLOOKUP(AV77,'シフト記号表（従来型・ユニット型共通）'!$C$6:$L$47,10,FALSE))</f>
        <v/>
      </c>
      <c r="AW78" s="174" t="str">
        <f>IF(AW77="","",VLOOKUP(AW77,'シフト記号表（従来型・ユニット型共通）'!$C$6:$L$47,10,FALSE))</f>
        <v/>
      </c>
      <c r="AX78" s="175" t="str">
        <f>IF(AX77="","",VLOOKUP(AX77,'シフト記号表（従来型・ユニット型共通）'!$C$6:$L$47,10,FALSE))</f>
        <v/>
      </c>
      <c r="AY78" s="173"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1473">
        <f>IF($BE$3="４週",SUM(W78:AX78),IF($BE$3="暦月",SUM(W78:BA78),""))</f>
        <v>0</v>
      </c>
      <c r="BC78" s="1474"/>
      <c r="BD78" s="1475">
        <f>IF($BE$3="４週",BB78/4,IF($BE$3="暦月",(BB78/($BE$8/7)),""))</f>
        <v>0</v>
      </c>
      <c r="BE78" s="1474"/>
      <c r="BF78" s="1470"/>
      <c r="BG78" s="1471"/>
      <c r="BH78" s="1471"/>
      <c r="BI78" s="1471"/>
      <c r="BJ78" s="1472"/>
    </row>
    <row r="79" spans="2:62" ht="20.25" customHeight="1">
      <c r="B79" s="1479">
        <f>B77+1</f>
        <v>32</v>
      </c>
      <c r="C79" s="1316"/>
      <c r="D79" s="1317"/>
      <c r="E79" s="163"/>
      <c r="F79" s="164"/>
      <c r="G79" s="163"/>
      <c r="H79" s="164"/>
      <c r="I79" s="1410"/>
      <c r="J79" s="1411"/>
      <c r="K79" s="1416"/>
      <c r="L79" s="1417"/>
      <c r="M79" s="1417"/>
      <c r="N79" s="1317"/>
      <c r="O79" s="1440"/>
      <c r="P79" s="1441"/>
      <c r="Q79" s="1441"/>
      <c r="R79" s="1441"/>
      <c r="S79" s="1442"/>
      <c r="T79" s="195" t="s">
        <v>18</v>
      </c>
      <c r="U79" s="118"/>
      <c r="V79" s="119"/>
      <c r="W79" s="105"/>
      <c r="X79" s="106"/>
      <c r="Y79" s="106"/>
      <c r="Z79" s="106"/>
      <c r="AA79" s="106"/>
      <c r="AB79" s="106"/>
      <c r="AC79" s="107"/>
      <c r="AD79" s="105"/>
      <c r="AE79" s="106"/>
      <c r="AF79" s="106"/>
      <c r="AG79" s="106"/>
      <c r="AH79" s="106"/>
      <c r="AI79" s="106"/>
      <c r="AJ79" s="107"/>
      <c r="AK79" s="105"/>
      <c r="AL79" s="106"/>
      <c r="AM79" s="106"/>
      <c r="AN79" s="106"/>
      <c r="AO79" s="106"/>
      <c r="AP79" s="106"/>
      <c r="AQ79" s="107"/>
      <c r="AR79" s="105"/>
      <c r="AS79" s="106"/>
      <c r="AT79" s="106"/>
      <c r="AU79" s="106"/>
      <c r="AV79" s="106"/>
      <c r="AW79" s="106"/>
      <c r="AX79" s="107"/>
      <c r="AY79" s="105"/>
      <c r="AZ79" s="106"/>
      <c r="BA79" s="108"/>
      <c r="BB79" s="1394"/>
      <c r="BC79" s="1395"/>
      <c r="BD79" s="1396"/>
      <c r="BE79" s="1397"/>
      <c r="BF79" s="1418"/>
      <c r="BG79" s="1419"/>
      <c r="BH79" s="1419"/>
      <c r="BI79" s="1419"/>
      <c r="BJ79" s="1420"/>
    </row>
    <row r="80" spans="2:62" ht="20.25" customHeight="1">
      <c r="B80" s="1480"/>
      <c r="C80" s="1464"/>
      <c r="D80" s="1465"/>
      <c r="E80" s="207"/>
      <c r="F80" s="208">
        <f>C79</f>
        <v>0</v>
      </c>
      <c r="G80" s="207"/>
      <c r="H80" s="208">
        <f>I79</f>
        <v>0</v>
      </c>
      <c r="I80" s="1466"/>
      <c r="J80" s="1467"/>
      <c r="K80" s="1468"/>
      <c r="L80" s="1469"/>
      <c r="M80" s="1469"/>
      <c r="N80" s="1465"/>
      <c r="O80" s="1440"/>
      <c r="P80" s="1441"/>
      <c r="Q80" s="1441"/>
      <c r="R80" s="1441"/>
      <c r="S80" s="1442"/>
      <c r="T80" s="196" t="s">
        <v>254</v>
      </c>
      <c r="U80" s="120"/>
      <c r="V80" s="197"/>
      <c r="W80" s="173" t="str">
        <f>IF(W79="","",VLOOKUP(W79,'シフト記号表（従来型・ユニット型共通）'!$C$6:$L$47,10,FALSE))</f>
        <v/>
      </c>
      <c r="X80" s="174" t="str">
        <f>IF(X79="","",VLOOKUP(X79,'シフト記号表（従来型・ユニット型共通）'!$C$6:$L$47,10,FALSE))</f>
        <v/>
      </c>
      <c r="Y80" s="174" t="str">
        <f>IF(Y79="","",VLOOKUP(Y79,'シフト記号表（従来型・ユニット型共通）'!$C$6:$L$47,10,FALSE))</f>
        <v/>
      </c>
      <c r="Z80" s="174" t="str">
        <f>IF(Z79="","",VLOOKUP(Z79,'シフト記号表（従来型・ユニット型共通）'!$C$6:$L$47,10,FALSE))</f>
        <v/>
      </c>
      <c r="AA80" s="174" t="str">
        <f>IF(AA79="","",VLOOKUP(AA79,'シフト記号表（従来型・ユニット型共通）'!$C$6:$L$47,10,FALSE))</f>
        <v/>
      </c>
      <c r="AB80" s="174" t="str">
        <f>IF(AB79="","",VLOOKUP(AB79,'シフト記号表（従来型・ユニット型共通）'!$C$6:$L$47,10,FALSE))</f>
        <v/>
      </c>
      <c r="AC80" s="175" t="str">
        <f>IF(AC79="","",VLOOKUP(AC79,'シフト記号表（従来型・ユニット型共通）'!$C$6:$L$47,10,FALSE))</f>
        <v/>
      </c>
      <c r="AD80" s="173"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4" t="str">
        <f>IF(AG79="","",VLOOKUP(AG79,'シフト記号表（従来型・ユニット型共通）'!$C$6:$L$47,10,FALSE))</f>
        <v/>
      </c>
      <c r="AH80" s="174" t="str">
        <f>IF(AH79="","",VLOOKUP(AH79,'シフト記号表（従来型・ユニット型共通）'!$C$6:$L$47,10,FALSE))</f>
        <v/>
      </c>
      <c r="AI80" s="174" t="str">
        <f>IF(AI79="","",VLOOKUP(AI79,'シフト記号表（従来型・ユニット型共通）'!$C$6:$L$47,10,FALSE))</f>
        <v/>
      </c>
      <c r="AJ80" s="175" t="str">
        <f>IF(AJ79="","",VLOOKUP(AJ79,'シフト記号表（従来型・ユニット型共通）'!$C$6:$L$47,10,FALSE))</f>
        <v/>
      </c>
      <c r="AK80" s="173"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4" t="str">
        <f>IF(AN79="","",VLOOKUP(AN79,'シフト記号表（従来型・ユニット型共通）'!$C$6:$L$47,10,FALSE))</f>
        <v/>
      </c>
      <c r="AO80" s="174" t="str">
        <f>IF(AO79="","",VLOOKUP(AO79,'シフト記号表（従来型・ユニット型共通）'!$C$6:$L$47,10,FALSE))</f>
        <v/>
      </c>
      <c r="AP80" s="174" t="str">
        <f>IF(AP79="","",VLOOKUP(AP79,'シフト記号表（従来型・ユニット型共通）'!$C$6:$L$47,10,FALSE))</f>
        <v/>
      </c>
      <c r="AQ80" s="175" t="str">
        <f>IF(AQ79="","",VLOOKUP(AQ79,'シフト記号表（従来型・ユニット型共通）'!$C$6:$L$47,10,FALSE))</f>
        <v/>
      </c>
      <c r="AR80" s="173"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4" t="str">
        <f>IF(AU79="","",VLOOKUP(AU79,'シフト記号表（従来型・ユニット型共通）'!$C$6:$L$47,10,FALSE))</f>
        <v/>
      </c>
      <c r="AV80" s="174" t="str">
        <f>IF(AV79="","",VLOOKUP(AV79,'シフト記号表（従来型・ユニット型共通）'!$C$6:$L$47,10,FALSE))</f>
        <v/>
      </c>
      <c r="AW80" s="174" t="str">
        <f>IF(AW79="","",VLOOKUP(AW79,'シフト記号表（従来型・ユニット型共通）'!$C$6:$L$47,10,FALSE))</f>
        <v/>
      </c>
      <c r="AX80" s="175" t="str">
        <f>IF(AX79="","",VLOOKUP(AX79,'シフト記号表（従来型・ユニット型共通）'!$C$6:$L$47,10,FALSE))</f>
        <v/>
      </c>
      <c r="AY80" s="173"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1473">
        <f>IF($BE$3="４週",SUM(W80:AX80),IF($BE$3="暦月",SUM(W80:BA80),""))</f>
        <v>0</v>
      </c>
      <c r="BC80" s="1474"/>
      <c r="BD80" s="1475">
        <f>IF($BE$3="４週",BB80/4,IF($BE$3="暦月",(BB80/($BE$8/7)),""))</f>
        <v>0</v>
      </c>
      <c r="BE80" s="1474"/>
      <c r="BF80" s="1470"/>
      <c r="BG80" s="1471"/>
      <c r="BH80" s="1471"/>
      <c r="BI80" s="1471"/>
      <c r="BJ80" s="1472"/>
    </row>
    <row r="81" spans="2:62" ht="20.25" customHeight="1">
      <c r="B81" s="1479">
        <f>B79+1</f>
        <v>33</v>
      </c>
      <c r="C81" s="1316"/>
      <c r="D81" s="1317"/>
      <c r="E81" s="163"/>
      <c r="F81" s="164"/>
      <c r="G81" s="163"/>
      <c r="H81" s="164"/>
      <c r="I81" s="1410"/>
      <c r="J81" s="1411"/>
      <c r="K81" s="1416"/>
      <c r="L81" s="1417"/>
      <c r="M81" s="1417"/>
      <c r="N81" s="1317"/>
      <c r="O81" s="1440"/>
      <c r="P81" s="1441"/>
      <c r="Q81" s="1441"/>
      <c r="R81" s="1441"/>
      <c r="S81" s="1442"/>
      <c r="T81" s="195" t="s">
        <v>18</v>
      </c>
      <c r="U81" s="118"/>
      <c r="V81" s="119"/>
      <c r="W81" s="105"/>
      <c r="X81" s="106"/>
      <c r="Y81" s="106"/>
      <c r="Z81" s="106"/>
      <c r="AA81" s="106"/>
      <c r="AB81" s="106"/>
      <c r="AC81" s="107"/>
      <c r="AD81" s="105"/>
      <c r="AE81" s="106"/>
      <c r="AF81" s="106"/>
      <c r="AG81" s="106"/>
      <c r="AH81" s="106"/>
      <c r="AI81" s="106"/>
      <c r="AJ81" s="107"/>
      <c r="AK81" s="105"/>
      <c r="AL81" s="106"/>
      <c r="AM81" s="106"/>
      <c r="AN81" s="106"/>
      <c r="AO81" s="106"/>
      <c r="AP81" s="106"/>
      <c r="AQ81" s="107"/>
      <c r="AR81" s="105"/>
      <c r="AS81" s="106"/>
      <c r="AT81" s="106"/>
      <c r="AU81" s="106"/>
      <c r="AV81" s="106"/>
      <c r="AW81" s="106"/>
      <c r="AX81" s="107"/>
      <c r="AY81" s="105"/>
      <c r="AZ81" s="106"/>
      <c r="BA81" s="108"/>
      <c r="BB81" s="1394"/>
      <c r="BC81" s="1395"/>
      <c r="BD81" s="1396"/>
      <c r="BE81" s="1397"/>
      <c r="BF81" s="1418"/>
      <c r="BG81" s="1419"/>
      <c r="BH81" s="1419"/>
      <c r="BI81" s="1419"/>
      <c r="BJ81" s="1420"/>
    </row>
    <row r="82" spans="2:62" ht="20.25" customHeight="1">
      <c r="B82" s="1480"/>
      <c r="C82" s="1464"/>
      <c r="D82" s="1465"/>
      <c r="E82" s="207"/>
      <c r="F82" s="208">
        <f>C81</f>
        <v>0</v>
      </c>
      <c r="G82" s="207"/>
      <c r="H82" s="208">
        <f>I81</f>
        <v>0</v>
      </c>
      <c r="I82" s="1466"/>
      <c r="J82" s="1467"/>
      <c r="K82" s="1468"/>
      <c r="L82" s="1469"/>
      <c r="M82" s="1469"/>
      <c r="N82" s="1465"/>
      <c r="O82" s="1440"/>
      <c r="P82" s="1441"/>
      <c r="Q82" s="1441"/>
      <c r="R82" s="1441"/>
      <c r="S82" s="1442"/>
      <c r="T82" s="196" t="s">
        <v>254</v>
      </c>
      <c r="U82" s="120"/>
      <c r="V82" s="197"/>
      <c r="W82" s="173" t="str">
        <f>IF(W81="","",VLOOKUP(W81,'シフト記号表（従来型・ユニット型共通）'!$C$6:$L$47,10,FALSE))</f>
        <v/>
      </c>
      <c r="X82" s="174" t="str">
        <f>IF(X81="","",VLOOKUP(X81,'シフト記号表（従来型・ユニット型共通）'!$C$6:$L$47,10,FALSE))</f>
        <v/>
      </c>
      <c r="Y82" s="174" t="str">
        <f>IF(Y81="","",VLOOKUP(Y81,'シフト記号表（従来型・ユニット型共通）'!$C$6:$L$47,10,FALSE))</f>
        <v/>
      </c>
      <c r="Z82" s="174" t="str">
        <f>IF(Z81="","",VLOOKUP(Z81,'シフト記号表（従来型・ユニット型共通）'!$C$6:$L$47,10,FALSE))</f>
        <v/>
      </c>
      <c r="AA82" s="174" t="str">
        <f>IF(AA81="","",VLOOKUP(AA81,'シフト記号表（従来型・ユニット型共通）'!$C$6:$L$47,10,FALSE))</f>
        <v/>
      </c>
      <c r="AB82" s="174" t="str">
        <f>IF(AB81="","",VLOOKUP(AB81,'シフト記号表（従来型・ユニット型共通）'!$C$6:$L$47,10,FALSE))</f>
        <v/>
      </c>
      <c r="AC82" s="175" t="str">
        <f>IF(AC81="","",VLOOKUP(AC81,'シフト記号表（従来型・ユニット型共通）'!$C$6:$L$47,10,FALSE))</f>
        <v/>
      </c>
      <c r="AD82" s="173"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4" t="str">
        <f>IF(AG81="","",VLOOKUP(AG81,'シフト記号表（従来型・ユニット型共通）'!$C$6:$L$47,10,FALSE))</f>
        <v/>
      </c>
      <c r="AH82" s="174" t="str">
        <f>IF(AH81="","",VLOOKUP(AH81,'シフト記号表（従来型・ユニット型共通）'!$C$6:$L$47,10,FALSE))</f>
        <v/>
      </c>
      <c r="AI82" s="174" t="str">
        <f>IF(AI81="","",VLOOKUP(AI81,'シフト記号表（従来型・ユニット型共通）'!$C$6:$L$47,10,FALSE))</f>
        <v/>
      </c>
      <c r="AJ82" s="175" t="str">
        <f>IF(AJ81="","",VLOOKUP(AJ81,'シフト記号表（従来型・ユニット型共通）'!$C$6:$L$47,10,FALSE))</f>
        <v/>
      </c>
      <c r="AK82" s="173"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4" t="str">
        <f>IF(AN81="","",VLOOKUP(AN81,'シフト記号表（従来型・ユニット型共通）'!$C$6:$L$47,10,FALSE))</f>
        <v/>
      </c>
      <c r="AO82" s="174" t="str">
        <f>IF(AO81="","",VLOOKUP(AO81,'シフト記号表（従来型・ユニット型共通）'!$C$6:$L$47,10,FALSE))</f>
        <v/>
      </c>
      <c r="AP82" s="174" t="str">
        <f>IF(AP81="","",VLOOKUP(AP81,'シフト記号表（従来型・ユニット型共通）'!$C$6:$L$47,10,FALSE))</f>
        <v/>
      </c>
      <c r="AQ82" s="175" t="str">
        <f>IF(AQ81="","",VLOOKUP(AQ81,'シフト記号表（従来型・ユニット型共通）'!$C$6:$L$47,10,FALSE))</f>
        <v/>
      </c>
      <c r="AR82" s="173"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4" t="str">
        <f>IF(AU81="","",VLOOKUP(AU81,'シフト記号表（従来型・ユニット型共通）'!$C$6:$L$47,10,FALSE))</f>
        <v/>
      </c>
      <c r="AV82" s="174" t="str">
        <f>IF(AV81="","",VLOOKUP(AV81,'シフト記号表（従来型・ユニット型共通）'!$C$6:$L$47,10,FALSE))</f>
        <v/>
      </c>
      <c r="AW82" s="174" t="str">
        <f>IF(AW81="","",VLOOKUP(AW81,'シフト記号表（従来型・ユニット型共通）'!$C$6:$L$47,10,FALSE))</f>
        <v/>
      </c>
      <c r="AX82" s="175" t="str">
        <f>IF(AX81="","",VLOOKUP(AX81,'シフト記号表（従来型・ユニット型共通）'!$C$6:$L$47,10,FALSE))</f>
        <v/>
      </c>
      <c r="AY82" s="173"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1473">
        <f>IF($BE$3="４週",SUM(W82:AX82),IF($BE$3="暦月",SUM(W82:BA82),""))</f>
        <v>0</v>
      </c>
      <c r="BC82" s="1474"/>
      <c r="BD82" s="1475">
        <f>IF($BE$3="４週",BB82/4,IF($BE$3="暦月",(BB82/($BE$8/7)),""))</f>
        <v>0</v>
      </c>
      <c r="BE82" s="1474"/>
      <c r="BF82" s="1470"/>
      <c r="BG82" s="1471"/>
      <c r="BH82" s="1471"/>
      <c r="BI82" s="1471"/>
      <c r="BJ82" s="1472"/>
    </row>
    <row r="83" spans="2:62" ht="20.25" customHeight="1">
      <c r="B83" s="1479">
        <f>B81+1</f>
        <v>34</v>
      </c>
      <c r="C83" s="1316"/>
      <c r="D83" s="1317"/>
      <c r="E83" s="163"/>
      <c r="F83" s="164"/>
      <c r="G83" s="163"/>
      <c r="H83" s="164"/>
      <c r="I83" s="1410"/>
      <c r="J83" s="1411"/>
      <c r="K83" s="1416"/>
      <c r="L83" s="1417"/>
      <c r="M83" s="1417"/>
      <c r="N83" s="1317"/>
      <c r="O83" s="1440"/>
      <c r="P83" s="1441"/>
      <c r="Q83" s="1441"/>
      <c r="R83" s="1441"/>
      <c r="S83" s="1442"/>
      <c r="T83" s="195" t="s">
        <v>18</v>
      </c>
      <c r="U83" s="118"/>
      <c r="V83" s="119"/>
      <c r="W83" s="105"/>
      <c r="X83" s="106"/>
      <c r="Y83" s="106"/>
      <c r="Z83" s="106"/>
      <c r="AA83" s="106"/>
      <c r="AB83" s="106"/>
      <c r="AC83" s="107"/>
      <c r="AD83" s="105"/>
      <c r="AE83" s="106"/>
      <c r="AF83" s="106"/>
      <c r="AG83" s="106"/>
      <c r="AH83" s="106"/>
      <c r="AI83" s="106"/>
      <c r="AJ83" s="107"/>
      <c r="AK83" s="105"/>
      <c r="AL83" s="106"/>
      <c r="AM83" s="106"/>
      <c r="AN83" s="106"/>
      <c r="AO83" s="106"/>
      <c r="AP83" s="106"/>
      <c r="AQ83" s="107"/>
      <c r="AR83" s="105"/>
      <c r="AS83" s="106"/>
      <c r="AT83" s="106"/>
      <c r="AU83" s="106"/>
      <c r="AV83" s="106"/>
      <c r="AW83" s="106"/>
      <c r="AX83" s="107"/>
      <c r="AY83" s="105"/>
      <c r="AZ83" s="106"/>
      <c r="BA83" s="108"/>
      <c r="BB83" s="1394"/>
      <c r="BC83" s="1395"/>
      <c r="BD83" s="1396"/>
      <c r="BE83" s="1397"/>
      <c r="BF83" s="1418"/>
      <c r="BG83" s="1419"/>
      <c r="BH83" s="1419"/>
      <c r="BI83" s="1419"/>
      <c r="BJ83" s="1420"/>
    </row>
    <row r="84" spans="2:62" ht="20.25" customHeight="1">
      <c r="B84" s="1480"/>
      <c r="C84" s="1464"/>
      <c r="D84" s="1465"/>
      <c r="E84" s="207"/>
      <c r="F84" s="208">
        <f>C83</f>
        <v>0</v>
      </c>
      <c r="G84" s="207"/>
      <c r="H84" s="208">
        <f>I83</f>
        <v>0</v>
      </c>
      <c r="I84" s="1466"/>
      <c r="J84" s="1467"/>
      <c r="K84" s="1468"/>
      <c r="L84" s="1469"/>
      <c r="M84" s="1469"/>
      <c r="N84" s="1465"/>
      <c r="O84" s="1440"/>
      <c r="P84" s="1441"/>
      <c r="Q84" s="1441"/>
      <c r="R84" s="1441"/>
      <c r="S84" s="1442"/>
      <c r="T84" s="196" t="s">
        <v>254</v>
      </c>
      <c r="U84" s="120"/>
      <c r="V84" s="197"/>
      <c r="W84" s="173" t="str">
        <f>IF(W83="","",VLOOKUP(W83,'シフト記号表（従来型・ユニット型共通）'!$C$6:$L$47,10,FALSE))</f>
        <v/>
      </c>
      <c r="X84" s="174" t="str">
        <f>IF(X83="","",VLOOKUP(X83,'シフト記号表（従来型・ユニット型共通）'!$C$6:$L$47,10,FALSE))</f>
        <v/>
      </c>
      <c r="Y84" s="174" t="str">
        <f>IF(Y83="","",VLOOKUP(Y83,'シフト記号表（従来型・ユニット型共通）'!$C$6:$L$47,10,FALSE))</f>
        <v/>
      </c>
      <c r="Z84" s="174" t="str">
        <f>IF(Z83="","",VLOOKUP(Z83,'シフト記号表（従来型・ユニット型共通）'!$C$6:$L$47,10,FALSE))</f>
        <v/>
      </c>
      <c r="AA84" s="174" t="str">
        <f>IF(AA83="","",VLOOKUP(AA83,'シフト記号表（従来型・ユニット型共通）'!$C$6:$L$47,10,FALSE))</f>
        <v/>
      </c>
      <c r="AB84" s="174" t="str">
        <f>IF(AB83="","",VLOOKUP(AB83,'シフト記号表（従来型・ユニット型共通）'!$C$6:$L$47,10,FALSE))</f>
        <v/>
      </c>
      <c r="AC84" s="175" t="str">
        <f>IF(AC83="","",VLOOKUP(AC83,'シフト記号表（従来型・ユニット型共通）'!$C$6:$L$47,10,FALSE))</f>
        <v/>
      </c>
      <c r="AD84" s="173"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4" t="str">
        <f>IF(AG83="","",VLOOKUP(AG83,'シフト記号表（従来型・ユニット型共通）'!$C$6:$L$47,10,FALSE))</f>
        <v/>
      </c>
      <c r="AH84" s="174" t="str">
        <f>IF(AH83="","",VLOOKUP(AH83,'シフト記号表（従来型・ユニット型共通）'!$C$6:$L$47,10,FALSE))</f>
        <v/>
      </c>
      <c r="AI84" s="174" t="str">
        <f>IF(AI83="","",VLOOKUP(AI83,'シフト記号表（従来型・ユニット型共通）'!$C$6:$L$47,10,FALSE))</f>
        <v/>
      </c>
      <c r="AJ84" s="175" t="str">
        <f>IF(AJ83="","",VLOOKUP(AJ83,'シフト記号表（従来型・ユニット型共通）'!$C$6:$L$47,10,FALSE))</f>
        <v/>
      </c>
      <c r="AK84" s="173"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4" t="str">
        <f>IF(AN83="","",VLOOKUP(AN83,'シフト記号表（従来型・ユニット型共通）'!$C$6:$L$47,10,FALSE))</f>
        <v/>
      </c>
      <c r="AO84" s="174" t="str">
        <f>IF(AO83="","",VLOOKUP(AO83,'シフト記号表（従来型・ユニット型共通）'!$C$6:$L$47,10,FALSE))</f>
        <v/>
      </c>
      <c r="AP84" s="174" t="str">
        <f>IF(AP83="","",VLOOKUP(AP83,'シフト記号表（従来型・ユニット型共通）'!$C$6:$L$47,10,FALSE))</f>
        <v/>
      </c>
      <c r="AQ84" s="175" t="str">
        <f>IF(AQ83="","",VLOOKUP(AQ83,'シフト記号表（従来型・ユニット型共通）'!$C$6:$L$47,10,FALSE))</f>
        <v/>
      </c>
      <c r="AR84" s="173"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4" t="str">
        <f>IF(AU83="","",VLOOKUP(AU83,'シフト記号表（従来型・ユニット型共通）'!$C$6:$L$47,10,FALSE))</f>
        <v/>
      </c>
      <c r="AV84" s="174" t="str">
        <f>IF(AV83="","",VLOOKUP(AV83,'シフト記号表（従来型・ユニット型共通）'!$C$6:$L$47,10,FALSE))</f>
        <v/>
      </c>
      <c r="AW84" s="174" t="str">
        <f>IF(AW83="","",VLOOKUP(AW83,'シフト記号表（従来型・ユニット型共通）'!$C$6:$L$47,10,FALSE))</f>
        <v/>
      </c>
      <c r="AX84" s="175" t="str">
        <f>IF(AX83="","",VLOOKUP(AX83,'シフト記号表（従来型・ユニット型共通）'!$C$6:$L$47,10,FALSE))</f>
        <v/>
      </c>
      <c r="AY84" s="173"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1473">
        <f>IF($BE$3="４週",SUM(W84:AX84),IF($BE$3="暦月",SUM(W84:BA84),""))</f>
        <v>0</v>
      </c>
      <c r="BC84" s="1474"/>
      <c r="BD84" s="1475">
        <f>IF($BE$3="４週",BB84/4,IF($BE$3="暦月",(BB84/($BE$8/7)),""))</f>
        <v>0</v>
      </c>
      <c r="BE84" s="1474"/>
      <c r="BF84" s="1470"/>
      <c r="BG84" s="1471"/>
      <c r="BH84" s="1471"/>
      <c r="BI84" s="1471"/>
      <c r="BJ84" s="1472"/>
    </row>
    <row r="85" spans="2:62" ht="20.25" customHeight="1">
      <c r="B85" s="1479">
        <f>B83+1</f>
        <v>35</v>
      </c>
      <c r="C85" s="1316"/>
      <c r="D85" s="1317"/>
      <c r="E85" s="163"/>
      <c r="F85" s="164"/>
      <c r="G85" s="163"/>
      <c r="H85" s="164"/>
      <c r="I85" s="1410"/>
      <c r="J85" s="1411"/>
      <c r="K85" s="1416"/>
      <c r="L85" s="1417"/>
      <c r="M85" s="1417"/>
      <c r="N85" s="1317"/>
      <c r="O85" s="1440"/>
      <c r="P85" s="1441"/>
      <c r="Q85" s="1441"/>
      <c r="R85" s="1441"/>
      <c r="S85" s="1442"/>
      <c r="T85" s="195" t="s">
        <v>18</v>
      </c>
      <c r="U85" s="118"/>
      <c r="V85" s="119"/>
      <c r="W85" s="105"/>
      <c r="X85" s="106"/>
      <c r="Y85" s="106"/>
      <c r="Z85" s="106"/>
      <c r="AA85" s="106"/>
      <c r="AB85" s="106"/>
      <c r="AC85" s="107"/>
      <c r="AD85" s="105"/>
      <c r="AE85" s="106"/>
      <c r="AF85" s="106"/>
      <c r="AG85" s="106"/>
      <c r="AH85" s="106"/>
      <c r="AI85" s="106"/>
      <c r="AJ85" s="107"/>
      <c r="AK85" s="105"/>
      <c r="AL85" s="106"/>
      <c r="AM85" s="106"/>
      <c r="AN85" s="106"/>
      <c r="AO85" s="106"/>
      <c r="AP85" s="106"/>
      <c r="AQ85" s="107"/>
      <c r="AR85" s="105"/>
      <c r="AS85" s="106"/>
      <c r="AT85" s="106"/>
      <c r="AU85" s="106"/>
      <c r="AV85" s="106"/>
      <c r="AW85" s="106"/>
      <c r="AX85" s="107"/>
      <c r="AY85" s="105"/>
      <c r="AZ85" s="106"/>
      <c r="BA85" s="108"/>
      <c r="BB85" s="1394"/>
      <c r="BC85" s="1395"/>
      <c r="BD85" s="1396"/>
      <c r="BE85" s="1397"/>
      <c r="BF85" s="1418"/>
      <c r="BG85" s="1419"/>
      <c r="BH85" s="1419"/>
      <c r="BI85" s="1419"/>
      <c r="BJ85" s="1420"/>
    </row>
    <row r="86" spans="2:62" ht="20.25" customHeight="1">
      <c r="B86" s="1480"/>
      <c r="C86" s="1464"/>
      <c r="D86" s="1465"/>
      <c r="E86" s="207"/>
      <c r="F86" s="208">
        <f>C85</f>
        <v>0</v>
      </c>
      <c r="G86" s="207"/>
      <c r="H86" s="208">
        <f>I85</f>
        <v>0</v>
      </c>
      <c r="I86" s="1466"/>
      <c r="J86" s="1467"/>
      <c r="K86" s="1468"/>
      <c r="L86" s="1469"/>
      <c r="M86" s="1469"/>
      <c r="N86" s="1465"/>
      <c r="O86" s="1440"/>
      <c r="P86" s="1441"/>
      <c r="Q86" s="1441"/>
      <c r="R86" s="1441"/>
      <c r="S86" s="1442"/>
      <c r="T86" s="196" t="s">
        <v>254</v>
      </c>
      <c r="U86" s="120"/>
      <c r="V86" s="197"/>
      <c r="W86" s="173" t="str">
        <f>IF(W85="","",VLOOKUP(W85,'シフト記号表（従来型・ユニット型共通）'!$C$6:$L$47,10,FALSE))</f>
        <v/>
      </c>
      <c r="X86" s="174" t="str">
        <f>IF(X85="","",VLOOKUP(X85,'シフト記号表（従来型・ユニット型共通）'!$C$6:$L$47,10,FALSE))</f>
        <v/>
      </c>
      <c r="Y86" s="174" t="str">
        <f>IF(Y85="","",VLOOKUP(Y85,'シフト記号表（従来型・ユニット型共通）'!$C$6:$L$47,10,FALSE))</f>
        <v/>
      </c>
      <c r="Z86" s="174" t="str">
        <f>IF(Z85="","",VLOOKUP(Z85,'シフト記号表（従来型・ユニット型共通）'!$C$6:$L$47,10,FALSE))</f>
        <v/>
      </c>
      <c r="AA86" s="174" t="str">
        <f>IF(AA85="","",VLOOKUP(AA85,'シフト記号表（従来型・ユニット型共通）'!$C$6:$L$47,10,FALSE))</f>
        <v/>
      </c>
      <c r="AB86" s="174" t="str">
        <f>IF(AB85="","",VLOOKUP(AB85,'シフト記号表（従来型・ユニット型共通）'!$C$6:$L$47,10,FALSE))</f>
        <v/>
      </c>
      <c r="AC86" s="175" t="str">
        <f>IF(AC85="","",VLOOKUP(AC85,'シフト記号表（従来型・ユニット型共通）'!$C$6:$L$47,10,FALSE))</f>
        <v/>
      </c>
      <c r="AD86" s="173"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4" t="str">
        <f>IF(AG85="","",VLOOKUP(AG85,'シフト記号表（従来型・ユニット型共通）'!$C$6:$L$47,10,FALSE))</f>
        <v/>
      </c>
      <c r="AH86" s="174" t="str">
        <f>IF(AH85="","",VLOOKUP(AH85,'シフト記号表（従来型・ユニット型共通）'!$C$6:$L$47,10,FALSE))</f>
        <v/>
      </c>
      <c r="AI86" s="174" t="str">
        <f>IF(AI85="","",VLOOKUP(AI85,'シフト記号表（従来型・ユニット型共通）'!$C$6:$L$47,10,FALSE))</f>
        <v/>
      </c>
      <c r="AJ86" s="175" t="str">
        <f>IF(AJ85="","",VLOOKUP(AJ85,'シフト記号表（従来型・ユニット型共通）'!$C$6:$L$47,10,FALSE))</f>
        <v/>
      </c>
      <c r="AK86" s="173"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4" t="str">
        <f>IF(AN85="","",VLOOKUP(AN85,'シフト記号表（従来型・ユニット型共通）'!$C$6:$L$47,10,FALSE))</f>
        <v/>
      </c>
      <c r="AO86" s="174" t="str">
        <f>IF(AO85="","",VLOOKUP(AO85,'シフト記号表（従来型・ユニット型共通）'!$C$6:$L$47,10,FALSE))</f>
        <v/>
      </c>
      <c r="AP86" s="174" t="str">
        <f>IF(AP85="","",VLOOKUP(AP85,'シフト記号表（従来型・ユニット型共通）'!$C$6:$L$47,10,FALSE))</f>
        <v/>
      </c>
      <c r="AQ86" s="175" t="str">
        <f>IF(AQ85="","",VLOOKUP(AQ85,'シフト記号表（従来型・ユニット型共通）'!$C$6:$L$47,10,FALSE))</f>
        <v/>
      </c>
      <c r="AR86" s="173"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4" t="str">
        <f>IF(AU85="","",VLOOKUP(AU85,'シフト記号表（従来型・ユニット型共通）'!$C$6:$L$47,10,FALSE))</f>
        <v/>
      </c>
      <c r="AV86" s="174" t="str">
        <f>IF(AV85="","",VLOOKUP(AV85,'シフト記号表（従来型・ユニット型共通）'!$C$6:$L$47,10,FALSE))</f>
        <v/>
      </c>
      <c r="AW86" s="174" t="str">
        <f>IF(AW85="","",VLOOKUP(AW85,'シフト記号表（従来型・ユニット型共通）'!$C$6:$L$47,10,FALSE))</f>
        <v/>
      </c>
      <c r="AX86" s="175" t="str">
        <f>IF(AX85="","",VLOOKUP(AX85,'シフト記号表（従来型・ユニット型共通）'!$C$6:$L$47,10,FALSE))</f>
        <v/>
      </c>
      <c r="AY86" s="173"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1473">
        <f>IF($BE$3="４週",SUM(W86:AX86),IF($BE$3="暦月",SUM(W86:BA86),""))</f>
        <v>0</v>
      </c>
      <c r="BC86" s="1474"/>
      <c r="BD86" s="1475">
        <f>IF($BE$3="４週",BB86/4,IF($BE$3="暦月",(BB86/($BE$8/7)),""))</f>
        <v>0</v>
      </c>
      <c r="BE86" s="1474"/>
      <c r="BF86" s="1470"/>
      <c r="BG86" s="1471"/>
      <c r="BH86" s="1471"/>
      <c r="BI86" s="1471"/>
      <c r="BJ86" s="1472"/>
    </row>
    <row r="87" spans="2:62" ht="20.25" customHeight="1">
      <c r="B87" s="1479">
        <f>B85+1</f>
        <v>36</v>
      </c>
      <c r="C87" s="1316"/>
      <c r="D87" s="1317"/>
      <c r="E87" s="163"/>
      <c r="F87" s="164"/>
      <c r="G87" s="163"/>
      <c r="H87" s="164"/>
      <c r="I87" s="1410"/>
      <c r="J87" s="1411"/>
      <c r="K87" s="1416"/>
      <c r="L87" s="1417"/>
      <c r="M87" s="1417"/>
      <c r="N87" s="1317"/>
      <c r="O87" s="1440"/>
      <c r="P87" s="1441"/>
      <c r="Q87" s="1441"/>
      <c r="R87" s="1441"/>
      <c r="S87" s="1442"/>
      <c r="T87" s="195" t="s">
        <v>18</v>
      </c>
      <c r="U87" s="118"/>
      <c r="V87" s="119"/>
      <c r="W87" s="105"/>
      <c r="X87" s="106"/>
      <c r="Y87" s="106"/>
      <c r="Z87" s="106"/>
      <c r="AA87" s="106"/>
      <c r="AB87" s="106"/>
      <c r="AC87" s="107"/>
      <c r="AD87" s="105"/>
      <c r="AE87" s="106"/>
      <c r="AF87" s="106"/>
      <c r="AG87" s="106"/>
      <c r="AH87" s="106"/>
      <c r="AI87" s="106"/>
      <c r="AJ87" s="107"/>
      <c r="AK87" s="105"/>
      <c r="AL87" s="106"/>
      <c r="AM87" s="106"/>
      <c r="AN87" s="106"/>
      <c r="AO87" s="106"/>
      <c r="AP87" s="106"/>
      <c r="AQ87" s="107"/>
      <c r="AR87" s="105"/>
      <c r="AS87" s="106"/>
      <c r="AT87" s="106"/>
      <c r="AU87" s="106"/>
      <c r="AV87" s="106"/>
      <c r="AW87" s="106"/>
      <c r="AX87" s="107"/>
      <c r="AY87" s="105"/>
      <c r="AZ87" s="106"/>
      <c r="BA87" s="108"/>
      <c r="BB87" s="1394"/>
      <c r="BC87" s="1395"/>
      <c r="BD87" s="1396"/>
      <c r="BE87" s="1397"/>
      <c r="BF87" s="1418"/>
      <c r="BG87" s="1419"/>
      <c r="BH87" s="1419"/>
      <c r="BI87" s="1419"/>
      <c r="BJ87" s="1420"/>
    </row>
    <row r="88" spans="2:62" ht="20.25" customHeight="1">
      <c r="B88" s="1480"/>
      <c r="C88" s="1464"/>
      <c r="D88" s="1465"/>
      <c r="E88" s="207"/>
      <c r="F88" s="208">
        <f>C87</f>
        <v>0</v>
      </c>
      <c r="G88" s="207"/>
      <c r="H88" s="208">
        <f>I87</f>
        <v>0</v>
      </c>
      <c r="I88" s="1466"/>
      <c r="J88" s="1467"/>
      <c r="K88" s="1468"/>
      <c r="L88" s="1469"/>
      <c r="M88" s="1469"/>
      <c r="N88" s="1465"/>
      <c r="O88" s="1440"/>
      <c r="P88" s="1441"/>
      <c r="Q88" s="1441"/>
      <c r="R88" s="1441"/>
      <c r="S88" s="1442"/>
      <c r="T88" s="196" t="s">
        <v>254</v>
      </c>
      <c r="U88" s="120"/>
      <c r="V88" s="197"/>
      <c r="W88" s="173" t="str">
        <f>IF(W87="","",VLOOKUP(W87,'シフト記号表（従来型・ユニット型共通）'!$C$6:$L$47,10,FALSE))</f>
        <v/>
      </c>
      <c r="X88" s="174" t="str">
        <f>IF(X87="","",VLOOKUP(X87,'シフト記号表（従来型・ユニット型共通）'!$C$6:$L$47,10,FALSE))</f>
        <v/>
      </c>
      <c r="Y88" s="174" t="str">
        <f>IF(Y87="","",VLOOKUP(Y87,'シフト記号表（従来型・ユニット型共通）'!$C$6:$L$47,10,FALSE))</f>
        <v/>
      </c>
      <c r="Z88" s="174" t="str">
        <f>IF(Z87="","",VLOOKUP(Z87,'シフト記号表（従来型・ユニット型共通）'!$C$6:$L$47,10,FALSE))</f>
        <v/>
      </c>
      <c r="AA88" s="174" t="str">
        <f>IF(AA87="","",VLOOKUP(AA87,'シフト記号表（従来型・ユニット型共通）'!$C$6:$L$47,10,FALSE))</f>
        <v/>
      </c>
      <c r="AB88" s="174" t="str">
        <f>IF(AB87="","",VLOOKUP(AB87,'シフト記号表（従来型・ユニット型共通）'!$C$6:$L$47,10,FALSE))</f>
        <v/>
      </c>
      <c r="AC88" s="175" t="str">
        <f>IF(AC87="","",VLOOKUP(AC87,'シフト記号表（従来型・ユニット型共通）'!$C$6:$L$47,10,FALSE))</f>
        <v/>
      </c>
      <c r="AD88" s="173"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4" t="str">
        <f>IF(AG87="","",VLOOKUP(AG87,'シフト記号表（従来型・ユニット型共通）'!$C$6:$L$47,10,FALSE))</f>
        <v/>
      </c>
      <c r="AH88" s="174" t="str">
        <f>IF(AH87="","",VLOOKUP(AH87,'シフト記号表（従来型・ユニット型共通）'!$C$6:$L$47,10,FALSE))</f>
        <v/>
      </c>
      <c r="AI88" s="174" t="str">
        <f>IF(AI87="","",VLOOKUP(AI87,'シフト記号表（従来型・ユニット型共通）'!$C$6:$L$47,10,FALSE))</f>
        <v/>
      </c>
      <c r="AJ88" s="175" t="str">
        <f>IF(AJ87="","",VLOOKUP(AJ87,'シフト記号表（従来型・ユニット型共通）'!$C$6:$L$47,10,FALSE))</f>
        <v/>
      </c>
      <c r="AK88" s="173"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4" t="str">
        <f>IF(AN87="","",VLOOKUP(AN87,'シフト記号表（従来型・ユニット型共通）'!$C$6:$L$47,10,FALSE))</f>
        <v/>
      </c>
      <c r="AO88" s="174" t="str">
        <f>IF(AO87="","",VLOOKUP(AO87,'シフト記号表（従来型・ユニット型共通）'!$C$6:$L$47,10,FALSE))</f>
        <v/>
      </c>
      <c r="AP88" s="174" t="str">
        <f>IF(AP87="","",VLOOKUP(AP87,'シフト記号表（従来型・ユニット型共通）'!$C$6:$L$47,10,FALSE))</f>
        <v/>
      </c>
      <c r="AQ88" s="175" t="str">
        <f>IF(AQ87="","",VLOOKUP(AQ87,'シフト記号表（従来型・ユニット型共通）'!$C$6:$L$47,10,FALSE))</f>
        <v/>
      </c>
      <c r="AR88" s="173"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4" t="str">
        <f>IF(AU87="","",VLOOKUP(AU87,'シフト記号表（従来型・ユニット型共通）'!$C$6:$L$47,10,FALSE))</f>
        <v/>
      </c>
      <c r="AV88" s="174" t="str">
        <f>IF(AV87="","",VLOOKUP(AV87,'シフト記号表（従来型・ユニット型共通）'!$C$6:$L$47,10,FALSE))</f>
        <v/>
      </c>
      <c r="AW88" s="174" t="str">
        <f>IF(AW87="","",VLOOKUP(AW87,'シフト記号表（従来型・ユニット型共通）'!$C$6:$L$47,10,FALSE))</f>
        <v/>
      </c>
      <c r="AX88" s="175" t="str">
        <f>IF(AX87="","",VLOOKUP(AX87,'シフト記号表（従来型・ユニット型共通）'!$C$6:$L$47,10,FALSE))</f>
        <v/>
      </c>
      <c r="AY88" s="173"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1473">
        <f>IF($BE$3="４週",SUM(W88:AX88),IF($BE$3="暦月",SUM(W88:BA88),""))</f>
        <v>0</v>
      </c>
      <c r="BC88" s="1474"/>
      <c r="BD88" s="1475">
        <f>IF($BE$3="４週",BB88/4,IF($BE$3="暦月",(BB88/($BE$8/7)),""))</f>
        <v>0</v>
      </c>
      <c r="BE88" s="1474"/>
      <c r="BF88" s="1470"/>
      <c r="BG88" s="1471"/>
      <c r="BH88" s="1471"/>
      <c r="BI88" s="1471"/>
      <c r="BJ88" s="1472"/>
    </row>
    <row r="89" spans="2:62" ht="20.25" customHeight="1">
      <c r="B89" s="1479">
        <f>B87+1</f>
        <v>37</v>
      </c>
      <c r="C89" s="1316"/>
      <c r="D89" s="1317"/>
      <c r="E89" s="163"/>
      <c r="F89" s="164"/>
      <c r="G89" s="163"/>
      <c r="H89" s="164"/>
      <c r="I89" s="1410"/>
      <c r="J89" s="1411"/>
      <c r="K89" s="1416"/>
      <c r="L89" s="1417"/>
      <c r="M89" s="1417"/>
      <c r="N89" s="1317"/>
      <c r="O89" s="1440"/>
      <c r="P89" s="1441"/>
      <c r="Q89" s="1441"/>
      <c r="R89" s="1441"/>
      <c r="S89" s="1442"/>
      <c r="T89" s="195" t="s">
        <v>18</v>
      </c>
      <c r="U89" s="118"/>
      <c r="V89" s="119"/>
      <c r="W89" s="105"/>
      <c r="X89" s="106"/>
      <c r="Y89" s="106"/>
      <c r="Z89" s="106"/>
      <c r="AA89" s="106"/>
      <c r="AB89" s="106"/>
      <c r="AC89" s="107"/>
      <c r="AD89" s="105"/>
      <c r="AE89" s="106"/>
      <c r="AF89" s="106"/>
      <c r="AG89" s="106"/>
      <c r="AH89" s="106"/>
      <c r="AI89" s="106"/>
      <c r="AJ89" s="107"/>
      <c r="AK89" s="105"/>
      <c r="AL89" s="106"/>
      <c r="AM89" s="106"/>
      <c r="AN89" s="106"/>
      <c r="AO89" s="106"/>
      <c r="AP89" s="106"/>
      <c r="AQ89" s="107"/>
      <c r="AR89" s="105"/>
      <c r="AS89" s="106"/>
      <c r="AT89" s="106"/>
      <c r="AU89" s="106"/>
      <c r="AV89" s="106"/>
      <c r="AW89" s="106"/>
      <c r="AX89" s="107"/>
      <c r="AY89" s="105"/>
      <c r="AZ89" s="106"/>
      <c r="BA89" s="108"/>
      <c r="BB89" s="1394"/>
      <c r="BC89" s="1395"/>
      <c r="BD89" s="1396"/>
      <c r="BE89" s="1397"/>
      <c r="BF89" s="1418"/>
      <c r="BG89" s="1419"/>
      <c r="BH89" s="1419"/>
      <c r="BI89" s="1419"/>
      <c r="BJ89" s="1420"/>
    </row>
    <row r="90" spans="2:62" ht="20.25" customHeight="1">
      <c r="B90" s="1480"/>
      <c r="C90" s="1464"/>
      <c r="D90" s="1465"/>
      <c r="E90" s="207"/>
      <c r="F90" s="208">
        <f>C89</f>
        <v>0</v>
      </c>
      <c r="G90" s="207"/>
      <c r="H90" s="208">
        <f>I89</f>
        <v>0</v>
      </c>
      <c r="I90" s="1466"/>
      <c r="J90" s="1467"/>
      <c r="K90" s="1468"/>
      <c r="L90" s="1469"/>
      <c r="M90" s="1469"/>
      <c r="N90" s="1465"/>
      <c r="O90" s="1440"/>
      <c r="P90" s="1441"/>
      <c r="Q90" s="1441"/>
      <c r="R90" s="1441"/>
      <c r="S90" s="1442"/>
      <c r="T90" s="196" t="s">
        <v>254</v>
      </c>
      <c r="U90" s="120"/>
      <c r="V90" s="197"/>
      <c r="W90" s="173" t="str">
        <f>IF(W89="","",VLOOKUP(W89,'シフト記号表（従来型・ユニット型共通）'!$C$6:$L$47,10,FALSE))</f>
        <v/>
      </c>
      <c r="X90" s="174" t="str">
        <f>IF(X89="","",VLOOKUP(X89,'シフト記号表（従来型・ユニット型共通）'!$C$6:$L$47,10,FALSE))</f>
        <v/>
      </c>
      <c r="Y90" s="174" t="str">
        <f>IF(Y89="","",VLOOKUP(Y89,'シフト記号表（従来型・ユニット型共通）'!$C$6:$L$47,10,FALSE))</f>
        <v/>
      </c>
      <c r="Z90" s="174" t="str">
        <f>IF(Z89="","",VLOOKUP(Z89,'シフト記号表（従来型・ユニット型共通）'!$C$6:$L$47,10,FALSE))</f>
        <v/>
      </c>
      <c r="AA90" s="174" t="str">
        <f>IF(AA89="","",VLOOKUP(AA89,'シフト記号表（従来型・ユニット型共通）'!$C$6:$L$47,10,FALSE))</f>
        <v/>
      </c>
      <c r="AB90" s="174" t="str">
        <f>IF(AB89="","",VLOOKUP(AB89,'シフト記号表（従来型・ユニット型共通）'!$C$6:$L$47,10,FALSE))</f>
        <v/>
      </c>
      <c r="AC90" s="175" t="str">
        <f>IF(AC89="","",VLOOKUP(AC89,'シフト記号表（従来型・ユニット型共通）'!$C$6:$L$47,10,FALSE))</f>
        <v/>
      </c>
      <c r="AD90" s="173"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4" t="str">
        <f>IF(AG89="","",VLOOKUP(AG89,'シフト記号表（従来型・ユニット型共通）'!$C$6:$L$47,10,FALSE))</f>
        <v/>
      </c>
      <c r="AH90" s="174" t="str">
        <f>IF(AH89="","",VLOOKUP(AH89,'シフト記号表（従来型・ユニット型共通）'!$C$6:$L$47,10,FALSE))</f>
        <v/>
      </c>
      <c r="AI90" s="174" t="str">
        <f>IF(AI89="","",VLOOKUP(AI89,'シフト記号表（従来型・ユニット型共通）'!$C$6:$L$47,10,FALSE))</f>
        <v/>
      </c>
      <c r="AJ90" s="175" t="str">
        <f>IF(AJ89="","",VLOOKUP(AJ89,'シフト記号表（従来型・ユニット型共通）'!$C$6:$L$47,10,FALSE))</f>
        <v/>
      </c>
      <c r="AK90" s="173"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4" t="str">
        <f>IF(AN89="","",VLOOKUP(AN89,'シフト記号表（従来型・ユニット型共通）'!$C$6:$L$47,10,FALSE))</f>
        <v/>
      </c>
      <c r="AO90" s="174" t="str">
        <f>IF(AO89="","",VLOOKUP(AO89,'シフト記号表（従来型・ユニット型共通）'!$C$6:$L$47,10,FALSE))</f>
        <v/>
      </c>
      <c r="AP90" s="174" t="str">
        <f>IF(AP89="","",VLOOKUP(AP89,'シフト記号表（従来型・ユニット型共通）'!$C$6:$L$47,10,FALSE))</f>
        <v/>
      </c>
      <c r="AQ90" s="175" t="str">
        <f>IF(AQ89="","",VLOOKUP(AQ89,'シフト記号表（従来型・ユニット型共通）'!$C$6:$L$47,10,FALSE))</f>
        <v/>
      </c>
      <c r="AR90" s="173"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4" t="str">
        <f>IF(AU89="","",VLOOKUP(AU89,'シフト記号表（従来型・ユニット型共通）'!$C$6:$L$47,10,FALSE))</f>
        <v/>
      </c>
      <c r="AV90" s="174" t="str">
        <f>IF(AV89="","",VLOOKUP(AV89,'シフト記号表（従来型・ユニット型共通）'!$C$6:$L$47,10,FALSE))</f>
        <v/>
      </c>
      <c r="AW90" s="174" t="str">
        <f>IF(AW89="","",VLOOKUP(AW89,'シフト記号表（従来型・ユニット型共通）'!$C$6:$L$47,10,FALSE))</f>
        <v/>
      </c>
      <c r="AX90" s="175" t="str">
        <f>IF(AX89="","",VLOOKUP(AX89,'シフト記号表（従来型・ユニット型共通）'!$C$6:$L$47,10,FALSE))</f>
        <v/>
      </c>
      <c r="AY90" s="173"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1473">
        <f>IF($BE$3="４週",SUM(W90:AX90),IF($BE$3="暦月",SUM(W90:BA90),""))</f>
        <v>0</v>
      </c>
      <c r="BC90" s="1474"/>
      <c r="BD90" s="1475">
        <f>IF($BE$3="４週",BB90/4,IF($BE$3="暦月",(BB90/($BE$8/7)),""))</f>
        <v>0</v>
      </c>
      <c r="BE90" s="1474"/>
      <c r="BF90" s="1470"/>
      <c r="BG90" s="1471"/>
      <c r="BH90" s="1471"/>
      <c r="BI90" s="1471"/>
      <c r="BJ90" s="1472"/>
    </row>
    <row r="91" spans="2:62" ht="20.25" customHeight="1">
      <c r="B91" s="1479">
        <f>B89+1</f>
        <v>38</v>
      </c>
      <c r="C91" s="1316"/>
      <c r="D91" s="1317"/>
      <c r="E91" s="163"/>
      <c r="F91" s="164"/>
      <c r="G91" s="163"/>
      <c r="H91" s="164"/>
      <c r="I91" s="1410"/>
      <c r="J91" s="1411"/>
      <c r="K91" s="1416"/>
      <c r="L91" s="1417"/>
      <c r="M91" s="1417"/>
      <c r="N91" s="1317"/>
      <c r="O91" s="1440"/>
      <c r="P91" s="1441"/>
      <c r="Q91" s="1441"/>
      <c r="R91" s="1441"/>
      <c r="S91" s="1442"/>
      <c r="T91" s="195" t="s">
        <v>18</v>
      </c>
      <c r="U91" s="118"/>
      <c r="V91" s="119"/>
      <c r="W91" s="105"/>
      <c r="X91" s="106"/>
      <c r="Y91" s="106"/>
      <c r="Z91" s="106"/>
      <c r="AA91" s="106"/>
      <c r="AB91" s="106"/>
      <c r="AC91" s="107"/>
      <c r="AD91" s="105"/>
      <c r="AE91" s="106"/>
      <c r="AF91" s="106"/>
      <c r="AG91" s="106"/>
      <c r="AH91" s="106"/>
      <c r="AI91" s="106"/>
      <c r="AJ91" s="107"/>
      <c r="AK91" s="105"/>
      <c r="AL91" s="106"/>
      <c r="AM91" s="106"/>
      <c r="AN91" s="106"/>
      <c r="AO91" s="106"/>
      <c r="AP91" s="106"/>
      <c r="AQ91" s="107"/>
      <c r="AR91" s="105"/>
      <c r="AS91" s="106"/>
      <c r="AT91" s="106"/>
      <c r="AU91" s="106"/>
      <c r="AV91" s="106"/>
      <c r="AW91" s="106"/>
      <c r="AX91" s="107"/>
      <c r="AY91" s="105"/>
      <c r="AZ91" s="106"/>
      <c r="BA91" s="108"/>
      <c r="BB91" s="1394"/>
      <c r="BC91" s="1395"/>
      <c r="BD91" s="1396"/>
      <c r="BE91" s="1397"/>
      <c r="BF91" s="1418"/>
      <c r="BG91" s="1419"/>
      <c r="BH91" s="1419"/>
      <c r="BI91" s="1419"/>
      <c r="BJ91" s="1420"/>
    </row>
    <row r="92" spans="2:62" ht="20.25" customHeight="1">
      <c r="B92" s="1480"/>
      <c r="C92" s="1464"/>
      <c r="D92" s="1465"/>
      <c r="E92" s="207"/>
      <c r="F92" s="208">
        <f>C91</f>
        <v>0</v>
      </c>
      <c r="G92" s="207"/>
      <c r="H92" s="208">
        <f>I91</f>
        <v>0</v>
      </c>
      <c r="I92" s="1466"/>
      <c r="J92" s="1467"/>
      <c r="K92" s="1468"/>
      <c r="L92" s="1469"/>
      <c r="M92" s="1469"/>
      <c r="N92" s="1465"/>
      <c r="O92" s="1440"/>
      <c r="P92" s="1441"/>
      <c r="Q92" s="1441"/>
      <c r="R92" s="1441"/>
      <c r="S92" s="1442"/>
      <c r="T92" s="196" t="s">
        <v>254</v>
      </c>
      <c r="U92" s="120"/>
      <c r="V92" s="197"/>
      <c r="W92" s="173" t="str">
        <f>IF(W91="","",VLOOKUP(W91,'シフト記号表（従来型・ユニット型共通）'!$C$6:$L$47,10,FALSE))</f>
        <v/>
      </c>
      <c r="X92" s="174" t="str">
        <f>IF(X91="","",VLOOKUP(X91,'シフト記号表（従来型・ユニット型共通）'!$C$6:$L$47,10,FALSE))</f>
        <v/>
      </c>
      <c r="Y92" s="174" t="str">
        <f>IF(Y91="","",VLOOKUP(Y91,'シフト記号表（従来型・ユニット型共通）'!$C$6:$L$47,10,FALSE))</f>
        <v/>
      </c>
      <c r="Z92" s="174" t="str">
        <f>IF(Z91="","",VLOOKUP(Z91,'シフト記号表（従来型・ユニット型共通）'!$C$6:$L$47,10,FALSE))</f>
        <v/>
      </c>
      <c r="AA92" s="174" t="str">
        <f>IF(AA91="","",VLOOKUP(AA91,'シフト記号表（従来型・ユニット型共通）'!$C$6:$L$47,10,FALSE))</f>
        <v/>
      </c>
      <c r="AB92" s="174" t="str">
        <f>IF(AB91="","",VLOOKUP(AB91,'シフト記号表（従来型・ユニット型共通）'!$C$6:$L$47,10,FALSE))</f>
        <v/>
      </c>
      <c r="AC92" s="175" t="str">
        <f>IF(AC91="","",VLOOKUP(AC91,'シフト記号表（従来型・ユニット型共通）'!$C$6:$L$47,10,FALSE))</f>
        <v/>
      </c>
      <c r="AD92" s="173"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4" t="str">
        <f>IF(AG91="","",VLOOKUP(AG91,'シフト記号表（従来型・ユニット型共通）'!$C$6:$L$47,10,FALSE))</f>
        <v/>
      </c>
      <c r="AH92" s="174" t="str">
        <f>IF(AH91="","",VLOOKUP(AH91,'シフト記号表（従来型・ユニット型共通）'!$C$6:$L$47,10,FALSE))</f>
        <v/>
      </c>
      <c r="AI92" s="174" t="str">
        <f>IF(AI91="","",VLOOKUP(AI91,'シフト記号表（従来型・ユニット型共通）'!$C$6:$L$47,10,FALSE))</f>
        <v/>
      </c>
      <c r="AJ92" s="175" t="str">
        <f>IF(AJ91="","",VLOOKUP(AJ91,'シフト記号表（従来型・ユニット型共通）'!$C$6:$L$47,10,FALSE))</f>
        <v/>
      </c>
      <c r="AK92" s="173"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4" t="str">
        <f>IF(AN91="","",VLOOKUP(AN91,'シフト記号表（従来型・ユニット型共通）'!$C$6:$L$47,10,FALSE))</f>
        <v/>
      </c>
      <c r="AO92" s="174" t="str">
        <f>IF(AO91="","",VLOOKUP(AO91,'シフト記号表（従来型・ユニット型共通）'!$C$6:$L$47,10,FALSE))</f>
        <v/>
      </c>
      <c r="AP92" s="174" t="str">
        <f>IF(AP91="","",VLOOKUP(AP91,'シフト記号表（従来型・ユニット型共通）'!$C$6:$L$47,10,FALSE))</f>
        <v/>
      </c>
      <c r="AQ92" s="175" t="str">
        <f>IF(AQ91="","",VLOOKUP(AQ91,'シフト記号表（従来型・ユニット型共通）'!$C$6:$L$47,10,FALSE))</f>
        <v/>
      </c>
      <c r="AR92" s="173"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4" t="str">
        <f>IF(AU91="","",VLOOKUP(AU91,'シフト記号表（従来型・ユニット型共通）'!$C$6:$L$47,10,FALSE))</f>
        <v/>
      </c>
      <c r="AV92" s="174" t="str">
        <f>IF(AV91="","",VLOOKUP(AV91,'シフト記号表（従来型・ユニット型共通）'!$C$6:$L$47,10,FALSE))</f>
        <v/>
      </c>
      <c r="AW92" s="174" t="str">
        <f>IF(AW91="","",VLOOKUP(AW91,'シフト記号表（従来型・ユニット型共通）'!$C$6:$L$47,10,FALSE))</f>
        <v/>
      </c>
      <c r="AX92" s="175" t="str">
        <f>IF(AX91="","",VLOOKUP(AX91,'シフト記号表（従来型・ユニット型共通）'!$C$6:$L$47,10,FALSE))</f>
        <v/>
      </c>
      <c r="AY92" s="173"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1473">
        <f>IF($BE$3="４週",SUM(W92:AX92),IF($BE$3="暦月",SUM(W92:BA92),""))</f>
        <v>0</v>
      </c>
      <c r="BC92" s="1474"/>
      <c r="BD92" s="1475">
        <f>IF($BE$3="４週",BB92/4,IF($BE$3="暦月",(BB92/($BE$8/7)),""))</f>
        <v>0</v>
      </c>
      <c r="BE92" s="1474"/>
      <c r="BF92" s="1470"/>
      <c r="BG92" s="1471"/>
      <c r="BH92" s="1471"/>
      <c r="BI92" s="1471"/>
      <c r="BJ92" s="1472"/>
    </row>
    <row r="93" spans="2:62" ht="20.25" customHeight="1">
      <c r="B93" s="1479">
        <f>B91+1</f>
        <v>39</v>
      </c>
      <c r="C93" s="1316"/>
      <c r="D93" s="1317"/>
      <c r="E93" s="163"/>
      <c r="F93" s="164"/>
      <c r="G93" s="163"/>
      <c r="H93" s="164"/>
      <c r="I93" s="1410"/>
      <c r="J93" s="1411"/>
      <c r="K93" s="1416"/>
      <c r="L93" s="1417"/>
      <c r="M93" s="1417"/>
      <c r="N93" s="1317"/>
      <c r="O93" s="1440"/>
      <c r="P93" s="1441"/>
      <c r="Q93" s="1441"/>
      <c r="R93" s="1441"/>
      <c r="S93" s="1442"/>
      <c r="T93" s="195" t="s">
        <v>18</v>
      </c>
      <c r="U93" s="118"/>
      <c r="V93" s="119"/>
      <c r="W93" s="105"/>
      <c r="X93" s="106"/>
      <c r="Y93" s="106"/>
      <c r="Z93" s="106"/>
      <c r="AA93" s="106"/>
      <c r="AB93" s="106"/>
      <c r="AC93" s="107"/>
      <c r="AD93" s="105"/>
      <c r="AE93" s="106"/>
      <c r="AF93" s="106"/>
      <c r="AG93" s="106"/>
      <c r="AH93" s="106"/>
      <c r="AI93" s="106"/>
      <c r="AJ93" s="107"/>
      <c r="AK93" s="105"/>
      <c r="AL93" s="106"/>
      <c r="AM93" s="106"/>
      <c r="AN93" s="106"/>
      <c r="AO93" s="106"/>
      <c r="AP93" s="106"/>
      <c r="AQ93" s="107"/>
      <c r="AR93" s="105"/>
      <c r="AS93" s="106"/>
      <c r="AT93" s="106"/>
      <c r="AU93" s="106"/>
      <c r="AV93" s="106"/>
      <c r="AW93" s="106"/>
      <c r="AX93" s="107"/>
      <c r="AY93" s="105"/>
      <c r="AZ93" s="106"/>
      <c r="BA93" s="108"/>
      <c r="BB93" s="1394"/>
      <c r="BC93" s="1395"/>
      <c r="BD93" s="1396"/>
      <c r="BE93" s="1397"/>
      <c r="BF93" s="1418"/>
      <c r="BG93" s="1419"/>
      <c r="BH93" s="1419"/>
      <c r="BI93" s="1419"/>
      <c r="BJ93" s="1420"/>
    </row>
    <row r="94" spans="2:62" ht="20.25" customHeight="1">
      <c r="B94" s="1480"/>
      <c r="C94" s="1464"/>
      <c r="D94" s="1465"/>
      <c r="E94" s="207"/>
      <c r="F94" s="208">
        <f>C93</f>
        <v>0</v>
      </c>
      <c r="G94" s="207"/>
      <c r="H94" s="208">
        <f>I93</f>
        <v>0</v>
      </c>
      <c r="I94" s="1466"/>
      <c r="J94" s="1467"/>
      <c r="K94" s="1468"/>
      <c r="L94" s="1469"/>
      <c r="M94" s="1469"/>
      <c r="N94" s="1465"/>
      <c r="O94" s="1440"/>
      <c r="P94" s="1441"/>
      <c r="Q94" s="1441"/>
      <c r="R94" s="1441"/>
      <c r="S94" s="1442"/>
      <c r="T94" s="196" t="s">
        <v>254</v>
      </c>
      <c r="U94" s="120"/>
      <c r="V94" s="197"/>
      <c r="W94" s="173" t="str">
        <f>IF(W93="","",VLOOKUP(W93,'シフト記号表（従来型・ユニット型共通）'!$C$6:$L$47,10,FALSE))</f>
        <v/>
      </c>
      <c r="X94" s="174" t="str">
        <f>IF(X93="","",VLOOKUP(X93,'シフト記号表（従来型・ユニット型共通）'!$C$6:$L$47,10,FALSE))</f>
        <v/>
      </c>
      <c r="Y94" s="174" t="str">
        <f>IF(Y93="","",VLOOKUP(Y93,'シフト記号表（従来型・ユニット型共通）'!$C$6:$L$47,10,FALSE))</f>
        <v/>
      </c>
      <c r="Z94" s="174" t="str">
        <f>IF(Z93="","",VLOOKUP(Z93,'シフト記号表（従来型・ユニット型共通）'!$C$6:$L$47,10,FALSE))</f>
        <v/>
      </c>
      <c r="AA94" s="174" t="str">
        <f>IF(AA93="","",VLOOKUP(AA93,'シフト記号表（従来型・ユニット型共通）'!$C$6:$L$47,10,FALSE))</f>
        <v/>
      </c>
      <c r="AB94" s="174" t="str">
        <f>IF(AB93="","",VLOOKUP(AB93,'シフト記号表（従来型・ユニット型共通）'!$C$6:$L$47,10,FALSE))</f>
        <v/>
      </c>
      <c r="AC94" s="175" t="str">
        <f>IF(AC93="","",VLOOKUP(AC93,'シフト記号表（従来型・ユニット型共通）'!$C$6:$L$47,10,FALSE))</f>
        <v/>
      </c>
      <c r="AD94" s="173"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4" t="str">
        <f>IF(AG93="","",VLOOKUP(AG93,'シフト記号表（従来型・ユニット型共通）'!$C$6:$L$47,10,FALSE))</f>
        <v/>
      </c>
      <c r="AH94" s="174" t="str">
        <f>IF(AH93="","",VLOOKUP(AH93,'シフト記号表（従来型・ユニット型共通）'!$C$6:$L$47,10,FALSE))</f>
        <v/>
      </c>
      <c r="AI94" s="174" t="str">
        <f>IF(AI93="","",VLOOKUP(AI93,'シフト記号表（従来型・ユニット型共通）'!$C$6:$L$47,10,FALSE))</f>
        <v/>
      </c>
      <c r="AJ94" s="175" t="str">
        <f>IF(AJ93="","",VLOOKUP(AJ93,'シフト記号表（従来型・ユニット型共通）'!$C$6:$L$47,10,FALSE))</f>
        <v/>
      </c>
      <c r="AK94" s="173"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4" t="str">
        <f>IF(AN93="","",VLOOKUP(AN93,'シフト記号表（従来型・ユニット型共通）'!$C$6:$L$47,10,FALSE))</f>
        <v/>
      </c>
      <c r="AO94" s="174" t="str">
        <f>IF(AO93="","",VLOOKUP(AO93,'シフト記号表（従来型・ユニット型共通）'!$C$6:$L$47,10,FALSE))</f>
        <v/>
      </c>
      <c r="AP94" s="174" t="str">
        <f>IF(AP93="","",VLOOKUP(AP93,'シフト記号表（従来型・ユニット型共通）'!$C$6:$L$47,10,FALSE))</f>
        <v/>
      </c>
      <c r="AQ94" s="175" t="str">
        <f>IF(AQ93="","",VLOOKUP(AQ93,'シフト記号表（従来型・ユニット型共通）'!$C$6:$L$47,10,FALSE))</f>
        <v/>
      </c>
      <c r="AR94" s="173"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4" t="str">
        <f>IF(AU93="","",VLOOKUP(AU93,'シフト記号表（従来型・ユニット型共通）'!$C$6:$L$47,10,FALSE))</f>
        <v/>
      </c>
      <c r="AV94" s="174" t="str">
        <f>IF(AV93="","",VLOOKUP(AV93,'シフト記号表（従来型・ユニット型共通）'!$C$6:$L$47,10,FALSE))</f>
        <v/>
      </c>
      <c r="AW94" s="174" t="str">
        <f>IF(AW93="","",VLOOKUP(AW93,'シフト記号表（従来型・ユニット型共通）'!$C$6:$L$47,10,FALSE))</f>
        <v/>
      </c>
      <c r="AX94" s="175" t="str">
        <f>IF(AX93="","",VLOOKUP(AX93,'シフト記号表（従来型・ユニット型共通）'!$C$6:$L$47,10,FALSE))</f>
        <v/>
      </c>
      <c r="AY94" s="173"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1473">
        <f>IF($BE$3="４週",SUM(W94:AX94),IF($BE$3="暦月",SUM(W94:BA94),""))</f>
        <v>0</v>
      </c>
      <c r="BC94" s="1474"/>
      <c r="BD94" s="1475">
        <f>IF($BE$3="４週",BB94/4,IF($BE$3="暦月",(BB94/($BE$8/7)),""))</f>
        <v>0</v>
      </c>
      <c r="BE94" s="1474"/>
      <c r="BF94" s="1470"/>
      <c r="BG94" s="1471"/>
      <c r="BH94" s="1471"/>
      <c r="BI94" s="1471"/>
      <c r="BJ94" s="1472"/>
    </row>
    <row r="95" spans="2:62" ht="20.25" customHeight="1">
      <c r="B95" s="1479">
        <f>B93+1</f>
        <v>40</v>
      </c>
      <c r="C95" s="1316"/>
      <c r="D95" s="1317"/>
      <c r="E95" s="163"/>
      <c r="F95" s="164"/>
      <c r="G95" s="163"/>
      <c r="H95" s="164"/>
      <c r="I95" s="1410"/>
      <c r="J95" s="1411"/>
      <c r="K95" s="1416"/>
      <c r="L95" s="1417"/>
      <c r="M95" s="1417"/>
      <c r="N95" s="1317"/>
      <c r="O95" s="1440"/>
      <c r="P95" s="1441"/>
      <c r="Q95" s="1441"/>
      <c r="R95" s="1441"/>
      <c r="S95" s="1442"/>
      <c r="T95" s="195" t="s">
        <v>18</v>
      </c>
      <c r="U95" s="118"/>
      <c r="V95" s="119"/>
      <c r="W95" s="105"/>
      <c r="X95" s="106"/>
      <c r="Y95" s="106"/>
      <c r="Z95" s="106"/>
      <c r="AA95" s="106"/>
      <c r="AB95" s="106"/>
      <c r="AC95" s="107"/>
      <c r="AD95" s="105"/>
      <c r="AE95" s="106"/>
      <c r="AF95" s="106"/>
      <c r="AG95" s="106"/>
      <c r="AH95" s="106"/>
      <c r="AI95" s="106"/>
      <c r="AJ95" s="107"/>
      <c r="AK95" s="105"/>
      <c r="AL95" s="106"/>
      <c r="AM95" s="106"/>
      <c r="AN95" s="106"/>
      <c r="AO95" s="106"/>
      <c r="AP95" s="106"/>
      <c r="AQ95" s="107"/>
      <c r="AR95" s="105"/>
      <c r="AS95" s="106"/>
      <c r="AT95" s="106"/>
      <c r="AU95" s="106"/>
      <c r="AV95" s="106"/>
      <c r="AW95" s="106"/>
      <c r="AX95" s="107"/>
      <c r="AY95" s="105"/>
      <c r="AZ95" s="106"/>
      <c r="BA95" s="108"/>
      <c r="BB95" s="1394"/>
      <c r="BC95" s="1395"/>
      <c r="BD95" s="1396"/>
      <c r="BE95" s="1397"/>
      <c r="BF95" s="1418"/>
      <c r="BG95" s="1419"/>
      <c r="BH95" s="1419"/>
      <c r="BI95" s="1419"/>
      <c r="BJ95" s="1420"/>
    </row>
    <row r="96" spans="2:62" ht="20.25" customHeight="1">
      <c r="B96" s="1480"/>
      <c r="C96" s="1464"/>
      <c r="D96" s="1465"/>
      <c r="E96" s="207"/>
      <c r="F96" s="208">
        <f>C95</f>
        <v>0</v>
      </c>
      <c r="G96" s="207"/>
      <c r="H96" s="208">
        <f>I95</f>
        <v>0</v>
      </c>
      <c r="I96" s="1466"/>
      <c r="J96" s="1467"/>
      <c r="K96" s="1468"/>
      <c r="L96" s="1469"/>
      <c r="M96" s="1469"/>
      <c r="N96" s="1465"/>
      <c r="O96" s="1440"/>
      <c r="P96" s="1441"/>
      <c r="Q96" s="1441"/>
      <c r="R96" s="1441"/>
      <c r="S96" s="1442"/>
      <c r="T96" s="196" t="s">
        <v>254</v>
      </c>
      <c r="U96" s="120"/>
      <c r="V96" s="197"/>
      <c r="W96" s="173" t="str">
        <f>IF(W95="","",VLOOKUP(W95,'シフト記号表（従来型・ユニット型共通）'!$C$6:$L$47,10,FALSE))</f>
        <v/>
      </c>
      <c r="X96" s="174" t="str">
        <f>IF(X95="","",VLOOKUP(X95,'シフト記号表（従来型・ユニット型共通）'!$C$6:$L$47,10,FALSE))</f>
        <v/>
      </c>
      <c r="Y96" s="174" t="str">
        <f>IF(Y95="","",VLOOKUP(Y95,'シフト記号表（従来型・ユニット型共通）'!$C$6:$L$47,10,FALSE))</f>
        <v/>
      </c>
      <c r="Z96" s="174" t="str">
        <f>IF(Z95="","",VLOOKUP(Z95,'シフト記号表（従来型・ユニット型共通）'!$C$6:$L$47,10,FALSE))</f>
        <v/>
      </c>
      <c r="AA96" s="174" t="str">
        <f>IF(AA95="","",VLOOKUP(AA95,'シフト記号表（従来型・ユニット型共通）'!$C$6:$L$47,10,FALSE))</f>
        <v/>
      </c>
      <c r="AB96" s="174" t="str">
        <f>IF(AB95="","",VLOOKUP(AB95,'シフト記号表（従来型・ユニット型共通）'!$C$6:$L$47,10,FALSE))</f>
        <v/>
      </c>
      <c r="AC96" s="175" t="str">
        <f>IF(AC95="","",VLOOKUP(AC95,'シフト記号表（従来型・ユニット型共通）'!$C$6:$L$47,10,FALSE))</f>
        <v/>
      </c>
      <c r="AD96" s="173"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4" t="str">
        <f>IF(AG95="","",VLOOKUP(AG95,'シフト記号表（従来型・ユニット型共通）'!$C$6:$L$47,10,FALSE))</f>
        <v/>
      </c>
      <c r="AH96" s="174" t="str">
        <f>IF(AH95="","",VLOOKUP(AH95,'シフト記号表（従来型・ユニット型共通）'!$C$6:$L$47,10,FALSE))</f>
        <v/>
      </c>
      <c r="AI96" s="174" t="str">
        <f>IF(AI95="","",VLOOKUP(AI95,'シフト記号表（従来型・ユニット型共通）'!$C$6:$L$47,10,FALSE))</f>
        <v/>
      </c>
      <c r="AJ96" s="175" t="str">
        <f>IF(AJ95="","",VLOOKUP(AJ95,'シフト記号表（従来型・ユニット型共通）'!$C$6:$L$47,10,FALSE))</f>
        <v/>
      </c>
      <c r="AK96" s="173"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4" t="str">
        <f>IF(AN95="","",VLOOKUP(AN95,'シフト記号表（従来型・ユニット型共通）'!$C$6:$L$47,10,FALSE))</f>
        <v/>
      </c>
      <c r="AO96" s="174" t="str">
        <f>IF(AO95="","",VLOOKUP(AO95,'シフト記号表（従来型・ユニット型共通）'!$C$6:$L$47,10,FALSE))</f>
        <v/>
      </c>
      <c r="AP96" s="174" t="str">
        <f>IF(AP95="","",VLOOKUP(AP95,'シフト記号表（従来型・ユニット型共通）'!$C$6:$L$47,10,FALSE))</f>
        <v/>
      </c>
      <c r="AQ96" s="175" t="str">
        <f>IF(AQ95="","",VLOOKUP(AQ95,'シフト記号表（従来型・ユニット型共通）'!$C$6:$L$47,10,FALSE))</f>
        <v/>
      </c>
      <c r="AR96" s="173"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4" t="str">
        <f>IF(AU95="","",VLOOKUP(AU95,'シフト記号表（従来型・ユニット型共通）'!$C$6:$L$47,10,FALSE))</f>
        <v/>
      </c>
      <c r="AV96" s="174" t="str">
        <f>IF(AV95="","",VLOOKUP(AV95,'シフト記号表（従来型・ユニット型共通）'!$C$6:$L$47,10,FALSE))</f>
        <v/>
      </c>
      <c r="AW96" s="174" t="str">
        <f>IF(AW95="","",VLOOKUP(AW95,'シフト記号表（従来型・ユニット型共通）'!$C$6:$L$47,10,FALSE))</f>
        <v/>
      </c>
      <c r="AX96" s="175" t="str">
        <f>IF(AX95="","",VLOOKUP(AX95,'シフト記号表（従来型・ユニット型共通）'!$C$6:$L$47,10,FALSE))</f>
        <v/>
      </c>
      <c r="AY96" s="173"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1473">
        <f>IF($BE$3="４週",SUM(W96:AX96),IF($BE$3="暦月",SUM(W96:BA96),""))</f>
        <v>0</v>
      </c>
      <c r="BC96" s="1474"/>
      <c r="BD96" s="1475">
        <f>IF($BE$3="４週",BB96/4,IF($BE$3="暦月",(BB96/($BE$8/7)),""))</f>
        <v>0</v>
      </c>
      <c r="BE96" s="1474"/>
      <c r="BF96" s="1470"/>
      <c r="BG96" s="1471"/>
      <c r="BH96" s="1471"/>
      <c r="BI96" s="1471"/>
      <c r="BJ96" s="1472"/>
    </row>
    <row r="97" spans="2:62" ht="20.25" customHeight="1">
      <c r="B97" s="1479">
        <f>B95+1</f>
        <v>41</v>
      </c>
      <c r="C97" s="1316"/>
      <c r="D97" s="1317"/>
      <c r="E97" s="163"/>
      <c r="F97" s="164"/>
      <c r="G97" s="163"/>
      <c r="H97" s="164"/>
      <c r="I97" s="1410"/>
      <c r="J97" s="1411"/>
      <c r="K97" s="1416"/>
      <c r="L97" s="1417"/>
      <c r="M97" s="1417"/>
      <c r="N97" s="1317"/>
      <c r="O97" s="1440"/>
      <c r="P97" s="1441"/>
      <c r="Q97" s="1441"/>
      <c r="R97" s="1441"/>
      <c r="S97" s="1442"/>
      <c r="T97" s="195" t="s">
        <v>18</v>
      </c>
      <c r="U97" s="118"/>
      <c r="V97" s="119"/>
      <c r="W97" s="105"/>
      <c r="X97" s="106"/>
      <c r="Y97" s="106"/>
      <c r="Z97" s="106"/>
      <c r="AA97" s="106"/>
      <c r="AB97" s="106"/>
      <c r="AC97" s="107"/>
      <c r="AD97" s="105"/>
      <c r="AE97" s="106"/>
      <c r="AF97" s="106"/>
      <c r="AG97" s="106"/>
      <c r="AH97" s="106"/>
      <c r="AI97" s="106"/>
      <c r="AJ97" s="107"/>
      <c r="AK97" s="105"/>
      <c r="AL97" s="106"/>
      <c r="AM97" s="106"/>
      <c r="AN97" s="106"/>
      <c r="AO97" s="106"/>
      <c r="AP97" s="106"/>
      <c r="AQ97" s="107"/>
      <c r="AR97" s="105"/>
      <c r="AS97" s="106"/>
      <c r="AT97" s="106"/>
      <c r="AU97" s="106"/>
      <c r="AV97" s="106"/>
      <c r="AW97" s="106"/>
      <c r="AX97" s="107"/>
      <c r="AY97" s="105"/>
      <c r="AZ97" s="106"/>
      <c r="BA97" s="108"/>
      <c r="BB97" s="1394"/>
      <c r="BC97" s="1395"/>
      <c r="BD97" s="1396"/>
      <c r="BE97" s="1397"/>
      <c r="BF97" s="1418"/>
      <c r="BG97" s="1419"/>
      <c r="BH97" s="1419"/>
      <c r="BI97" s="1419"/>
      <c r="BJ97" s="1420"/>
    </row>
    <row r="98" spans="2:62" ht="20.25" customHeight="1">
      <c r="B98" s="1480"/>
      <c r="C98" s="1464"/>
      <c r="D98" s="1465"/>
      <c r="E98" s="207"/>
      <c r="F98" s="208">
        <f>C97</f>
        <v>0</v>
      </c>
      <c r="G98" s="207"/>
      <c r="H98" s="208">
        <f>I97</f>
        <v>0</v>
      </c>
      <c r="I98" s="1466"/>
      <c r="J98" s="1467"/>
      <c r="K98" s="1468"/>
      <c r="L98" s="1469"/>
      <c r="M98" s="1469"/>
      <c r="N98" s="1465"/>
      <c r="O98" s="1440"/>
      <c r="P98" s="1441"/>
      <c r="Q98" s="1441"/>
      <c r="R98" s="1441"/>
      <c r="S98" s="1442"/>
      <c r="T98" s="196" t="s">
        <v>254</v>
      </c>
      <c r="U98" s="120"/>
      <c r="V98" s="197"/>
      <c r="W98" s="173" t="str">
        <f>IF(W97="","",VLOOKUP(W97,'シフト記号表（従来型・ユニット型共通）'!$C$6:$L$47,10,FALSE))</f>
        <v/>
      </c>
      <c r="X98" s="174" t="str">
        <f>IF(X97="","",VLOOKUP(X97,'シフト記号表（従来型・ユニット型共通）'!$C$6:$L$47,10,FALSE))</f>
        <v/>
      </c>
      <c r="Y98" s="174" t="str">
        <f>IF(Y97="","",VLOOKUP(Y97,'シフト記号表（従来型・ユニット型共通）'!$C$6:$L$47,10,FALSE))</f>
        <v/>
      </c>
      <c r="Z98" s="174" t="str">
        <f>IF(Z97="","",VLOOKUP(Z97,'シフト記号表（従来型・ユニット型共通）'!$C$6:$L$47,10,FALSE))</f>
        <v/>
      </c>
      <c r="AA98" s="174" t="str">
        <f>IF(AA97="","",VLOOKUP(AA97,'シフト記号表（従来型・ユニット型共通）'!$C$6:$L$47,10,FALSE))</f>
        <v/>
      </c>
      <c r="AB98" s="174" t="str">
        <f>IF(AB97="","",VLOOKUP(AB97,'シフト記号表（従来型・ユニット型共通）'!$C$6:$L$47,10,FALSE))</f>
        <v/>
      </c>
      <c r="AC98" s="175" t="str">
        <f>IF(AC97="","",VLOOKUP(AC97,'シフト記号表（従来型・ユニット型共通）'!$C$6:$L$47,10,FALSE))</f>
        <v/>
      </c>
      <c r="AD98" s="173"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4" t="str">
        <f>IF(AG97="","",VLOOKUP(AG97,'シフト記号表（従来型・ユニット型共通）'!$C$6:$L$47,10,FALSE))</f>
        <v/>
      </c>
      <c r="AH98" s="174" t="str">
        <f>IF(AH97="","",VLOOKUP(AH97,'シフト記号表（従来型・ユニット型共通）'!$C$6:$L$47,10,FALSE))</f>
        <v/>
      </c>
      <c r="AI98" s="174" t="str">
        <f>IF(AI97="","",VLOOKUP(AI97,'シフト記号表（従来型・ユニット型共通）'!$C$6:$L$47,10,FALSE))</f>
        <v/>
      </c>
      <c r="AJ98" s="175" t="str">
        <f>IF(AJ97="","",VLOOKUP(AJ97,'シフト記号表（従来型・ユニット型共通）'!$C$6:$L$47,10,FALSE))</f>
        <v/>
      </c>
      <c r="AK98" s="173"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4" t="str">
        <f>IF(AN97="","",VLOOKUP(AN97,'シフト記号表（従来型・ユニット型共通）'!$C$6:$L$47,10,FALSE))</f>
        <v/>
      </c>
      <c r="AO98" s="174" t="str">
        <f>IF(AO97="","",VLOOKUP(AO97,'シフト記号表（従来型・ユニット型共通）'!$C$6:$L$47,10,FALSE))</f>
        <v/>
      </c>
      <c r="AP98" s="174" t="str">
        <f>IF(AP97="","",VLOOKUP(AP97,'シフト記号表（従来型・ユニット型共通）'!$C$6:$L$47,10,FALSE))</f>
        <v/>
      </c>
      <c r="AQ98" s="175" t="str">
        <f>IF(AQ97="","",VLOOKUP(AQ97,'シフト記号表（従来型・ユニット型共通）'!$C$6:$L$47,10,FALSE))</f>
        <v/>
      </c>
      <c r="AR98" s="173"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4" t="str">
        <f>IF(AU97="","",VLOOKUP(AU97,'シフト記号表（従来型・ユニット型共通）'!$C$6:$L$47,10,FALSE))</f>
        <v/>
      </c>
      <c r="AV98" s="174" t="str">
        <f>IF(AV97="","",VLOOKUP(AV97,'シフト記号表（従来型・ユニット型共通）'!$C$6:$L$47,10,FALSE))</f>
        <v/>
      </c>
      <c r="AW98" s="174" t="str">
        <f>IF(AW97="","",VLOOKUP(AW97,'シフト記号表（従来型・ユニット型共通）'!$C$6:$L$47,10,FALSE))</f>
        <v/>
      </c>
      <c r="AX98" s="175" t="str">
        <f>IF(AX97="","",VLOOKUP(AX97,'シフト記号表（従来型・ユニット型共通）'!$C$6:$L$47,10,FALSE))</f>
        <v/>
      </c>
      <c r="AY98" s="173"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1473">
        <f>IF($BE$3="４週",SUM(W98:AX98),IF($BE$3="暦月",SUM(W98:BA98),""))</f>
        <v>0</v>
      </c>
      <c r="BC98" s="1474"/>
      <c r="BD98" s="1475">
        <f>IF($BE$3="４週",BB98/4,IF($BE$3="暦月",(BB98/($BE$8/7)),""))</f>
        <v>0</v>
      </c>
      <c r="BE98" s="1474"/>
      <c r="BF98" s="1470"/>
      <c r="BG98" s="1471"/>
      <c r="BH98" s="1471"/>
      <c r="BI98" s="1471"/>
      <c r="BJ98" s="1472"/>
    </row>
    <row r="99" spans="2:62" ht="20.25" customHeight="1">
      <c r="B99" s="1479">
        <f>B97+1</f>
        <v>42</v>
      </c>
      <c r="C99" s="1316"/>
      <c r="D99" s="1317"/>
      <c r="E99" s="163"/>
      <c r="F99" s="164"/>
      <c r="G99" s="163"/>
      <c r="H99" s="164"/>
      <c r="I99" s="1410"/>
      <c r="J99" s="1411"/>
      <c r="K99" s="1416"/>
      <c r="L99" s="1417"/>
      <c r="M99" s="1417"/>
      <c r="N99" s="1317"/>
      <c r="O99" s="1440"/>
      <c r="P99" s="1441"/>
      <c r="Q99" s="1441"/>
      <c r="R99" s="1441"/>
      <c r="S99" s="1442"/>
      <c r="T99" s="195" t="s">
        <v>18</v>
      </c>
      <c r="U99" s="118"/>
      <c r="V99" s="119"/>
      <c r="W99" s="105"/>
      <c r="X99" s="106"/>
      <c r="Y99" s="106"/>
      <c r="Z99" s="106"/>
      <c r="AA99" s="106"/>
      <c r="AB99" s="106"/>
      <c r="AC99" s="107"/>
      <c r="AD99" s="105"/>
      <c r="AE99" s="106"/>
      <c r="AF99" s="106"/>
      <c r="AG99" s="106"/>
      <c r="AH99" s="106"/>
      <c r="AI99" s="106"/>
      <c r="AJ99" s="107"/>
      <c r="AK99" s="105"/>
      <c r="AL99" s="106"/>
      <c r="AM99" s="106"/>
      <c r="AN99" s="106"/>
      <c r="AO99" s="106"/>
      <c r="AP99" s="106"/>
      <c r="AQ99" s="107"/>
      <c r="AR99" s="105"/>
      <c r="AS99" s="106"/>
      <c r="AT99" s="106"/>
      <c r="AU99" s="106"/>
      <c r="AV99" s="106"/>
      <c r="AW99" s="106"/>
      <c r="AX99" s="107"/>
      <c r="AY99" s="105"/>
      <c r="AZ99" s="106"/>
      <c r="BA99" s="108"/>
      <c r="BB99" s="1394"/>
      <c r="BC99" s="1395"/>
      <c r="BD99" s="1396"/>
      <c r="BE99" s="1397"/>
      <c r="BF99" s="1418"/>
      <c r="BG99" s="1419"/>
      <c r="BH99" s="1419"/>
      <c r="BI99" s="1419"/>
      <c r="BJ99" s="1420"/>
    </row>
    <row r="100" spans="2:62" ht="20.25" customHeight="1">
      <c r="B100" s="1480"/>
      <c r="C100" s="1464"/>
      <c r="D100" s="1465"/>
      <c r="E100" s="207"/>
      <c r="F100" s="208">
        <f>C99</f>
        <v>0</v>
      </c>
      <c r="G100" s="207"/>
      <c r="H100" s="208">
        <f>I99</f>
        <v>0</v>
      </c>
      <c r="I100" s="1466"/>
      <c r="J100" s="1467"/>
      <c r="K100" s="1468"/>
      <c r="L100" s="1469"/>
      <c r="M100" s="1469"/>
      <c r="N100" s="1465"/>
      <c r="O100" s="1440"/>
      <c r="P100" s="1441"/>
      <c r="Q100" s="1441"/>
      <c r="R100" s="1441"/>
      <c r="S100" s="1442"/>
      <c r="T100" s="196" t="s">
        <v>254</v>
      </c>
      <c r="U100" s="120"/>
      <c r="V100" s="197"/>
      <c r="W100" s="173" t="str">
        <f>IF(W99="","",VLOOKUP(W99,'シフト記号表（従来型・ユニット型共通）'!$C$6:$L$47,10,FALSE))</f>
        <v/>
      </c>
      <c r="X100" s="174" t="str">
        <f>IF(X99="","",VLOOKUP(X99,'シフト記号表（従来型・ユニット型共通）'!$C$6:$L$47,10,FALSE))</f>
        <v/>
      </c>
      <c r="Y100" s="174" t="str">
        <f>IF(Y99="","",VLOOKUP(Y99,'シフト記号表（従来型・ユニット型共通）'!$C$6:$L$47,10,FALSE))</f>
        <v/>
      </c>
      <c r="Z100" s="174" t="str">
        <f>IF(Z99="","",VLOOKUP(Z99,'シフト記号表（従来型・ユニット型共通）'!$C$6:$L$47,10,FALSE))</f>
        <v/>
      </c>
      <c r="AA100" s="174" t="str">
        <f>IF(AA99="","",VLOOKUP(AA99,'シフト記号表（従来型・ユニット型共通）'!$C$6:$L$47,10,FALSE))</f>
        <v/>
      </c>
      <c r="AB100" s="174" t="str">
        <f>IF(AB99="","",VLOOKUP(AB99,'シフト記号表（従来型・ユニット型共通）'!$C$6:$L$47,10,FALSE))</f>
        <v/>
      </c>
      <c r="AC100" s="175" t="str">
        <f>IF(AC99="","",VLOOKUP(AC99,'シフト記号表（従来型・ユニット型共通）'!$C$6:$L$47,10,FALSE))</f>
        <v/>
      </c>
      <c r="AD100" s="173"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4" t="str">
        <f>IF(AG99="","",VLOOKUP(AG99,'シフト記号表（従来型・ユニット型共通）'!$C$6:$L$47,10,FALSE))</f>
        <v/>
      </c>
      <c r="AH100" s="174" t="str">
        <f>IF(AH99="","",VLOOKUP(AH99,'シフト記号表（従来型・ユニット型共通）'!$C$6:$L$47,10,FALSE))</f>
        <v/>
      </c>
      <c r="AI100" s="174" t="str">
        <f>IF(AI99="","",VLOOKUP(AI99,'シフト記号表（従来型・ユニット型共通）'!$C$6:$L$47,10,FALSE))</f>
        <v/>
      </c>
      <c r="AJ100" s="175" t="str">
        <f>IF(AJ99="","",VLOOKUP(AJ99,'シフト記号表（従来型・ユニット型共通）'!$C$6:$L$47,10,FALSE))</f>
        <v/>
      </c>
      <c r="AK100" s="173"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4" t="str">
        <f>IF(AN99="","",VLOOKUP(AN99,'シフト記号表（従来型・ユニット型共通）'!$C$6:$L$47,10,FALSE))</f>
        <v/>
      </c>
      <c r="AO100" s="174" t="str">
        <f>IF(AO99="","",VLOOKUP(AO99,'シフト記号表（従来型・ユニット型共通）'!$C$6:$L$47,10,FALSE))</f>
        <v/>
      </c>
      <c r="AP100" s="174" t="str">
        <f>IF(AP99="","",VLOOKUP(AP99,'シフト記号表（従来型・ユニット型共通）'!$C$6:$L$47,10,FALSE))</f>
        <v/>
      </c>
      <c r="AQ100" s="175" t="str">
        <f>IF(AQ99="","",VLOOKUP(AQ99,'シフト記号表（従来型・ユニット型共通）'!$C$6:$L$47,10,FALSE))</f>
        <v/>
      </c>
      <c r="AR100" s="173"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4" t="str">
        <f>IF(AU99="","",VLOOKUP(AU99,'シフト記号表（従来型・ユニット型共通）'!$C$6:$L$47,10,FALSE))</f>
        <v/>
      </c>
      <c r="AV100" s="174" t="str">
        <f>IF(AV99="","",VLOOKUP(AV99,'シフト記号表（従来型・ユニット型共通）'!$C$6:$L$47,10,FALSE))</f>
        <v/>
      </c>
      <c r="AW100" s="174" t="str">
        <f>IF(AW99="","",VLOOKUP(AW99,'シフト記号表（従来型・ユニット型共通）'!$C$6:$L$47,10,FALSE))</f>
        <v/>
      </c>
      <c r="AX100" s="175" t="str">
        <f>IF(AX99="","",VLOOKUP(AX99,'シフト記号表（従来型・ユニット型共通）'!$C$6:$L$47,10,FALSE))</f>
        <v/>
      </c>
      <c r="AY100" s="173"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1473">
        <f>IF($BE$3="４週",SUM(W100:AX100),IF($BE$3="暦月",SUM(W100:BA100),""))</f>
        <v>0</v>
      </c>
      <c r="BC100" s="1474"/>
      <c r="BD100" s="1475">
        <f>IF($BE$3="４週",BB100/4,IF($BE$3="暦月",(BB100/($BE$8/7)),""))</f>
        <v>0</v>
      </c>
      <c r="BE100" s="1474"/>
      <c r="BF100" s="1470"/>
      <c r="BG100" s="1471"/>
      <c r="BH100" s="1471"/>
      <c r="BI100" s="1471"/>
      <c r="BJ100" s="1472"/>
    </row>
    <row r="101" spans="2:62" ht="20.25" customHeight="1">
      <c r="B101" s="1479">
        <f>B99+1</f>
        <v>43</v>
      </c>
      <c r="C101" s="1316"/>
      <c r="D101" s="1317"/>
      <c r="E101" s="163"/>
      <c r="F101" s="164"/>
      <c r="G101" s="163"/>
      <c r="H101" s="164"/>
      <c r="I101" s="1410"/>
      <c r="J101" s="1411"/>
      <c r="K101" s="1416"/>
      <c r="L101" s="1417"/>
      <c r="M101" s="1417"/>
      <c r="N101" s="1317"/>
      <c r="O101" s="1440"/>
      <c r="P101" s="1441"/>
      <c r="Q101" s="1441"/>
      <c r="R101" s="1441"/>
      <c r="S101" s="1442"/>
      <c r="T101" s="195" t="s">
        <v>18</v>
      </c>
      <c r="U101" s="118"/>
      <c r="V101" s="119"/>
      <c r="W101" s="105"/>
      <c r="X101" s="106"/>
      <c r="Y101" s="106"/>
      <c r="Z101" s="106"/>
      <c r="AA101" s="106"/>
      <c r="AB101" s="106"/>
      <c r="AC101" s="107"/>
      <c r="AD101" s="105"/>
      <c r="AE101" s="106"/>
      <c r="AF101" s="106"/>
      <c r="AG101" s="106"/>
      <c r="AH101" s="106"/>
      <c r="AI101" s="106"/>
      <c r="AJ101" s="107"/>
      <c r="AK101" s="105"/>
      <c r="AL101" s="106"/>
      <c r="AM101" s="106"/>
      <c r="AN101" s="106"/>
      <c r="AO101" s="106"/>
      <c r="AP101" s="106"/>
      <c r="AQ101" s="107"/>
      <c r="AR101" s="105"/>
      <c r="AS101" s="106"/>
      <c r="AT101" s="106"/>
      <c r="AU101" s="106"/>
      <c r="AV101" s="106"/>
      <c r="AW101" s="106"/>
      <c r="AX101" s="107"/>
      <c r="AY101" s="105"/>
      <c r="AZ101" s="106"/>
      <c r="BA101" s="108"/>
      <c r="BB101" s="1394"/>
      <c r="BC101" s="1395"/>
      <c r="BD101" s="1396"/>
      <c r="BE101" s="1397"/>
      <c r="BF101" s="1418"/>
      <c r="BG101" s="1419"/>
      <c r="BH101" s="1419"/>
      <c r="BI101" s="1419"/>
      <c r="BJ101" s="1420"/>
    </row>
    <row r="102" spans="2:62" ht="20.25" customHeight="1">
      <c r="B102" s="1480"/>
      <c r="C102" s="1464"/>
      <c r="D102" s="1465"/>
      <c r="E102" s="207"/>
      <c r="F102" s="208">
        <f>C101</f>
        <v>0</v>
      </c>
      <c r="G102" s="207"/>
      <c r="H102" s="208">
        <f>I101</f>
        <v>0</v>
      </c>
      <c r="I102" s="1466"/>
      <c r="J102" s="1467"/>
      <c r="K102" s="1468"/>
      <c r="L102" s="1469"/>
      <c r="M102" s="1469"/>
      <c r="N102" s="1465"/>
      <c r="O102" s="1440"/>
      <c r="P102" s="1441"/>
      <c r="Q102" s="1441"/>
      <c r="R102" s="1441"/>
      <c r="S102" s="1442"/>
      <c r="T102" s="196" t="s">
        <v>254</v>
      </c>
      <c r="U102" s="120"/>
      <c r="V102" s="197"/>
      <c r="W102" s="173" t="str">
        <f>IF(W101="","",VLOOKUP(W101,'シフト記号表（従来型・ユニット型共通）'!$C$6:$L$47,10,FALSE))</f>
        <v/>
      </c>
      <c r="X102" s="174" t="str">
        <f>IF(X101="","",VLOOKUP(X101,'シフト記号表（従来型・ユニット型共通）'!$C$6:$L$47,10,FALSE))</f>
        <v/>
      </c>
      <c r="Y102" s="174" t="str">
        <f>IF(Y101="","",VLOOKUP(Y101,'シフト記号表（従来型・ユニット型共通）'!$C$6:$L$47,10,FALSE))</f>
        <v/>
      </c>
      <c r="Z102" s="174" t="str">
        <f>IF(Z101="","",VLOOKUP(Z101,'シフト記号表（従来型・ユニット型共通）'!$C$6:$L$47,10,FALSE))</f>
        <v/>
      </c>
      <c r="AA102" s="174" t="str">
        <f>IF(AA101="","",VLOOKUP(AA101,'シフト記号表（従来型・ユニット型共通）'!$C$6:$L$47,10,FALSE))</f>
        <v/>
      </c>
      <c r="AB102" s="174" t="str">
        <f>IF(AB101="","",VLOOKUP(AB101,'シフト記号表（従来型・ユニット型共通）'!$C$6:$L$47,10,FALSE))</f>
        <v/>
      </c>
      <c r="AC102" s="175" t="str">
        <f>IF(AC101="","",VLOOKUP(AC101,'シフト記号表（従来型・ユニット型共通）'!$C$6:$L$47,10,FALSE))</f>
        <v/>
      </c>
      <c r="AD102" s="173"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4" t="str">
        <f>IF(AG101="","",VLOOKUP(AG101,'シフト記号表（従来型・ユニット型共通）'!$C$6:$L$47,10,FALSE))</f>
        <v/>
      </c>
      <c r="AH102" s="174" t="str">
        <f>IF(AH101="","",VLOOKUP(AH101,'シフト記号表（従来型・ユニット型共通）'!$C$6:$L$47,10,FALSE))</f>
        <v/>
      </c>
      <c r="AI102" s="174" t="str">
        <f>IF(AI101="","",VLOOKUP(AI101,'シフト記号表（従来型・ユニット型共通）'!$C$6:$L$47,10,FALSE))</f>
        <v/>
      </c>
      <c r="AJ102" s="175" t="str">
        <f>IF(AJ101="","",VLOOKUP(AJ101,'シフト記号表（従来型・ユニット型共通）'!$C$6:$L$47,10,FALSE))</f>
        <v/>
      </c>
      <c r="AK102" s="173"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4" t="str">
        <f>IF(AN101="","",VLOOKUP(AN101,'シフト記号表（従来型・ユニット型共通）'!$C$6:$L$47,10,FALSE))</f>
        <v/>
      </c>
      <c r="AO102" s="174" t="str">
        <f>IF(AO101="","",VLOOKUP(AO101,'シフト記号表（従来型・ユニット型共通）'!$C$6:$L$47,10,FALSE))</f>
        <v/>
      </c>
      <c r="AP102" s="174" t="str">
        <f>IF(AP101="","",VLOOKUP(AP101,'シフト記号表（従来型・ユニット型共通）'!$C$6:$L$47,10,FALSE))</f>
        <v/>
      </c>
      <c r="AQ102" s="175" t="str">
        <f>IF(AQ101="","",VLOOKUP(AQ101,'シフト記号表（従来型・ユニット型共通）'!$C$6:$L$47,10,FALSE))</f>
        <v/>
      </c>
      <c r="AR102" s="173"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4" t="str">
        <f>IF(AU101="","",VLOOKUP(AU101,'シフト記号表（従来型・ユニット型共通）'!$C$6:$L$47,10,FALSE))</f>
        <v/>
      </c>
      <c r="AV102" s="174" t="str">
        <f>IF(AV101="","",VLOOKUP(AV101,'シフト記号表（従来型・ユニット型共通）'!$C$6:$L$47,10,FALSE))</f>
        <v/>
      </c>
      <c r="AW102" s="174" t="str">
        <f>IF(AW101="","",VLOOKUP(AW101,'シフト記号表（従来型・ユニット型共通）'!$C$6:$L$47,10,FALSE))</f>
        <v/>
      </c>
      <c r="AX102" s="175" t="str">
        <f>IF(AX101="","",VLOOKUP(AX101,'シフト記号表（従来型・ユニット型共通）'!$C$6:$L$47,10,FALSE))</f>
        <v/>
      </c>
      <c r="AY102" s="173"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1473">
        <f>IF($BE$3="４週",SUM(W102:AX102),IF($BE$3="暦月",SUM(W102:BA102),""))</f>
        <v>0</v>
      </c>
      <c r="BC102" s="1474"/>
      <c r="BD102" s="1475">
        <f>IF($BE$3="４週",BB102/4,IF($BE$3="暦月",(BB102/($BE$8/7)),""))</f>
        <v>0</v>
      </c>
      <c r="BE102" s="1474"/>
      <c r="BF102" s="1470"/>
      <c r="BG102" s="1471"/>
      <c r="BH102" s="1471"/>
      <c r="BI102" s="1471"/>
      <c r="BJ102" s="1472"/>
    </row>
    <row r="103" spans="2:62" ht="20.25" customHeight="1">
      <c r="B103" s="1479">
        <f>B101+1</f>
        <v>44</v>
      </c>
      <c r="C103" s="1316"/>
      <c r="D103" s="1317"/>
      <c r="E103" s="163"/>
      <c r="F103" s="164"/>
      <c r="G103" s="163"/>
      <c r="H103" s="164"/>
      <c r="I103" s="1410"/>
      <c r="J103" s="1411"/>
      <c r="K103" s="1416"/>
      <c r="L103" s="1417"/>
      <c r="M103" s="1417"/>
      <c r="N103" s="1317"/>
      <c r="O103" s="1440"/>
      <c r="P103" s="1441"/>
      <c r="Q103" s="1441"/>
      <c r="R103" s="1441"/>
      <c r="S103" s="1442"/>
      <c r="T103" s="195" t="s">
        <v>18</v>
      </c>
      <c r="U103" s="118"/>
      <c r="V103" s="119"/>
      <c r="W103" s="105"/>
      <c r="X103" s="106"/>
      <c r="Y103" s="106"/>
      <c r="Z103" s="106"/>
      <c r="AA103" s="106"/>
      <c r="AB103" s="106"/>
      <c r="AC103" s="107"/>
      <c r="AD103" s="105"/>
      <c r="AE103" s="106"/>
      <c r="AF103" s="106"/>
      <c r="AG103" s="106"/>
      <c r="AH103" s="106"/>
      <c r="AI103" s="106"/>
      <c r="AJ103" s="107"/>
      <c r="AK103" s="105"/>
      <c r="AL103" s="106"/>
      <c r="AM103" s="106"/>
      <c r="AN103" s="106"/>
      <c r="AO103" s="106"/>
      <c r="AP103" s="106"/>
      <c r="AQ103" s="107"/>
      <c r="AR103" s="105"/>
      <c r="AS103" s="106"/>
      <c r="AT103" s="106"/>
      <c r="AU103" s="106"/>
      <c r="AV103" s="106"/>
      <c r="AW103" s="106"/>
      <c r="AX103" s="107"/>
      <c r="AY103" s="105"/>
      <c r="AZ103" s="106"/>
      <c r="BA103" s="108"/>
      <c r="BB103" s="1394"/>
      <c r="BC103" s="1395"/>
      <c r="BD103" s="1396"/>
      <c r="BE103" s="1397"/>
      <c r="BF103" s="1418"/>
      <c r="BG103" s="1419"/>
      <c r="BH103" s="1419"/>
      <c r="BI103" s="1419"/>
      <c r="BJ103" s="1420"/>
    </row>
    <row r="104" spans="2:62" ht="20.25" customHeight="1">
      <c r="B104" s="1480"/>
      <c r="C104" s="1464"/>
      <c r="D104" s="1465"/>
      <c r="E104" s="207"/>
      <c r="F104" s="208">
        <f>C103</f>
        <v>0</v>
      </c>
      <c r="G104" s="207"/>
      <c r="H104" s="208">
        <f>I103</f>
        <v>0</v>
      </c>
      <c r="I104" s="1466"/>
      <c r="J104" s="1467"/>
      <c r="K104" s="1468"/>
      <c r="L104" s="1469"/>
      <c r="M104" s="1469"/>
      <c r="N104" s="1465"/>
      <c r="O104" s="1440"/>
      <c r="P104" s="1441"/>
      <c r="Q104" s="1441"/>
      <c r="R104" s="1441"/>
      <c r="S104" s="1442"/>
      <c r="T104" s="196" t="s">
        <v>254</v>
      </c>
      <c r="U104" s="120"/>
      <c r="V104" s="197"/>
      <c r="W104" s="173" t="str">
        <f>IF(W103="","",VLOOKUP(W103,'シフト記号表（従来型・ユニット型共通）'!$C$6:$L$47,10,FALSE))</f>
        <v/>
      </c>
      <c r="X104" s="174" t="str">
        <f>IF(X103="","",VLOOKUP(X103,'シフト記号表（従来型・ユニット型共通）'!$C$6:$L$47,10,FALSE))</f>
        <v/>
      </c>
      <c r="Y104" s="174" t="str">
        <f>IF(Y103="","",VLOOKUP(Y103,'シフト記号表（従来型・ユニット型共通）'!$C$6:$L$47,10,FALSE))</f>
        <v/>
      </c>
      <c r="Z104" s="174" t="str">
        <f>IF(Z103="","",VLOOKUP(Z103,'シフト記号表（従来型・ユニット型共通）'!$C$6:$L$47,10,FALSE))</f>
        <v/>
      </c>
      <c r="AA104" s="174" t="str">
        <f>IF(AA103="","",VLOOKUP(AA103,'シフト記号表（従来型・ユニット型共通）'!$C$6:$L$47,10,FALSE))</f>
        <v/>
      </c>
      <c r="AB104" s="174" t="str">
        <f>IF(AB103="","",VLOOKUP(AB103,'シフト記号表（従来型・ユニット型共通）'!$C$6:$L$47,10,FALSE))</f>
        <v/>
      </c>
      <c r="AC104" s="175" t="str">
        <f>IF(AC103="","",VLOOKUP(AC103,'シフト記号表（従来型・ユニット型共通）'!$C$6:$L$47,10,FALSE))</f>
        <v/>
      </c>
      <c r="AD104" s="173"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4" t="str">
        <f>IF(AG103="","",VLOOKUP(AG103,'シフト記号表（従来型・ユニット型共通）'!$C$6:$L$47,10,FALSE))</f>
        <v/>
      </c>
      <c r="AH104" s="174" t="str">
        <f>IF(AH103="","",VLOOKUP(AH103,'シフト記号表（従来型・ユニット型共通）'!$C$6:$L$47,10,FALSE))</f>
        <v/>
      </c>
      <c r="AI104" s="174" t="str">
        <f>IF(AI103="","",VLOOKUP(AI103,'シフト記号表（従来型・ユニット型共通）'!$C$6:$L$47,10,FALSE))</f>
        <v/>
      </c>
      <c r="AJ104" s="175" t="str">
        <f>IF(AJ103="","",VLOOKUP(AJ103,'シフト記号表（従来型・ユニット型共通）'!$C$6:$L$47,10,FALSE))</f>
        <v/>
      </c>
      <c r="AK104" s="173"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4" t="str">
        <f>IF(AN103="","",VLOOKUP(AN103,'シフト記号表（従来型・ユニット型共通）'!$C$6:$L$47,10,FALSE))</f>
        <v/>
      </c>
      <c r="AO104" s="174" t="str">
        <f>IF(AO103="","",VLOOKUP(AO103,'シフト記号表（従来型・ユニット型共通）'!$C$6:$L$47,10,FALSE))</f>
        <v/>
      </c>
      <c r="AP104" s="174" t="str">
        <f>IF(AP103="","",VLOOKUP(AP103,'シフト記号表（従来型・ユニット型共通）'!$C$6:$L$47,10,FALSE))</f>
        <v/>
      </c>
      <c r="AQ104" s="175" t="str">
        <f>IF(AQ103="","",VLOOKUP(AQ103,'シフト記号表（従来型・ユニット型共通）'!$C$6:$L$47,10,FALSE))</f>
        <v/>
      </c>
      <c r="AR104" s="173"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4" t="str">
        <f>IF(AU103="","",VLOOKUP(AU103,'シフト記号表（従来型・ユニット型共通）'!$C$6:$L$47,10,FALSE))</f>
        <v/>
      </c>
      <c r="AV104" s="174" t="str">
        <f>IF(AV103="","",VLOOKUP(AV103,'シフト記号表（従来型・ユニット型共通）'!$C$6:$L$47,10,FALSE))</f>
        <v/>
      </c>
      <c r="AW104" s="174" t="str">
        <f>IF(AW103="","",VLOOKUP(AW103,'シフト記号表（従来型・ユニット型共通）'!$C$6:$L$47,10,FALSE))</f>
        <v/>
      </c>
      <c r="AX104" s="175" t="str">
        <f>IF(AX103="","",VLOOKUP(AX103,'シフト記号表（従来型・ユニット型共通）'!$C$6:$L$47,10,FALSE))</f>
        <v/>
      </c>
      <c r="AY104" s="173"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1473">
        <f>IF($BE$3="４週",SUM(W104:AX104),IF($BE$3="暦月",SUM(W104:BA104),""))</f>
        <v>0</v>
      </c>
      <c r="BC104" s="1474"/>
      <c r="BD104" s="1475">
        <f>IF($BE$3="４週",BB104/4,IF($BE$3="暦月",(BB104/($BE$8/7)),""))</f>
        <v>0</v>
      </c>
      <c r="BE104" s="1474"/>
      <c r="BF104" s="1470"/>
      <c r="BG104" s="1471"/>
      <c r="BH104" s="1471"/>
      <c r="BI104" s="1471"/>
      <c r="BJ104" s="1472"/>
    </row>
    <row r="105" spans="2:62" ht="20.25" customHeight="1">
      <c r="B105" s="1479">
        <f>B103+1</f>
        <v>45</v>
      </c>
      <c r="C105" s="1316"/>
      <c r="D105" s="1317"/>
      <c r="E105" s="163"/>
      <c r="F105" s="164"/>
      <c r="G105" s="163"/>
      <c r="H105" s="164"/>
      <c r="I105" s="1410"/>
      <c r="J105" s="1411"/>
      <c r="K105" s="1416"/>
      <c r="L105" s="1417"/>
      <c r="M105" s="1417"/>
      <c r="N105" s="1317"/>
      <c r="O105" s="1440"/>
      <c r="P105" s="1441"/>
      <c r="Q105" s="1441"/>
      <c r="R105" s="1441"/>
      <c r="S105" s="1442"/>
      <c r="T105" s="195" t="s">
        <v>18</v>
      </c>
      <c r="U105" s="118"/>
      <c r="V105" s="119"/>
      <c r="W105" s="105"/>
      <c r="X105" s="106"/>
      <c r="Y105" s="106"/>
      <c r="Z105" s="106"/>
      <c r="AA105" s="106"/>
      <c r="AB105" s="106"/>
      <c r="AC105" s="107"/>
      <c r="AD105" s="105"/>
      <c r="AE105" s="106"/>
      <c r="AF105" s="106"/>
      <c r="AG105" s="106"/>
      <c r="AH105" s="106"/>
      <c r="AI105" s="106"/>
      <c r="AJ105" s="107"/>
      <c r="AK105" s="105"/>
      <c r="AL105" s="106"/>
      <c r="AM105" s="106"/>
      <c r="AN105" s="106"/>
      <c r="AO105" s="106"/>
      <c r="AP105" s="106"/>
      <c r="AQ105" s="107"/>
      <c r="AR105" s="105"/>
      <c r="AS105" s="106"/>
      <c r="AT105" s="106"/>
      <c r="AU105" s="106"/>
      <c r="AV105" s="106"/>
      <c r="AW105" s="106"/>
      <c r="AX105" s="107"/>
      <c r="AY105" s="105"/>
      <c r="AZ105" s="106"/>
      <c r="BA105" s="108"/>
      <c r="BB105" s="1394"/>
      <c r="BC105" s="1395"/>
      <c r="BD105" s="1396"/>
      <c r="BE105" s="1397"/>
      <c r="BF105" s="1418"/>
      <c r="BG105" s="1419"/>
      <c r="BH105" s="1419"/>
      <c r="BI105" s="1419"/>
      <c r="BJ105" s="1420"/>
    </row>
    <row r="106" spans="2:62" ht="20.25" customHeight="1">
      <c r="B106" s="1480"/>
      <c r="C106" s="1464"/>
      <c r="D106" s="1465"/>
      <c r="E106" s="207"/>
      <c r="F106" s="208">
        <f>C105</f>
        <v>0</v>
      </c>
      <c r="G106" s="207"/>
      <c r="H106" s="208">
        <f>I105</f>
        <v>0</v>
      </c>
      <c r="I106" s="1466"/>
      <c r="J106" s="1467"/>
      <c r="K106" s="1468"/>
      <c r="L106" s="1469"/>
      <c r="M106" s="1469"/>
      <c r="N106" s="1465"/>
      <c r="O106" s="1440"/>
      <c r="P106" s="1441"/>
      <c r="Q106" s="1441"/>
      <c r="R106" s="1441"/>
      <c r="S106" s="1442"/>
      <c r="T106" s="196" t="s">
        <v>254</v>
      </c>
      <c r="U106" s="120"/>
      <c r="V106" s="197"/>
      <c r="W106" s="173" t="str">
        <f>IF(W105="","",VLOOKUP(W105,'シフト記号表（従来型・ユニット型共通）'!$C$6:$L$47,10,FALSE))</f>
        <v/>
      </c>
      <c r="X106" s="174" t="str">
        <f>IF(X105="","",VLOOKUP(X105,'シフト記号表（従来型・ユニット型共通）'!$C$6:$L$47,10,FALSE))</f>
        <v/>
      </c>
      <c r="Y106" s="174" t="str">
        <f>IF(Y105="","",VLOOKUP(Y105,'シフト記号表（従来型・ユニット型共通）'!$C$6:$L$47,10,FALSE))</f>
        <v/>
      </c>
      <c r="Z106" s="174" t="str">
        <f>IF(Z105="","",VLOOKUP(Z105,'シフト記号表（従来型・ユニット型共通）'!$C$6:$L$47,10,FALSE))</f>
        <v/>
      </c>
      <c r="AA106" s="174" t="str">
        <f>IF(AA105="","",VLOOKUP(AA105,'シフト記号表（従来型・ユニット型共通）'!$C$6:$L$47,10,FALSE))</f>
        <v/>
      </c>
      <c r="AB106" s="174" t="str">
        <f>IF(AB105="","",VLOOKUP(AB105,'シフト記号表（従来型・ユニット型共通）'!$C$6:$L$47,10,FALSE))</f>
        <v/>
      </c>
      <c r="AC106" s="175" t="str">
        <f>IF(AC105="","",VLOOKUP(AC105,'シフト記号表（従来型・ユニット型共通）'!$C$6:$L$47,10,FALSE))</f>
        <v/>
      </c>
      <c r="AD106" s="173"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4" t="str">
        <f>IF(AG105="","",VLOOKUP(AG105,'シフト記号表（従来型・ユニット型共通）'!$C$6:$L$47,10,FALSE))</f>
        <v/>
      </c>
      <c r="AH106" s="174" t="str">
        <f>IF(AH105="","",VLOOKUP(AH105,'シフト記号表（従来型・ユニット型共通）'!$C$6:$L$47,10,FALSE))</f>
        <v/>
      </c>
      <c r="AI106" s="174" t="str">
        <f>IF(AI105="","",VLOOKUP(AI105,'シフト記号表（従来型・ユニット型共通）'!$C$6:$L$47,10,FALSE))</f>
        <v/>
      </c>
      <c r="AJ106" s="175" t="str">
        <f>IF(AJ105="","",VLOOKUP(AJ105,'シフト記号表（従来型・ユニット型共通）'!$C$6:$L$47,10,FALSE))</f>
        <v/>
      </c>
      <c r="AK106" s="173"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4" t="str">
        <f>IF(AN105="","",VLOOKUP(AN105,'シフト記号表（従来型・ユニット型共通）'!$C$6:$L$47,10,FALSE))</f>
        <v/>
      </c>
      <c r="AO106" s="174" t="str">
        <f>IF(AO105="","",VLOOKUP(AO105,'シフト記号表（従来型・ユニット型共通）'!$C$6:$L$47,10,FALSE))</f>
        <v/>
      </c>
      <c r="AP106" s="174" t="str">
        <f>IF(AP105="","",VLOOKUP(AP105,'シフト記号表（従来型・ユニット型共通）'!$C$6:$L$47,10,FALSE))</f>
        <v/>
      </c>
      <c r="AQ106" s="175" t="str">
        <f>IF(AQ105="","",VLOOKUP(AQ105,'シフト記号表（従来型・ユニット型共通）'!$C$6:$L$47,10,FALSE))</f>
        <v/>
      </c>
      <c r="AR106" s="173"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4" t="str">
        <f>IF(AU105="","",VLOOKUP(AU105,'シフト記号表（従来型・ユニット型共通）'!$C$6:$L$47,10,FALSE))</f>
        <v/>
      </c>
      <c r="AV106" s="174" t="str">
        <f>IF(AV105="","",VLOOKUP(AV105,'シフト記号表（従来型・ユニット型共通）'!$C$6:$L$47,10,FALSE))</f>
        <v/>
      </c>
      <c r="AW106" s="174" t="str">
        <f>IF(AW105="","",VLOOKUP(AW105,'シフト記号表（従来型・ユニット型共通）'!$C$6:$L$47,10,FALSE))</f>
        <v/>
      </c>
      <c r="AX106" s="175" t="str">
        <f>IF(AX105="","",VLOOKUP(AX105,'シフト記号表（従来型・ユニット型共通）'!$C$6:$L$47,10,FALSE))</f>
        <v/>
      </c>
      <c r="AY106" s="173"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1473">
        <f>IF($BE$3="４週",SUM(W106:AX106),IF($BE$3="暦月",SUM(W106:BA106),""))</f>
        <v>0</v>
      </c>
      <c r="BC106" s="1474"/>
      <c r="BD106" s="1475">
        <f>IF($BE$3="４週",BB106/4,IF($BE$3="暦月",(BB106/($BE$8/7)),""))</f>
        <v>0</v>
      </c>
      <c r="BE106" s="1474"/>
      <c r="BF106" s="1470"/>
      <c r="BG106" s="1471"/>
      <c r="BH106" s="1471"/>
      <c r="BI106" s="1471"/>
      <c r="BJ106" s="1472"/>
    </row>
    <row r="107" spans="2:62" ht="20.25" customHeight="1">
      <c r="B107" s="1479">
        <f>B105+1</f>
        <v>46</v>
      </c>
      <c r="C107" s="1316"/>
      <c r="D107" s="1317"/>
      <c r="E107" s="163"/>
      <c r="F107" s="164"/>
      <c r="G107" s="163"/>
      <c r="H107" s="164"/>
      <c r="I107" s="1410"/>
      <c r="J107" s="1411"/>
      <c r="K107" s="1416"/>
      <c r="L107" s="1417"/>
      <c r="M107" s="1417"/>
      <c r="N107" s="1317"/>
      <c r="O107" s="1440"/>
      <c r="P107" s="1441"/>
      <c r="Q107" s="1441"/>
      <c r="R107" s="1441"/>
      <c r="S107" s="1442"/>
      <c r="T107" s="195" t="s">
        <v>18</v>
      </c>
      <c r="U107" s="118"/>
      <c r="V107" s="119"/>
      <c r="W107" s="105"/>
      <c r="X107" s="106"/>
      <c r="Y107" s="106"/>
      <c r="Z107" s="106"/>
      <c r="AA107" s="106"/>
      <c r="AB107" s="106"/>
      <c r="AC107" s="107"/>
      <c r="AD107" s="105"/>
      <c r="AE107" s="106"/>
      <c r="AF107" s="106"/>
      <c r="AG107" s="106"/>
      <c r="AH107" s="106"/>
      <c r="AI107" s="106"/>
      <c r="AJ107" s="107"/>
      <c r="AK107" s="105"/>
      <c r="AL107" s="106"/>
      <c r="AM107" s="106"/>
      <c r="AN107" s="106"/>
      <c r="AO107" s="106"/>
      <c r="AP107" s="106"/>
      <c r="AQ107" s="107"/>
      <c r="AR107" s="105"/>
      <c r="AS107" s="106"/>
      <c r="AT107" s="106"/>
      <c r="AU107" s="106"/>
      <c r="AV107" s="106"/>
      <c r="AW107" s="106"/>
      <c r="AX107" s="107"/>
      <c r="AY107" s="105"/>
      <c r="AZ107" s="106"/>
      <c r="BA107" s="108"/>
      <c r="BB107" s="1394"/>
      <c r="BC107" s="1395"/>
      <c r="BD107" s="1396"/>
      <c r="BE107" s="1397"/>
      <c r="BF107" s="1418"/>
      <c r="BG107" s="1419"/>
      <c r="BH107" s="1419"/>
      <c r="BI107" s="1419"/>
      <c r="BJ107" s="1420"/>
    </row>
    <row r="108" spans="2:62" ht="20.25" customHeight="1">
      <c r="B108" s="1480"/>
      <c r="C108" s="1464"/>
      <c r="D108" s="1465"/>
      <c r="E108" s="207"/>
      <c r="F108" s="208">
        <f>C107</f>
        <v>0</v>
      </c>
      <c r="G108" s="207"/>
      <c r="H108" s="208">
        <f>I107</f>
        <v>0</v>
      </c>
      <c r="I108" s="1466"/>
      <c r="J108" s="1467"/>
      <c r="K108" s="1468"/>
      <c r="L108" s="1469"/>
      <c r="M108" s="1469"/>
      <c r="N108" s="1465"/>
      <c r="O108" s="1440"/>
      <c r="P108" s="1441"/>
      <c r="Q108" s="1441"/>
      <c r="R108" s="1441"/>
      <c r="S108" s="1442"/>
      <c r="T108" s="196" t="s">
        <v>254</v>
      </c>
      <c r="U108" s="120"/>
      <c r="V108" s="197"/>
      <c r="W108" s="173" t="str">
        <f>IF(W107="","",VLOOKUP(W107,'シフト記号表（従来型・ユニット型共通）'!$C$6:$L$47,10,FALSE))</f>
        <v/>
      </c>
      <c r="X108" s="174" t="str">
        <f>IF(X107="","",VLOOKUP(X107,'シフト記号表（従来型・ユニット型共通）'!$C$6:$L$47,10,FALSE))</f>
        <v/>
      </c>
      <c r="Y108" s="174" t="str">
        <f>IF(Y107="","",VLOOKUP(Y107,'シフト記号表（従来型・ユニット型共通）'!$C$6:$L$47,10,FALSE))</f>
        <v/>
      </c>
      <c r="Z108" s="174" t="str">
        <f>IF(Z107="","",VLOOKUP(Z107,'シフト記号表（従来型・ユニット型共通）'!$C$6:$L$47,10,FALSE))</f>
        <v/>
      </c>
      <c r="AA108" s="174" t="str">
        <f>IF(AA107="","",VLOOKUP(AA107,'シフト記号表（従来型・ユニット型共通）'!$C$6:$L$47,10,FALSE))</f>
        <v/>
      </c>
      <c r="AB108" s="174" t="str">
        <f>IF(AB107="","",VLOOKUP(AB107,'シフト記号表（従来型・ユニット型共通）'!$C$6:$L$47,10,FALSE))</f>
        <v/>
      </c>
      <c r="AC108" s="175" t="str">
        <f>IF(AC107="","",VLOOKUP(AC107,'シフト記号表（従来型・ユニット型共通）'!$C$6:$L$47,10,FALSE))</f>
        <v/>
      </c>
      <c r="AD108" s="173"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4" t="str">
        <f>IF(AG107="","",VLOOKUP(AG107,'シフト記号表（従来型・ユニット型共通）'!$C$6:$L$47,10,FALSE))</f>
        <v/>
      </c>
      <c r="AH108" s="174" t="str">
        <f>IF(AH107="","",VLOOKUP(AH107,'シフト記号表（従来型・ユニット型共通）'!$C$6:$L$47,10,FALSE))</f>
        <v/>
      </c>
      <c r="AI108" s="174" t="str">
        <f>IF(AI107="","",VLOOKUP(AI107,'シフト記号表（従来型・ユニット型共通）'!$C$6:$L$47,10,FALSE))</f>
        <v/>
      </c>
      <c r="AJ108" s="175" t="str">
        <f>IF(AJ107="","",VLOOKUP(AJ107,'シフト記号表（従来型・ユニット型共通）'!$C$6:$L$47,10,FALSE))</f>
        <v/>
      </c>
      <c r="AK108" s="173"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4" t="str">
        <f>IF(AN107="","",VLOOKUP(AN107,'シフト記号表（従来型・ユニット型共通）'!$C$6:$L$47,10,FALSE))</f>
        <v/>
      </c>
      <c r="AO108" s="174" t="str">
        <f>IF(AO107="","",VLOOKUP(AO107,'シフト記号表（従来型・ユニット型共通）'!$C$6:$L$47,10,FALSE))</f>
        <v/>
      </c>
      <c r="AP108" s="174" t="str">
        <f>IF(AP107="","",VLOOKUP(AP107,'シフト記号表（従来型・ユニット型共通）'!$C$6:$L$47,10,FALSE))</f>
        <v/>
      </c>
      <c r="AQ108" s="175" t="str">
        <f>IF(AQ107="","",VLOOKUP(AQ107,'シフト記号表（従来型・ユニット型共通）'!$C$6:$L$47,10,FALSE))</f>
        <v/>
      </c>
      <c r="AR108" s="173"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4" t="str">
        <f>IF(AU107="","",VLOOKUP(AU107,'シフト記号表（従来型・ユニット型共通）'!$C$6:$L$47,10,FALSE))</f>
        <v/>
      </c>
      <c r="AV108" s="174" t="str">
        <f>IF(AV107="","",VLOOKUP(AV107,'シフト記号表（従来型・ユニット型共通）'!$C$6:$L$47,10,FALSE))</f>
        <v/>
      </c>
      <c r="AW108" s="174" t="str">
        <f>IF(AW107="","",VLOOKUP(AW107,'シフト記号表（従来型・ユニット型共通）'!$C$6:$L$47,10,FALSE))</f>
        <v/>
      </c>
      <c r="AX108" s="175" t="str">
        <f>IF(AX107="","",VLOOKUP(AX107,'シフト記号表（従来型・ユニット型共通）'!$C$6:$L$47,10,FALSE))</f>
        <v/>
      </c>
      <c r="AY108" s="173"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1473">
        <f>IF($BE$3="４週",SUM(W108:AX108),IF($BE$3="暦月",SUM(W108:BA108),""))</f>
        <v>0</v>
      </c>
      <c r="BC108" s="1474"/>
      <c r="BD108" s="1475">
        <f>IF($BE$3="４週",BB108/4,IF($BE$3="暦月",(BB108/($BE$8/7)),""))</f>
        <v>0</v>
      </c>
      <c r="BE108" s="1474"/>
      <c r="BF108" s="1470"/>
      <c r="BG108" s="1471"/>
      <c r="BH108" s="1471"/>
      <c r="BI108" s="1471"/>
      <c r="BJ108" s="1472"/>
    </row>
    <row r="109" spans="2:62" ht="20.25" customHeight="1">
      <c r="B109" s="1479">
        <f>B107+1</f>
        <v>47</v>
      </c>
      <c r="C109" s="1316"/>
      <c r="D109" s="1317"/>
      <c r="E109" s="163"/>
      <c r="F109" s="164"/>
      <c r="G109" s="163"/>
      <c r="H109" s="164"/>
      <c r="I109" s="1410"/>
      <c r="J109" s="1411"/>
      <c r="K109" s="1416"/>
      <c r="L109" s="1417"/>
      <c r="M109" s="1417"/>
      <c r="N109" s="1317"/>
      <c r="O109" s="1440"/>
      <c r="P109" s="1441"/>
      <c r="Q109" s="1441"/>
      <c r="R109" s="1441"/>
      <c r="S109" s="1442"/>
      <c r="T109" s="195" t="s">
        <v>18</v>
      </c>
      <c r="U109" s="118"/>
      <c r="V109" s="119"/>
      <c r="W109" s="105"/>
      <c r="X109" s="106"/>
      <c r="Y109" s="106"/>
      <c r="Z109" s="106"/>
      <c r="AA109" s="106"/>
      <c r="AB109" s="106"/>
      <c r="AC109" s="107"/>
      <c r="AD109" s="105"/>
      <c r="AE109" s="106"/>
      <c r="AF109" s="106"/>
      <c r="AG109" s="106"/>
      <c r="AH109" s="106"/>
      <c r="AI109" s="106"/>
      <c r="AJ109" s="107"/>
      <c r="AK109" s="105"/>
      <c r="AL109" s="106"/>
      <c r="AM109" s="106"/>
      <c r="AN109" s="106"/>
      <c r="AO109" s="106"/>
      <c r="AP109" s="106"/>
      <c r="AQ109" s="107"/>
      <c r="AR109" s="105"/>
      <c r="AS109" s="106"/>
      <c r="AT109" s="106"/>
      <c r="AU109" s="106"/>
      <c r="AV109" s="106"/>
      <c r="AW109" s="106"/>
      <c r="AX109" s="107"/>
      <c r="AY109" s="105"/>
      <c r="AZ109" s="106"/>
      <c r="BA109" s="108"/>
      <c r="BB109" s="1394"/>
      <c r="BC109" s="1395"/>
      <c r="BD109" s="1396"/>
      <c r="BE109" s="1397"/>
      <c r="BF109" s="1418"/>
      <c r="BG109" s="1419"/>
      <c r="BH109" s="1419"/>
      <c r="BI109" s="1419"/>
      <c r="BJ109" s="1420"/>
    </row>
    <row r="110" spans="2:62" ht="20.25" customHeight="1">
      <c r="B110" s="1480"/>
      <c r="C110" s="1464"/>
      <c r="D110" s="1465"/>
      <c r="E110" s="207"/>
      <c r="F110" s="208">
        <f>C109</f>
        <v>0</v>
      </c>
      <c r="G110" s="207"/>
      <c r="H110" s="208">
        <f>I109</f>
        <v>0</v>
      </c>
      <c r="I110" s="1466"/>
      <c r="J110" s="1467"/>
      <c r="K110" s="1468"/>
      <c r="L110" s="1469"/>
      <c r="M110" s="1469"/>
      <c r="N110" s="1465"/>
      <c r="O110" s="1440"/>
      <c r="P110" s="1441"/>
      <c r="Q110" s="1441"/>
      <c r="R110" s="1441"/>
      <c r="S110" s="1442"/>
      <c r="T110" s="196" t="s">
        <v>254</v>
      </c>
      <c r="U110" s="120"/>
      <c r="V110" s="197"/>
      <c r="W110" s="173" t="str">
        <f>IF(W109="","",VLOOKUP(W109,'シフト記号表（従来型・ユニット型共通）'!$C$6:$L$47,10,FALSE))</f>
        <v/>
      </c>
      <c r="X110" s="174" t="str">
        <f>IF(X109="","",VLOOKUP(X109,'シフト記号表（従来型・ユニット型共通）'!$C$6:$L$47,10,FALSE))</f>
        <v/>
      </c>
      <c r="Y110" s="174" t="str">
        <f>IF(Y109="","",VLOOKUP(Y109,'シフト記号表（従来型・ユニット型共通）'!$C$6:$L$47,10,FALSE))</f>
        <v/>
      </c>
      <c r="Z110" s="174" t="str">
        <f>IF(Z109="","",VLOOKUP(Z109,'シフト記号表（従来型・ユニット型共通）'!$C$6:$L$47,10,FALSE))</f>
        <v/>
      </c>
      <c r="AA110" s="174" t="str">
        <f>IF(AA109="","",VLOOKUP(AA109,'シフト記号表（従来型・ユニット型共通）'!$C$6:$L$47,10,FALSE))</f>
        <v/>
      </c>
      <c r="AB110" s="174" t="str">
        <f>IF(AB109="","",VLOOKUP(AB109,'シフト記号表（従来型・ユニット型共通）'!$C$6:$L$47,10,FALSE))</f>
        <v/>
      </c>
      <c r="AC110" s="175" t="str">
        <f>IF(AC109="","",VLOOKUP(AC109,'シフト記号表（従来型・ユニット型共通）'!$C$6:$L$47,10,FALSE))</f>
        <v/>
      </c>
      <c r="AD110" s="173"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4" t="str">
        <f>IF(AG109="","",VLOOKUP(AG109,'シフト記号表（従来型・ユニット型共通）'!$C$6:$L$47,10,FALSE))</f>
        <v/>
      </c>
      <c r="AH110" s="174" t="str">
        <f>IF(AH109="","",VLOOKUP(AH109,'シフト記号表（従来型・ユニット型共通）'!$C$6:$L$47,10,FALSE))</f>
        <v/>
      </c>
      <c r="AI110" s="174" t="str">
        <f>IF(AI109="","",VLOOKUP(AI109,'シフト記号表（従来型・ユニット型共通）'!$C$6:$L$47,10,FALSE))</f>
        <v/>
      </c>
      <c r="AJ110" s="175" t="str">
        <f>IF(AJ109="","",VLOOKUP(AJ109,'シフト記号表（従来型・ユニット型共通）'!$C$6:$L$47,10,FALSE))</f>
        <v/>
      </c>
      <c r="AK110" s="173"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4" t="str">
        <f>IF(AN109="","",VLOOKUP(AN109,'シフト記号表（従来型・ユニット型共通）'!$C$6:$L$47,10,FALSE))</f>
        <v/>
      </c>
      <c r="AO110" s="174" t="str">
        <f>IF(AO109="","",VLOOKUP(AO109,'シフト記号表（従来型・ユニット型共通）'!$C$6:$L$47,10,FALSE))</f>
        <v/>
      </c>
      <c r="AP110" s="174" t="str">
        <f>IF(AP109="","",VLOOKUP(AP109,'シフト記号表（従来型・ユニット型共通）'!$C$6:$L$47,10,FALSE))</f>
        <v/>
      </c>
      <c r="AQ110" s="175" t="str">
        <f>IF(AQ109="","",VLOOKUP(AQ109,'シフト記号表（従来型・ユニット型共通）'!$C$6:$L$47,10,FALSE))</f>
        <v/>
      </c>
      <c r="AR110" s="173"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4" t="str">
        <f>IF(AU109="","",VLOOKUP(AU109,'シフト記号表（従来型・ユニット型共通）'!$C$6:$L$47,10,FALSE))</f>
        <v/>
      </c>
      <c r="AV110" s="174" t="str">
        <f>IF(AV109="","",VLOOKUP(AV109,'シフト記号表（従来型・ユニット型共通）'!$C$6:$L$47,10,FALSE))</f>
        <v/>
      </c>
      <c r="AW110" s="174" t="str">
        <f>IF(AW109="","",VLOOKUP(AW109,'シフト記号表（従来型・ユニット型共通）'!$C$6:$L$47,10,FALSE))</f>
        <v/>
      </c>
      <c r="AX110" s="175" t="str">
        <f>IF(AX109="","",VLOOKUP(AX109,'シフト記号表（従来型・ユニット型共通）'!$C$6:$L$47,10,FALSE))</f>
        <v/>
      </c>
      <c r="AY110" s="173"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1473">
        <f>IF($BE$3="４週",SUM(W110:AX110),IF($BE$3="暦月",SUM(W110:BA110),""))</f>
        <v>0</v>
      </c>
      <c r="BC110" s="1474"/>
      <c r="BD110" s="1475">
        <f>IF($BE$3="４週",BB110/4,IF($BE$3="暦月",(BB110/($BE$8/7)),""))</f>
        <v>0</v>
      </c>
      <c r="BE110" s="1474"/>
      <c r="BF110" s="1470"/>
      <c r="BG110" s="1471"/>
      <c r="BH110" s="1471"/>
      <c r="BI110" s="1471"/>
      <c r="BJ110" s="1472"/>
    </row>
    <row r="111" spans="2:62" ht="20.25" customHeight="1">
      <c r="B111" s="1479">
        <f>B109+1</f>
        <v>48</v>
      </c>
      <c r="C111" s="1316"/>
      <c r="D111" s="1317"/>
      <c r="E111" s="163"/>
      <c r="F111" s="164"/>
      <c r="G111" s="163"/>
      <c r="H111" s="164"/>
      <c r="I111" s="1410"/>
      <c r="J111" s="1411"/>
      <c r="K111" s="1416"/>
      <c r="L111" s="1417"/>
      <c r="M111" s="1417"/>
      <c r="N111" s="1317"/>
      <c r="O111" s="1440"/>
      <c r="P111" s="1441"/>
      <c r="Q111" s="1441"/>
      <c r="R111" s="1441"/>
      <c r="S111" s="1442"/>
      <c r="T111" s="195" t="s">
        <v>18</v>
      </c>
      <c r="U111" s="118"/>
      <c r="V111" s="119"/>
      <c r="W111" s="105"/>
      <c r="X111" s="106"/>
      <c r="Y111" s="106"/>
      <c r="Z111" s="106"/>
      <c r="AA111" s="106"/>
      <c r="AB111" s="106"/>
      <c r="AC111" s="107"/>
      <c r="AD111" s="105"/>
      <c r="AE111" s="106"/>
      <c r="AF111" s="106"/>
      <c r="AG111" s="106"/>
      <c r="AH111" s="106"/>
      <c r="AI111" s="106"/>
      <c r="AJ111" s="107"/>
      <c r="AK111" s="105"/>
      <c r="AL111" s="106"/>
      <c r="AM111" s="106"/>
      <c r="AN111" s="106"/>
      <c r="AO111" s="106"/>
      <c r="AP111" s="106"/>
      <c r="AQ111" s="107"/>
      <c r="AR111" s="105"/>
      <c r="AS111" s="106"/>
      <c r="AT111" s="106"/>
      <c r="AU111" s="106"/>
      <c r="AV111" s="106"/>
      <c r="AW111" s="106"/>
      <c r="AX111" s="107"/>
      <c r="AY111" s="105"/>
      <c r="AZ111" s="106"/>
      <c r="BA111" s="108"/>
      <c r="BB111" s="1394"/>
      <c r="BC111" s="1395"/>
      <c r="BD111" s="1396"/>
      <c r="BE111" s="1397"/>
      <c r="BF111" s="1418"/>
      <c r="BG111" s="1419"/>
      <c r="BH111" s="1419"/>
      <c r="BI111" s="1419"/>
      <c r="BJ111" s="1420"/>
    </row>
    <row r="112" spans="2:62" ht="20.25" customHeight="1">
      <c r="B112" s="1480"/>
      <c r="C112" s="1464"/>
      <c r="D112" s="1465"/>
      <c r="E112" s="207"/>
      <c r="F112" s="208">
        <f>C111</f>
        <v>0</v>
      </c>
      <c r="G112" s="207"/>
      <c r="H112" s="208">
        <f>I111</f>
        <v>0</v>
      </c>
      <c r="I112" s="1466"/>
      <c r="J112" s="1467"/>
      <c r="K112" s="1468"/>
      <c r="L112" s="1469"/>
      <c r="M112" s="1469"/>
      <c r="N112" s="1465"/>
      <c r="O112" s="1440"/>
      <c r="P112" s="1441"/>
      <c r="Q112" s="1441"/>
      <c r="R112" s="1441"/>
      <c r="S112" s="1442"/>
      <c r="T112" s="196" t="s">
        <v>254</v>
      </c>
      <c r="U112" s="120"/>
      <c r="V112" s="197"/>
      <c r="W112" s="173" t="str">
        <f>IF(W111="","",VLOOKUP(W111,'シフト記号表（従来型・ユニット型共通）'!$C$6:$L$47,10,FALSE))</f>
        <v/>
      </c>
      <c r="X112" s="174" t="str">
        <f>IF(X111="","",VLOOKUP(X111,'シフト記号表（従来型・ユニット型共通）'!$C$6:$L$47,10,FALSE))</f>
        <v/>
      </c>
      <c r="Y112" s="174" t="str">
        <f>IF(Y111="","",VLOOKUP(Y111,'シフト記号表（従来型・ユニット型共通）'!$C$6:$L$47,10,FALSE))</f>
        <v/>
      </c>
      <c r="Z112" s="174" t="str">
        <f>IF(Z111="","",VLOOKUP(Z111,'シフト記号表（従来型・ユニット型共通）'!$C$6:$L$47,10,FALSE))</f>
        <v/>
      </c>
      <c r="AA112" s="174" t="str">
        <f>IF(AA111="","",VLOOKUP(AA111,'シフト記号表（従来型・ユニット型共通）'!$C$6:$L$47,10,FALSE))</f>
        <v/>
      </c>
      <c r="AB112" s="174" t="str">
        <f>IF(AB111="","",VLOOKUP(AB111,'シフト記号表（従来型・ユニット型共通）'!$C$6:$L$47,10,FALSE))</f>
        <v/>
      </c>
      <c r="AC112" s="175" t="str">
        <f>IF(AC111="","",VLOOKUP(AC111,'シフト記号表（従来型・ユニット型共通）'!$C$6:$L$47,10,FALSE))</f>
        <v/>
      </c>
      <c r="AD112" s="173"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4" t="str">
        <f>IF(AG111="","",VLOOKUP(AG111,'シフト記号表（従来型・ユニット型共通）'!$C$6:$L$47,10,FALSE))</f>
        <v/>
      </c>
      <c r="AH112" s="174" t="str">
        <f>IF(AH111="","",VLOOKUP(AH111,'シフト記号表（従来型・ユニット型共通）'!$C$6:$L$47,10,FALSE))</f>
        <v/>
      </c>
      <c r="AI112" s="174" t="str">
        <f>IF(AI111="","",VLOOKUP(AI111,'シフト記号表（従来型・ユニット型共通）'!$C$6:$L$47,10,FALSE))</f>
        <v/>
      </c>
      <c r="AJ112" s="175" t="str">
        <f>IF(AJ111="","",VLOOKUP(AJ111,'シフト記号表（従来型・ユニット型共通）'!$C$6:$L$47,10,FALSE))</f>
        <v/>
      </c>
      <c r="AK112" s="173"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4" t="str">
        <f>IF(AN111="","",VLOOKUP(AN111,'シフト記号表（従来型・ユニット型共通）'!$C$6:$L$47,10,FALSE))</f>
        <v/>
      </c>
      <c r="AO112" s="174" t="str">
        <f>IF(AO111="","",VLOOKUP(AO111,'シフト記号表（従来型・ユニット型共通）'!$C$6:$L$47,10,FALSE))</f>
        <v/>
      </c>
      <c r="AP112" s="174" t="str">
        <f>IF(AP111="","",VLOOKUP(AP111,'シフト記号表（従来型・ユニット型共通）'!$C$6:$L$47,10,FALSE))</f>
        <v/>
      </c>
      <c r="AQ112" s="175" t="str">
        <f>IF(AQ111="","",VLOOKUP(AQ111,'シフト記号表（従来型・ユニット型共通）'!$C$6:$L$47,10,FALSE))</f>
        <v/>
      </c>
      <c r="AR112" s="173"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4" t="str">
        <f>IF(AU111="","",VLOOKUP(AU111,'シフト記号表（従来型・ユニット型共通）'!$C$6:$L$47,10,FALSE))</f>
        <v/>
      </c>
      <c r="AV112" s="174" t="str">
        <f>IF(AV111="","",VLOOKUP(AV111,'シフト記号表（従来型・ユニット型共通）'!$C$6:$L$47,10,FALSE))</f>
        <v/>
      </c>
      <c r="AW112" s="174" t="str">
        <f>IF(AW111="","",VLOOKUP(AW111,'シフト記号表（従来型・ユニット型共通）'!$C$6:$L$47,10,FALSE))</f>
        <v/>
      </c>
      <c r="AX112" s="175" t="str">
        <f>IF(AX111="","",VLOOKUP(AX111,'シフト記号表（従来型・ユニット型共通）'!$C$6:$L$47,10,FALSE))</f>
        <v/>
      </c>
      <c r="AY112" s="173"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1473">
        <f>IF($BE$3="４週",SUM(W112:AX112),IF($BE$3="暦月",SUM(W112:BA112),""))</f>
        <v>0</v>
      </c>
      <c r="BC112" s="1474"/>
      <c r="BD112" s="1475">
        <f>IF($BE$3="４週",BB112/4,IF($BE$3="暦月",(BB112/($BE$8/7)),""))</f>
        <v>0</v>
      </c>
      <c r="BE112" s="1474"/>
      <c r="BF112" s="1470"/>
      <c r="BG112" s="1471"/>
      <c r="BH112" s="1471"/>
      <c r="BI112" s="1471"/>
      <c r="BJ112" s="1472"/>
    </row>
    <row r="113" spans="2:62" ht="20.25" customHeight="1">
      <c r="B113" s="1479">
        <f>B111+1</f>
        <v>49</v>
      </c>
      <c r="C113" s="1316"/>
      <c r="D113" s="1317"/>
      <c r="E113" s="163"/>
      <c r="F113" s="164"/>
      <c r="G113" s="163"/>
      <c r="H113" s="164"/>
      <c r="I113" s="1410"/>
      <c r="J113" s="1411"/>
      <c r="K113" s="1416"/>
      <c r="L113" s="1417"/>
      <c r="M113" s="1417"/>
      <c r="N113" s="1317"/>
      <c r="O113" s="1440"/>
      <c r="P113" s="1441"/>
      <c r="Q113" s="1441"/>
      <c r="R113" s="1441"/>
      <c r="S113" s="1442"/>
      <c r="T113" s="195" t="s">
        <v>18</v>
      </c>
      <c r="U113" s="118"/>
      <c r="V113" s="119"/>
      <c r="W113" s="105"/>
      <c r="X113" s="106"/>
      <c r="Y113" s="106"/>
      <c r="Z113" s="106"/>
      <c r="AA113" s="106"/>
      <c r="AB113" s="106"/>
      <c r="AC113" s="107"/>
      <c r="AD113" s="105"/>
      <c r="AE113" s="106"/>
      <c r="AF113" s="106"/>
      <c r="AG113" s="106"/>
      <c r="AH113" s="106"/>
      <c r="AI113" s="106"/>
      <c r="AJ113" s="107"/>
      <c r="AK113" s="105"/>
      <c r="AL113" s="106"/>
      <c r="AM113" s="106"/>
      <c r="AN113" s="106"/>
      <c r="AO113" s="106"/>
      <c r="AP113" s="106"/>
      <c r="AQ113" s="107"/>
      <c r="AR113" s="105"/>
      <c r="AS113" s="106"/>
      <c r="AT113" s="106"/>
      <c r="AU113" s="106"/>
      <c r="AV113" s="106"/>
      <c r="AW113" s="106"/>
      <c r="AX113" s="107"/>
      <c r="AY113" s="105"/>
      <c r="AZ113" s="106"/>
      <c r="BA113" s="108"/>
      <c r="BB113" s="1394"/>
      <c r="BC113" s="1395"/>
      <c r="BD113" s="1396"/>
      <c r="BE113" s="1397"/>
      <c r="BF113" s="1418"/>
      <c r="BG113" s="1419"/>
      <c r="BH113" s="1419"/>
      <c r="BI113" s="1419"/>
      <c r="BJ113" s="1420"/>
    </row>
    <row r="114" spans="2:62" ht="20.25" customHeight="1">
      <c r="B114" s="1480"/>
      <c r="C114" s="1464"/>
      <c r="D114" s="1465"/>
      <c r="E114" s="207"/>
      <c r="F114" s="208">
        <f>C113</f>
        <v>0</v>
      </c>
      <c r="G114" s="207"/>
      <c r="H114" s="208">
        <f>I113</f>
        <v>0</v>
      </c>
      <c r="I114" s="1466"/>
      <c r="J114" s="1467"/>
      <c r="K114" s="1468"/>
      <c r="L114" s="1469"/>
      <c r="M114" s="1469"/>
      <c r="N114" s="1465"/>
      <c r="O114" s="1440"/>
      <c r="P114" s="1441"/>
      <c r="Q114" s="1441"/>
      <c r="R114" s="1441"/>
      <c r="S114" s="1442"/>
      <c r="T114" s="196" t="s">
        <v>254</v>
      </c>
      <c r="U114" s="120"/>
      <c r="V114" s="197"/>
      <c r="W114" s="173" t="str">
        <f>IF(W113="","",VLOOKUP(W113,'シフト記号表（従来型・ユニット型共通）'!$C$6:$L$47,10,FALSE))</f>
        <v/>
      </c>
      <c r="X114" s="174" t="str">
        <f>IF(X113="","",VLOOKUP(X113,'シフト記号表（従来型・ユニット型共通）'!$C$6:$L$47,10,FALSE))</f>
        <v/>
      </c>
      <c r="Y114" s="174" t="str">
        <f>IF(Y113="","",VLOOKUP(Y113,'シフト記号表（従来型・ユニット型共通）'!$C$6:$L$47,10,FALSE))</f>
        <v/>
      </c>
      <c r="Z114" s="174" t="str">
        <f>IF(Z113="","",VLOOKUP(Z113,'シフト記号表（従来型・ユニット型共通）'!$C$6:$L$47,10,FALSE))</f>
        <v/>
      </c>
      <c r="AA114" s="174" t="str">
        <f>IF(AA113="","",VLOOKUP(AA113,'シフト記号表（従来型・ユニット型共通）'!$C$6:$L$47,10,FALSE))</f>
        <v/>
      </c>
      <c r="AB114" s="174" t="str">
        <f>IF(AB113="","",VLOOKUP(AB113,'シフト記号表（従来型・ユニット型共通）'!$C$6:$L$47,10,FALSE))</f>
        <v/>
      </c>
      <c r="AC114" s="175" t="str">
        <f>IF(AC113="","",VLOOKUP(AC113,'シフト記号表（従来型・ユニット型共通）'!$C$6:$L$47,10,FALSE))</f>
        <v/>
      </c>
      <c r="AD114" s="173"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4" t="str">
        <f>IF(AG113="","",VLOOKUP(AG113,'シフト記号表（従来型・ユニット型共通）'!$C$6:$L$47,10,FALSE))</f>
        <v/>
      </c>
      <c r="AH114" s="174" t="str">
        <f>IF(AH113="","",VLOOKUP(AH113,'シフト記号表（従来型・ユニット型共通）'!$C$6:$L$47,10,FALSE))</f>
        <v/>
      </c>
      <c r="AI114" s="174" t="str">
        <f>IF(AI113="","",VLOOKUP(AI113,'シフト記号表（従来型・ユニット型共通）'!$C$6:$L$47,10,FALSE))</f>
        <v/>
      </c>
      <c r="AJ114" s="175" t="str">
        <f>IF(AJ113="","",VLOOKUP(AJ113,'シフト記号表（従来型・ユニット型共通）'!$C$6:$L$47,10,FALSE))</f>
        <v/>
      </c>
      <c r="AK114" s="173"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4" t="str">
        <f>IF(AN113="","",VLOOKUP(AN113,'シフト記号表（従来型・ユニット型共通）'!$C$6:$L$47,10,FALSE))</f>
        <v/>
      </c>
      <c r="AO114" s="174" t="str">
        <f>IF(AO113="","",VLOOKUP(AO113,'シフト記号表（従来型・ユニット型共通）'!$C$6:$L$47,10,FALSE))</f>
        <v/>
      </c>
      <c r="AP114" s="174" t="str">
        <f>IF(AP113="","",VLOOKUP(AP113,'シフト記号表（従来型・ユニット型共通）'!$C$6:$L$47,10,FALSE))</f>
        <v/>
      </c>
      <c r="AQ114" s="175" t="str">
        <f>IF(AQ113="","",VLOOKUP(AQ113,'シフト記号表（従来型・ユニット型共通）'!$C$6:$L$47,10,FALSE))</f>
        <v/>
      </c>
      <c r="AR114" s="173"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4" t="str">
        <f>IF(AU113="","",VLOOKUP(AU113,'シフト記号表（従来型・ユニット型共通）'!$C$6:$L$47,10,FALSE))</f>
        <v/>
      </c>
      <c r="AV114" s="174" t="str">
        <f>IF(AV113="","",VLOOKUP(AV113,'シフト記号表（従来型・ユニット型共通）'!$C$6:$L$47,10,FALSE))</f>
        <v/>
      </c>
      <c r="AW114" s="174" t="str">
        <f>IF(AW113="","",VLOOKUP(AW113,'シフト記号表（従来型・ユニット型共通）'!$C$6:$L$47,10,FALSE))</f>
        <v/>
      </c>
      <c r="AX114" s="175" t="str">
        <f>IF(AX113="","",VLOOKUP(AX113,'シフト記号表（従来型・ユニット型共通）'!$C$6:$L$47,10,FALSE))</f>
        <v/>
      </c>
      <c r="AY114" s="173"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1473">
        <f>IF($BE$3="４週",SUM(W114:AX114),IF($BE$3="暦月",SUM(W114:BA114),""))</f>
        <v>0</v>
      </c>
      <c r="BC114" s="1474"/>
      <c r="BD114" s="1475">
        <f>IF($BE$3="４週",BB114/4,IF($BE$3="暦月",(BB114/($BE$8/7)),""))</f>
        <v>0</v>
      </c>
      <c r="BE114" s="1474"/>
      <c r="BF114" s="1470"/>
      <c r="BG114" s="1471"/>
      <c r="BH114" s="1471"/>
      <c r="BI114" s="1471"/>
      <c r="BJ114" s="1472"/>
    </row>
    <row r="115" spans="2:62" ht="20.25" customHeight="1">
      <c r="B115" s="1479">
        <f>B113+1</f>
        <v>50</v>
      </c>
      <c r="C115" s="1316"/>
      <c r="D115" s="1317"/>
      <c r="E115" s="163"/>
      <c r="F115" s="164"/>
      <c r="G115" s="163"/>
      <c r="H115" s="164"/>
      <c r="I115" s="1410"/>
      <c r="J115" s="1411"/>
      <c r="K115" s="1416"/>
      <c r="L115" s="1417"/>
      <c r="M115" s="1417"/>
      <c r="N115" s="1317"/>
      <c r="O115" s="1440"/>
      <c r="P115" s="1441"/>
      <c r="Q115" s="1441"/>
      <c r="R115" s="1441"/>
      <c r="S115" s="1442"/>
      <c r="T115" s="195" t="s">
        <v>18</v>
      </c>
      <c r="U115" s="118"/>
      <c r="V115" s="119"/>
      <c r="W115" s="105"/>
      <c r="X115" s="106"/>
      <c r="Y115" s="106"/>
      <c r="Z115" s="106"/>
      <c r="AA115" s="106"/>
      <c r="AB115" s="106"/>
      <c r="AC115" s="107"/>
      <c r="AD115" s="105"/>
      <c r="AE115" s="106"/>
      <c r="AF115" s="106"/>
      <c r="AG115" s="106"/>
      <c r="AH115" s="106"/>
      <c r="AI115" s="106"/>
      <c r="AJ115" s="107"/>
      <c r="AK115" s="105"/>
      <c r="AL115" s="106"/>
      <c r="AM115" s="106"/>
      <c r="AN115" s="106"/>
      <c r="AO115" s="106"/>
      <c r="AP115" s="106"/>
      <c r="AQ115" s="107"/>
      <c r="AR115" s="105"/>
      <c r="AS115" s="106"/>
      <c r="AT115" s="106"/>
      <c r="AU115" s="106"/>
      <c r="AV115" s="106"/>
      <c r="AW115" s="106"/>
      <c r="AX115" s="107"/>
      <c r="AY115" s="105"/>
      <c r="AZ115" s="106"/>
      <c r="BA115" s="108"/>
      <c r="BB115" s="1394"/>
      <c r="BC115" s="1395"/>
      <c r="BD115" s="1396"/>
      <c r="BE115" s="1397"/>
      <c r="BF115" s="1418"/>
      <c r="BG115" s="1419"/>
      <c r="BH115" s="1419"/>
      <c r="BI115" s="1419"/>
      <c r="BJ115" s="1420"/>
    </row>
    <row r="116" spans="2:62" ht="20.25" customHeight="1">
      <c r="B116" s="1480"/>
      <c r="C116" s="1464"/>
      <c r="D116" s="1465"/>
      <c r="E116" s="207"/>
      <c r="F116" s="208">
        <f>C115</f>
        <v>0</v>
      </c>
      <c r="G116" s="207"/>
      <c r="H116" s="208">
        <f>I115</f>
        <v>0</v>
      </c>
      <c r="I116" s="1466"/>
      <c r="J116" s="1467"/>
      <c r="K116" s="1468"/>
      <c r="L116" s="1469"/>
      <c r="M116" s="1469"/>
      <c r="N116" s="1465"/>
      <c r="O116" s="1440"/>
      <c r="P116" s="1441"/>
      <c r="Q116" s="1441"/>
      <c r="R116" s="1441"/>
      <c r="S116" s="1442"/>
      <c r="T116" s="196" t="s">
        <v>254</v>
      </c>
      <c r="U116" s="120"/>
      <c r="V116" s="197"/>
      <c r="W116" s="173" t="str">
        <f>IF(W115="","",VLOOKUP(W115,'シフト記号表（従来型・ユニット型共通）'!$C$6:$L$47,10,FALSE))</f>
        <v/>
      </c>
      <c r="X116" s="174" t="str">
        <f>IF(X115="","",VLOOKUP(X115,'シフト記号表（従来型・ユニット型共通）'!$C$6:$L$47,10,FALSE))</f>
        <v/>
      </c>
      <c r="Y116" s="174" t="str">
        <f>IF(Y115="","",VLOOKUP(Y115,'シフト記号表（従来型・ユニット型共通）'!$C$6:$L$47,10,FALSE))</f>
        <v/>
      </c>
      <c r="Z116" s="174" t="str">
        <f>IF(Z115="","",VLOOKUP(Z115,'シフト記号表（従来型・ユニット型共通）'!$C$6:$L$47,10,FALSE))</f>
        <v/>
      </c>
      <c r="AA116" s="174" t="str">
        <f>IF(AA115="","",VLOOKUP(AA115,'シフト記号表（従来型・ユニット型共通）'!$C$6:$L$47,10,FALSE))</f>
        <v/>
      </c>
      <c r="AB116" s="174" t="str">
        <f>IF(AB115="","",VLOOKUP(AB115,'シフト記号表（従来型・ユニット型共通）'!$C$6:$L$47,10,FALSE))</f>
        <v/>
      </c>
      <c r="AC116" s="175" t="str">
        <f>IF(AC115="","",VLOOKUP(AC115,'シフト記号表（従来型・ユニット型共通）'!$C$6:$L$47,10,FALSE))</f>
        <v/>
      </c>
      <c r="AD116" s="173"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4" t="str">
        <f>IF(AG115="","",VLOOKUP(AG115,'シフト記号表（従来型・ユニット型共通）'!$C$6:$L$47,10,FALSE))</f>
        <v/>
      </c>
      <c r="AH116" s="174" t="str">
        <f>IF(AH115="","",VLOOKUP(AH115,'シフト記号表（従来型・ユニット型共通）'!$C$6:$L$47,10,FALSE))</f>
        <v/>
      </c>
      <c r="AI116" s="174" t="str">
        <f>IF(AI115="","",VLOOKUP(AI115,'シフト記号表（従来型・ユニット型共通）'!$C$6:$L$47,10,FALSE))</f>
        <v/>
      </c>
      <c r="AJ116" s="175" t="str">
        <f>IF(AJ115="","",VLOOKUP(AJ115,'シフト記号表（従来型・ユニット型共通）'!$C$6:$L$47,10,FALSE))</f>
        <v/>
      </c>
      <c r="AK116" s="173"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4" t="str">
        <f>IF(AN115="","",VLOOKUP(AN115,'シフト記号表（従来型・ユニット型共通）'!$C$6:$L$47,10,FALSE))</f>
        <v/>
      </c>
      <c r="AO116" s="174" t="str">
        <f>IF(AO115="","",VLOOKUP(AO115,'シフト記号表（従来型・ユニット型共通）'!$C$6:$L$47,10,FALSE))</f>
        <v/>
      </c>
      <c r="AP116" s="174" t="str">
        <f>IF(AP115="","",VLOOKUP(AP115,'シフト記号表（従来型・ユニット型共通）'!$C$6:$L$47,10,FALSE))</f>
        <v/>
      </c>
      <c r="AQ116" s="175" t="str">
        <f>IF(AQ115="","",VLOOKUP(AQ115,'シフト記号表（従来型・ユニット型共通）'!$C$6:$L$47,10,FALSE))</f>
        <v/>
      </c>
      <c r="AR116" s="173"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4" t="str">
        <f>IF(AU115="","",VLOOKUP(AU115,'シフト記号表（従来型・ユニット型共通）'!$C$6:$L$47,10,FALSE))</f>
        <v/>
      </c>
      <c r="AV116" s="174" t="str">
        <f>IF(AV115="","",VLOOKUP(AV115,'シフト記号表（従来型・ユニット型共通）'!$C$6:$L$47,10,FALSE))</f>
        <v/>
      </c>
      <c r="AW116" s="174" t="str">
        <f>IF(AW115="","",VLOOKUP(AW115,'シフト記号表（従来型・ユニット型共通）'!$C$6:$L$47,10,FALSE))</f>
        <v/>
      </c>
      <c r="AX116" s="175" t="str">
        <f>IF(AX115="","",VLOOKUP(AX115,'シフト記号表（従来型・ユニット型共通）'!$C$6:$L$47,10,FALSE))</f>
        <v/>
      </c>
      <c r="AY116" s="173"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1473">
        <f>IF($BE$3="４週",SUM(W116:AX116),IF($BE$3="暦月",SUM(W116:BA116),""))</f>
        <v>0</v>
      </c>
      <c r="BC116" s="1474"/>
      <c r="BD116" s="1475">
        <f>IF($BE$3="４週",BB116/4,IF($BE$3="暦月",(BB116/($BE$8/7)),""))</f>
        <v>0</v>
      </c>
      <c r="BE116" s="1474"/>
      <c r="BF116" s="1470"/>
      <c r="BG116" s="1471"/>
      <c r="BH116" s="1471"/>
      <c r="BI116" s="1471"/>
      <c r="BJ116" s="1472"/>
    </row>
    <row r="117" spans="2:62" ht="20.25" customHeight="1">
      <c r="B117" s="1479">
        <f>B115+1</f>
        <v>51</v>
      </c>
      <c r="C117" s="1316"/>
      <c r="D117" s="1317"/>
      <c r="E117" s="163"/>
      <c r="F117" s="164"/>
      <c r="G117" s="163"/>
      <c r="H117" s="164"/>
      <c r="I117" s="1410"/>
      <c r="J117" s="1411"/>
      <c r="K117" s="1416"/>
      <c r="L117" s="1417"/>
      <c r="M117" s="1417"/>
      <c r="N117" s="1317"/>
      <c r="O117" s="1440"/>
      <c r="P117" s="1441"/>
      <c r="Q117" s="1441"/>
      <c r="R117" s="1441"/>
      <c r="S117" s="1442"/>
      <c r="T117" s="195" t="s">
        <v>18</v>
      </c>
      <c r="U117" s="118"/>
      <c r="V117" s="119"/>
      <c r="W117" s="105"/>
      <c r="X117" s="106"/>
      <c r="Y117" s="106"/>
      <c r="Z117" s="106"/>
      <c r="AA117" s="106"/>
      <c r="AB117" s="106"/>
      <c r="AC117" s="107"/>
      <c r="AD117" s="105"/>
      <c r="AE117" s="106"/>
      <c r="AF117" s="106"/>
      <c r="AG117" s="106"/>
      <c r="AH117" s="106"/>
      <c r="AI117" s="106"/>
      <c r="AJ117" s="107"/>
      <c r="AK117" s="105"/>
      <c r="AL117" s="106"/>
      <c r="AM117" s="106"/>
      <c r="AN117" s="106"/>
      <c r="AO117" s="106"/>
      <c r="AP117" s="106"/>
      <c r="AQ117" s="107"/>
      <c r="AR117" s="105"/>
      <c r="AS117" s="106"/>
      <c r="AT117" s="106"/>
      <c r="AU117" s="106"/>
      <c r="AV117" s="106"/>
      <c r="AW117" s="106"/>
      <c r="AX117" s="107"/>
      <c r="AY117" s="105"/>
      <c r="AZ117" s="106"/>
      <c r="BA117" s="108"/>
      <c r="BB117" s="1394"/>
      <c r="BC117" s="1395"/>
      <c r="BD117" s="1396"/>
      <c r="BE117" s="1397"/>
      <c r="BF117" s="1418"/>
      <c r="BG117" s="1419"/>
      <c r="BH117" s="1419"/>
      <c r="BI117" s="1419"/>
      <c r="BJ117" s="1420"/>
    </row>
    <row r="118" spans="2:62" ht="20.25" customHeight="1">
      <c r="B118" s="1480"/>
      <c r="C118" s="1464"/>
      <c r="D118" s="1465"/>
      <c r="E118" s="207"/>
      <c r="F118" s="208">
        <f>C117</f>
        <v>0</v>
      </c>
      <c r="G118" s="207"/>
      <c r="H118" s="208">
        <f>I117</f>
        <v>0</v>
      </c>
      <c r="I118" s="1466"/>
      <c r="J118" s="1467"/>
      <c r="K118" s="1468"/>
      <c r="L118" s="1469"/>
      <c r="M118" s="1469"/>
      <c r="N118" s="1465"/>
      <c r="O118" s="1440"/>
      <c r="P118" s="1441"/>
      <c r="Q118" s="1441"/>
      <c r="R118" s="1441"/>
      <c r="S118" s="1442"/>
      <c r="T118" s="196" t="s">
        <v>254</v>
      </c>
      <c r="U118" s="120"/>
      <c r="V118" s="197"/>
      <c r="W118" s="173" t="str">
        <f>IF(W117="","",VLOOKUP(W117,'シフト記号表（従来型・ユニット型共通）'!$C$6:$L$47,10,FALSE))</f>
        <v/>
      </c>
      <c r="X118" s="174" t="str">
        <f>IF(X117="","",VLOOKUP(X117,'シフト記号表（従来型・ユニット型共通）'!$C$6:$L$47,10,FALSE))</f>
        <v/>
      </c>
      <c r="Y118" s="174" t="str">
        <f>IF(Y117="","",VLOOKUP(Y117,'シフト記号表（従来型・ユニット型共通）'!$C$6:$L$47,10,FALSE))</f>
        <v/>
      </c>
      <c r="Z118" s="174" t="str">
        <f>IF(Z117="","",VLOOKUP(Z117,'シフト記号表（従来型・ユニット型共通）'!$C$6:$L$47,10,FALSE))</f>
        <v/>
      </c>
      <c r="AA118" s="174" t="str">
        <f>IF(AA117="","",VLOOKUP(AA117,'シフト記号表（従来型・ユニット型共通）'!$C$6:$L$47,10,FALSE))</f>
        <v/>
      </c>
      <c r="AB118" s="174" t="str">
        <f>IF(AB117="","",VLOOKUP(AB117,'シフト記号表（従来型・ユニット型共通）'!$C$6:$L$47,10,FALSE))</f>
        <v/>
      </c>
      <c r="AC118" s="175" t="str">
        <f>IF(AC117="","",VLOOKUP(AC117,'シフト記号表（従来型・ユニット型共通）'!$C$6:$L$47,10,FALSE))</f>
        <v/>
      </c>
      <c r="AD118" s="173"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4" t="str">
        <f>IF(AG117="","",VLOOKUP(AG117,'シフト記号表（従来型・ユニット型共通）'!$C$6:$L$47,10,FALSE))</f>
        <v/>
      </c>
      <c r="AH118" s="174" t="str">
        <f>IF(AH117="","",VLOOKUP(AH117,'シフト記号表（従来型・ユニット型共通）'!$C$6:$L$47,10,FALSE))</f>
        <v/>
      </c>
      <c r="AI118" s="174" t="str">
        <f>IF(AI117="","",VLOOKUP(AI117,'シフト記号表（従来型・ユニット型共通）'!$C$6:$L$47,10,FALSE))</f>
        <v/>
      </c>
      <c r="AJ118" s="175" t="str">
        <f>IF(AJ117="","",VLOOKUP(AJ117,'シフト記号表（従来型・ユニット型共通）'!$C$6:$L$47,10,FALSE))</f>
        <v/>
      </c>
      <c r="AK118" s="173"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4" t="str">
        <f>IF(AN117="","",VLOOKUP(AN117,'シフト記号表（従来型・ユニット型共通）'!$C$6:$L$47,10,FALSE))</f>
        <v/>
      </c>
      <c r="AO118" s="174" t="str">
        <f>IF(AO117="","",VLOOKUP(AO117,'シフト記号表（従来型・ユニット型共通）'!$C$6:$L$47,10,FALSE))</f>
        <v/>
      </c>
      <c r="AP118" s="174" t="str">
        <f>IF(AP117="","",VLOOKUP(AP117,'シフト記号表（従来型・ユニット型共通）'!$C$6:$L$47,10,FALSE))</f>
        <v/>
      </c>
      <c r="AQ118" s="175" t="str">
        <f>IF(AQ117="","",VLOOKUP(AQ117,'シフト記号表（従来型・ユニット型共通）'!$C$6:$L$47,10,FALSE))</f>
        <v/>
      </c>
      <c r="AR118" s="173"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4" t="str">
        <f>IF(AU117="","",VLOOKUP(AU117,'シフト記号表（従来型・ユニット型共通）'!$C$6:$L$47,10,FALSE))</f>
        <v/>
      </c>
      <c r="AV118" s="174" t="str">
        <f>IF(AV117="","",VLOOKUP(AV117,'シフト記号表（従来型・ユニット型共通）'!$C$6:$L$47,10,FALSE))</f>
        <v/>
      </c>
      <c r="AW118" s="174" t="str">
        <f>IF(AW117="","",VLOOKUP(AW117,'シフト記号表（従来型・ユニット型共通）'!$C$6:$L$47,10,FALSE))</f>
        <v/>
      </c>
      <c r="AX118" s="175" t="str">
        <f>IF(AX117="","",VLOOKUP(AX117,'シフト記号表（従来型・ユニット型共通）'!$C$6:$L$47,10,FALSE))</f>
        <v/>
      </c>
      <c r="AY118" s="173"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1473">
        <f>IF($BE$3="４週",SUM(W118:AX118),IF($BE$3="暦月",SUM(W118:BA118),""))</f>
        <v>0</v>
      </c>
      <c r="BC118" s="1474"/>
      <c r="BD118" s="1475">
        <f>IF($BE$3="４週",BB118/4,IF($BE$3="暦月",(BB118/($BE$8/7)),""))</f>
        <v>0</v>
      </c>
      <c r="BE118" s="1474"/>
      <c r="BF118" s="1470"/>
      <c r="BG118" s="1471"/>
      <c r="BH118" s="1471"/>
      <c r="BI118" s="1471"/>
      <c r="BJ118" s="1472"/>
    </row>
    <row r="119" spans="2:62" ht="20.25" customHeight="1">
      <c r="B119" s="1479">
        <f>B117+1</f>
        <v>52</v>
      </c>
      <c r="C119" s="1316"/>
      <c r="D119" s="1317"/>
      <c r="E119" s="163"/>
      <c r="F119" s="164"/>
      <c r="G119" s="163"/>
      <c r="H119" s="164"/>
      <c r="I119" s="1410"/>
      <c r="J119" s="1411"/>
      <c r="K119" s="1416"/>
      <c r="L119" s="1417"/>
      <c r="M119" s="1417"/>
      <c r="N119" s="1317"/>
      <c r="O119" s="1440"/>
      <c r="P119" s="1441"/>
      <c r="Q119" s="1441"/>
      <c r="R119" s="1441"/>
      <c r="S119" s="1442"/>
      <c r="T119" s="195" t="s">
        <v>18</v>
      </c>
      <c r="U119" s="118"/>
      <c r="V119" s="119"/>
      <c r="W119" s="105"/>
      <c r="X119" s="106"/>
      <c r="Y119" s="106"/>
      <c r="Z119" s="106"/>
      <c r="AA119" s="106"/>
      <c r="AB119" s="106"/>
      <c r="AC119" s="107"/>
      <c r="AD119" s="105"/>
      <c r="AE119" s="106"/>
      <c r="AF119" s="106"/>
      <c r="AG119" s="106"/>
      <c r="AH119" s="106"/>
      <c r="AI119" s="106"/>
      <c r="AJ119" s="107"/>
      <c r="AK119" s="105"/>
      <c r="AL119" s="106"/>
      <c r="AM119" s="106"/>
      <c r="AN119" s="106"/>
      <c r="AO119" s="106"/>
      <c r="AP119" s="106"/>
      <c r="AQ119" s="107"/>
      <c r="AR119" s="105"/>
      <c r="AS119" s="106"/>
      <c r="AT119" s="106"/>
      <c r="AU119" s="106"/>
      <c r="AV119" s="106"/>
      <c r="AW119" s="106"/>
      <c r="AX119" s="107"/>
      <c r="AY119" s="105"/>
      <c r="AZ119" s="106"/>
      <c r="BA119" s="108"/>
      <c r="BB119" s="1394"/>
      <c r="BC119" s="1395"/>
      <c r="BD119" s="1396"/>
      <c r="BE119" s="1397"/>
      <c r="BF119" s="1418"/>
      <c r="BG119" s="1419"/>
      <c r="BH119" s="1419"/>
      <c r="BI119" s="1419"/>
      <c r="BJ119" s="1420"/>
    </row>
    <row r="120" spans="2:62" ht="20.25" customHeight="1">
      <c r="B120" s="1480"/>
      <c r="C120" s="1464"/>
      <c r="D120" s="1465"/>
      <c r="E120" s="207"/>
      <c r="F120" s="208">
        <f>C119</f>
        <v>0</v>
      </c>
      <c r="G120" s="207"/>
      <c r="H120" s="208">
        <f>I119</f>
        <v>0</v>
      </c>
      <c r="I120" s="1466"/>
      <c r="J120" s="1467"/>
      <c r="K120" s="1468"/>
      <c r="L120" s="1469"/>
      <c r="M120" s="1469"/>
      <c r="N120" s="1465"/>
      <c r="O120" s="1440"/>
      <c r="P120" s="1441"/>
      <c r="Q120" s="1441"/>
      <c r="R120" s="1441"/>
      <c r="S120" s="1442"/>
      <c r="T120" s="196" t="s">
        <v>254</v>
      </c>
      <c r="U120" s="120"/>
      <c r="V120" s="197"/>
      <c r="W120" s="173" t="str">
        <f>IF(W119="","",VLOOKUP(W119,'シフト記号表（従来型・ユニット型共通）'!$C$6:$L$47,10,FALSE))</f>
        <v/>
      </c>
      <c r="X120" s="174" t="str">
        <f>IF(X119="","",VLOOKUP(X119,'シフト記号表（従来型・ユニット型共通）'!$C$6:$L$47,10,FALSE))</f>
        <v/>
      </c>
      <c r="Y120" s="174" t="str">
        <f>IF(Y119="","",VLOOKUP(Y119,'シフト記号表（従来型・ユニット型共通）'!$C$6:$L$47,10,FALSE))</f>
        <v/>
      </c>
      <c r="Z120" s="174" t="str">
        <f>IF(Z119="","",VLOOKUP(Z119,'シフト記号表（従来型・ユニット型共通）'!$C$6:$L$47,10,FALSE))</f>
        <v/>
      </c>
      <c r="AA120" s="174" t="str">
        <f>IF(AA119="","",VLOOKUP(AA119,'シフト記号表（従来型・ユニット型共通）'!$C$6:$L$47,10,FALSE))</f>
        <v/>
      </c>
      <c r="AB120" s="174" t="str">
        <f>IF(AB119="","",VLOOKUP(AB119,'シフト記号表（従来型・ユニット型共通）'!$C$6:$L$47,10,FALSE))</f>
        <v/>
      </c>
      <c r="AC120" s="175" t="str">
        <f>IF(AC119="","",VLOOKUP(AC119,'シフト記号表（従来型・ユニット型共通）'!$C$6:$L$47,10,FALSE))</f>
        <v/>
      </c>
      <c r="AD120" s="173"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4" t="str">
        <f>IF(AG119="","",VLOOKUP(AG119,'シフト記号表（従来型・ユニット型共通）'!$C$6:$L$47,10,FALSE))</f>
        <v/>
      </c>
      <c r="AH120" s="174" t="str">
        <f>IF(AH119="","",VLOOKUP(AH119,'シフト記号表（従来型・ユニット型共通）'!$C$6:$L$47,10,FALSE))</f>
        <v/>
      </c>
      <c r="AI120" s="174" t="str">
        <f>IF(AI119="","",VLOOKUP(AI119,'シフト記号表（従来型・ユニット型共通）'!$C$6:$L$47,10,FALSE))</f>
        <v/>
      </c>
      <c r="AJ120" s="175" t="str">
        <f>IF(AJ119="","",VLOOKUP(AJ119,'シフト記号表（従来型・ユニット型共通）'!$C$6:$L$47,10,FALSE))</f>
        <v/>
      </c>
      <c r="AK120" s="173"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4" t="str">
        <f>IF(AN119="","",VLOOKUP(AN119,'シフト記号表（従来型・ユニット型共通）'!$C$6:$L$47,10,FALSE))</f>
        <v/>
      </c>
      <c r="AO120" s="174" t="str">
        <f>IF(AO119="","",VLOOKUP(AO119,'シフト記号表（従来型・ユニット型共通）'!$C$6:$L$47,10,FALSE))</f>
        <v/>
      </c>
      <c r="AP120" s="174" t="str">
        <f>IF(AP119="","",VLOOKUP(AP119,'シフト記号表（従来型・ユニット型共通）'!$C$6:$L$47,10,FALSE))</f>
        <v/>
      </c>
      <c r="AQ120" s="175" t="str">
        <f>IF(AQ119="","",VLOOKUP(AQ119,'シフト記号表（従来型・ユニット型共通）'!$C$6:$L$47,10,FALSE))</f>
        <v/>
      </c>
      <c r="AR120" s="173"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4" t="str">
        <f>IF(AU119="","",VLOOKUP(AU119,'シフト記号表（従来型・ユニット型共通）'!$C$6:$L$47,10,FALSE))</f>
        <v/>
      </c>
      <c r="AV120" s="174" t="str">
        <f>IF(AV119="","",VLOOKUP(AV119,'シフト記号表（従来型・ユニット型共通）'!$C$6:$L$47,10,FALSE))</f>
        <v/>
      </c>
      <c r="AW120" s="174" t="str">
        <f>IF(AW119="","",VLOOKUP(AW119,'シフト記号表（従来型・ユニット型共通）'!$C$6:$L$47,10,FALSE))</f>
        <v/>
      </c>
      <c r="AX120" s="175" t="str">
        <f>IF(AX119="","",VLOOKUP(AX119,'シフト記号表（従来型・ユニット型共通）'!$C$6:$L$47,10,FALSE))</f>
        <v/>
      </c>
      <c r="AY120" s="173"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1473">
        <f>IF($BE$3="４週",SUM(W120:AX120),IF($BE$3="暦月",SUM(W120:BA120),""))</f>
        <v>0</v>
      </c>
      <c r="BC120" s="1474"/>
      <c r="BD120" s="1475">
        <f>IF($BE$3="４週",BB120/4,IF($BE$3="暦月",(BB120/($BE$8/7)),""))</f>
        <v>0</v>
      </c>
      <c r="BE120" s="1474"/>
      <c r="BF120" s="1470"/>
      <c r="BG120" s="1471"/>
      <c r="BH120" s="1471"/>
      <c r="BI120" s="1471"/>
      <c r="BJ120" s="1472"/>
    </row>
    <row r="121" spans="2:62" ht="20.25" customHeight="1">
      <c r="B121" s="1479">
        <f>B119+1</f>
        <v>53</v>
      </c>
      <c r="C121" s="1316"/>
      <c r="D121" s="1317"/>
      <c r="E121" s="163"/>
      <c r="F121" s="164"/>
      <c r="G121" s="163"/>
      <c r="H121" s="164"/>
      <c r="I121" s="1410"/>
      <c r="J121" s="1411"/>
      <c r="K121" s="1416"/>
      <c r="L121" s="1417"/>
      <c r="M121" s="1417"/>
      <c r="N121" s="1317"/>
      <c r="O121" s="1440"/>
      <c r="P121" s="1441"/>
      <c r="Q121" s="1441"/>
      <c r="R121" s="1441"/>
      <c r="S121" s="1442"/>
      <c r="T121" s="195" t="s">
        <v>18</v>
      </c>
      <c r="U121" s="118"/>
      <c r="V121" s="119"/>
      <c r="W121" s="105"/>
      <c r="X121" s="106"/>
      <c r="Y121" s="106"/>
      <c r="Z121" s="106"/>
      <c r="AA121" s="106"/>
      <c r="AB121" s="106"/>
      <c r="AC121" s="107"/>
      <c r="AD121" s="105"/>
      <c r="AE121" s="106"/>
      <c r="AF121" s="106"/>
      <c r="AG121" s="106"/>
      <c r="AH121" s="106"/>
      <c r="AI121" s="106"/>
      <c r="AJ121" s="107"/>
      <c r="AK121" s="105"/>
      <c r="AL121" s="106"/>
      <c r="AM121" s="106"/>
      <c r="AN121" s="106"/>
      <c r="AO121" s="106"/>
      <c r="AP121" s="106"/>
      <c r="AQ121" s="107"/>
      <c r="AR121" s="105"/>
      <c r="AS121" s="106"/>
      <c r="AT121" s="106"/>
      <c r="AU121" s="106"/>
      <c r="AV121" s="106"/>
      <c r="AW121" s="106"/>
      <c r="AX121" s="107"/>
      <c r="AY121" s="105"/>
      <c r="AZ121" s="106"/>
      <c r="BA121" s="108"/>
      <c r="BB121" s="1394"/>
      <c r="BC121" s="1395"/>
      <c r="BD121" s="1396"/>
      <c r="BE121" s="1397"/>
      <c r="BF121" s="1418"/>
      <c r="BG121" s="1419"/>
      <c r="BH121" s="1419"/>
      <c r="BI121" s="1419"/>
      <c r="BJ121" s="1420"/>
    </row>
    <row r="122" spans="2:62" ht="20.25" customHeight="1">
      <c r="B122" s="1480"/>
      <c r="C122" s="1464"/>
      <c r="D122" s="1465"/>
      <c r="E122" s="207"/>
      <c r="F122" s="208">
        <f>C121</f>
        <v>0</v>
      </c>
      <c r="G122" s="207"/>
      <c r="H122" s="208">
        <f>I121</f>
        <v>0</v>
      </c>
      <c r="I122" s="1466"/>
      <c r="J122" s="1467"/>
      <c r="K122" s="1468"/>
      <c r="L122" s="1469"/>
      <c r="M122" s="1469"/>
      <c r="N122" s="1465"/>
      <c r="O122" s="1440"/>
      <c r="P122" s="1441"/>
      <c r="Q122" s="1441"/>
      <c r="R122" s="1441"/>
      <c r="S122" s="1442"/>
      <c r="T122" s="196" t="s">
        <v>254</v>
      </c>
      <c r="U122" s="120"/>
      <c r="V122" s="197"/>
      <c r="W122" s="173" t="str">
        <f>IF(W121="","",VLOOKUP(W121,'シフト記号表（従来型・ユニット型共通）'!$C$6:$L$47,10,FALSE))</f>
        <v/>
      </c>
      <c r="X122" s="174" t="str">
        <f>IF(X121="","",VLOOKUP(X121,'シフト記号表（従来型・ユニット型共通）'!$C$6:$L$47,10,FALSE))</f>
        <v/>
      </c>
      <c r="Y122" s="174" t="str">
        <f>IF(Y121="","",VLOOKUP(Y121,'シフト記号表（従来型・ユニット型共通）'!$C$6:$L$47,10,FALSE))</f>
        <v/>
      </c>
      <c r="Z122" s="174" t="str">
        <f>IF(Z121="","",VLOOKUP(Z121,'シフト記号表（従来型・ユニット型共通）'!$C$6:$L$47,10,FALSE))</f>
        <v/>
      </c>
      <c r="AA122" s="174" t="str">
        <f>IF(AA121="","",VLOOKUP(AA121,'シフト記号表（従来型・ユニット型共通）'!$C$6:$L$47,10,FALSE))</f>
        <v/>
      </c>
      <c r="AB122" s="174" t="str">
        <f>IF(AB121="","",VLOOKUP(AB121,'シフト記号表（従来型・ユニット型共通）'!$C$6:$L$47,10,FALSE))</f>
        <v/>
      </c>
      <c r="AC122" s="175" t="str">
        <f>IF(AC121="","",VLOOKUP(AC121,'シフト記号表（従来型・ユニット型共通）'!$C$6:$L$47,10,FALSE))</f>
        <v/>
      </c>
      <c r="AD122" s="173"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4" t="str">
        <f>IF(AG121="","",VLOOKUP(AG121,'シフト記号表（従来型・ユニット型共通）'!$C$6:$L$47,10,FALSE))</f>
        <v/>
      </c>
      <c r="AH122" s="174" t="str">
        <f>IF(AH121="","",VLOOKUP(AH121,'シフト記号表（従来型・ユニット型共通）'!$C$6:$L$47,10,FALSE))</f>
        <v/>
      </c>
      <c r="AI122" s="174" t="str">
        <f>IF(AI121="","",VLOOKUP(AI121,'シフト記号表（従来型・ユニット型共通）'!$C$6:$L$47,10,FALSE))</f>
        <v/>
      </c>
      <c r="AJ122" s="175" t="str">
        <f>IF(AJ121="","",VLOOKUP(AJ121,'シフト記号表（従来型・ユニット型共通）'!$C$6:$L$47,10,FALSE))</f>
        <v/>
      </c>
      <c r="AK122" s="173"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4" t="str">
        <f>IF(AN121="","",VLOOKUP(AN121,'シフト記号表（従来型・ユニット型共通）'!$C$6:$L$47,10,FALSE))</f>
        <v/>
      </c>
      <c r="AO122" s="174" t="str">
        <f>IF(AO121="","",VLOOKUP(AO121,'シフト記号表（従来型・ユニット型共通）'!$C$6:$L$47,10,FALSE))</f>
        <v/>
      </c>
      <c r="AP122" s="174" t="str">
        <f>IF(AP121="","",VLOOKUP(AP121,'シフト記号表（従来型・ユニット型共通）'!$C$6:$L$47,10,FALSE))</f>
        <v/>
      </c>
      <c r="AQ122" s="175" t="str">
        <f>IF(AQ121="","",VLOOKUP(AQ121,'シフト記号表（従来型・ユニット型共通）'!$C$6:$L$47,10,FALSE))</f>
        <v/>
      </c>
      <c r="AR122" s="173"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4" t="str">
        <f>IF(AU121="","",VLOOKUP(AU121,'シフト記号表（従来型・ユニット型共通）'!$C$6:$L$47,10,FALSE))</f>
        <v/>
      </c>
      <c r="AV122" s="174" t="str">
        <f>IF(AV121="","",VLOOKUP(AV121,'シフト記号表（従来型・ユニット型共通）'!$C$6:$L$47,10,FALSE))</f>
        <v/>
      </c>
      <c r="AW122" s="174" t="str">
        <f>IF(AW121="","",VLOOKUP(AW121,'シフト記号表（従来型・ユニット型共通）'!$C$6:$L$47,10,FALSE))</f>
        <v/>
      </c>
      <c r="AX122" s="175" t="str">
        <f>IF(AX121="","",VLOOKUP(AX121,'シフト記号表（従来型・ユニット型共通）'!$C$6:$L$47,10,FALSE))</f>
        <v/>
      </c>
      <c r="AY122" s="173"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1473">
        <f>IF($BE$3="４週",SUM(W122:AX122),IF($BE$3="暦月",SUM(W122:BA122),""))</f>
        <v>0</v>
      </c>
      <c r="BC122" s="1474"/>
      <c r="BD122" s="1475">
        <f>IF($BE$3="４週",BB122/4,IF($BE$3="暦月",(BB122/($BE$8/7)),""))</f>
        <v>0</v>
      </c>
      <c r="BE122" s="1474"/>
      <c r="BF122" s="1470"/>
      <c r="BG122" s="1471"/>
      <c r="BH122" s="1471"/>
      <c r="BI122" s="1471"/>
      <c r="BJ122" s="1472"/>
    </row>
    <row r="123" spans="2:62" ht="20.25" customHeight="1">
      <c r="B123" s="1479">
        <f>B121+1</f>
        <v>54</v>
      </c>
      <c r="C123" s="1316"/>
      <c r="D123" s="1317"/>
      <c r="E123" s="163"/>
      <c r="F123" s="164"/>
      <c r="G123" s="163"/>
      <c r="H123" s="164"/>
      <c r="I123" s="1410"/>
      <c r="J123" s="1411"/>
      <c r="K123" s="1416"/>
      <c r="L123" s="1417"/>
      <c r="M123" s="1417"/>
      <c r="N123" s="1317"/>
      <c r="O123" s="1440"/>
      <c r="P123" s="1441"/>
      <c r="Q123" s="1441"/>
      <c r="R123" s="1441"/>
      <c r="S123" s="1442"/>
      <c r="T123" s="195" t="s">
        <v>18</v>
      </c>
      <c r="U123" s="118"/>
      <c r="V123" s="119"/>
      <c r="W123" s="105"/>
      <c r="X123" s="106"/>
      <c r="Y123" s="106"/>
      <c r="Z123" s="106"/>
      <c r="AA123" s="106"/>
      <c r="AB123" s="106"/>
      <c r="AC123" s="107"/>
      <c r="AD123" s="105"/>
      <c r="AE123" s="106"/>
      <c r="AF123" s="106"/>
      <c r="AG123" s="106"/>
      <c r="AH123" s="106"/>
      <c r="AI123" s="106"/>
      <c r="AJ123" s="107"/>
      <c r="AK123" s="105"/>
      <c r="AL123" s="106"/>
      <c r="AM123" s="106"/>
      <c r="AN123" s="106"/>
      <c r="AO123" s="106"/>
      <c r="AP123" s="106"/>
      <c r="AQ123" s="107"/>
      <c r="AR123" s="105"/>
      <c r="AS123" s="106"/>
      <c r="AT123" s="106"/>
      <c r="AU123" s="106"/>
      <c r="AV123" s="106"/>
      <c r="AW123" s="106"/>
      <c r="AX123" s="107"/>
      <c r="AY123" s="105"/>
      <c r="AZ123" s="106"/>
      <c r="BA123" s="108"/>
      <c r="BB123" s="1394"/>
      <c r="BC123" s="1395"/>
      <c r="BD123" s="1396"/>
      <c r="BE123" s="1397"/>
      <c r="BF123" s="1418"/>
      <c r="BG123" s="1419"/>
      <c r="BH123" s="1419"/>
      <c r="BI123" s="1419"/>
      <c r="BJ123" s="1420"/>
    </row>
    <row r="124" spans="2:62" ht="20.25" customHeight="1">
      <c r="B124" s="1480"/>
      <c r="C124" s="1464"/>
      <c r="D124" s="1465"/>
      <c r="E124" s="207"/>
      <c r="F124" s="208">
        <f>C123</f>
        <v>0</v>
      </c>
      <c r="G124" s="207"/>
      <c r="H124" s="208">
        <f>I123</f>
        <v>0</v>
      </c>
      <c r="I124" s="1466"/>
      <c r="J124" s="1467"/>
      <c r="K124" s="1468"/>
      <c r="L124" s="1469"/>
      <c r="M124" s="1469"/>
      <c r="N124" s="1465"/>
      <c r="O124" s="1440"/>
      <c r="P124" s="1441"/>
      <c r="Q124" s="1441"/>
      <c r="R124" s="1441"/>
      <c r="S124" s="1442"/>
      <c r="T124" s="196" t="s">
        <v>254</v>
      </c>
      <c r="U124" s="120"/>
      <c r="V124" s="197"/>
      <c r="W124" s="173" t="str">
        <f>IF(W123="","",VLOOKUP(W123,'シフト記号表（従来型・ユニット型共通）'!$C$6:$L$47,10,FALSE))</f>
        <v/>
      </c>
      <c r="X124" s="174" t="str">
        <f>IF(X123="","",VLOOKUP(X123,'シフト記号表（従来型・ユニット型共通）'!$C$6:$L$47,10,FALSE))</f>
        <v/>
      </c>
      <c r="Y124" s="174" t="str">
        <f>IF(Y123="","",VLOOKUP(Y123,'シフト記号表（従来型・ユニット型共通）'!$C$6:$L$47,10,FALSE))</f>
        <v/>
      </c>
      <c r="Z124" s="174" t="str">
        <f>IF(Z123="","",VLOOKUP(Z123,'シフト記号表（従来型・ユニット型共通）'!$C$6:$L$47,10,FALSE))</f>
        <v/>
      </c>
      <c r="AA124" s="174" t="str">
        <f>IF(AA123="","",VLOOKUP(AA123,'シフト記号表（従来型・ユニット型共通）'!$C$6:$L$47,10,FALSE))</f>
        <v/>
      </c>
      <c r="AB124" s="174" t="str">
        <f>IF(AB123="","",VLOOKUP(AB123,'シフト記号表（従来型・ユニット型共通）'!$C$6:$L$47,10,FALSE))</f>
        <v/>
      </c>
      <c r="AC124" s="175" t="str">
        <f>IF(AC123="","",VLOOKUP(AC123,'シフト記号表（従来型・ユニット型共通）'!$C$6:$L$47,10,FALSE))</f>
        <v/>
      </c>
      <c r="AD124" s="173"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4" t="str">
        <f>IF(AG123="","",VLOOKUP(AG123,'シフト記号表（従来型・ユニット型共通）'!$C$6:$L$47,10,FALSE))</f>
        <v/>
      </c>
      <c r="AH124" s="174" t="str">
        <f>IF(AH123="","",VLOOKUP(AH123,'シフト記号表（従来型・ユニット型共通）'!$C$6:$L$47,10,FALSE))</f>
        <v/>
      </c>
      <c r="AI124" s="174" t="str">
        <f>IF(AI123="","",VLOOKUP(AI123,'シフト記号表（従来型・ユニット型共通）'!$C$6:$L$47,10,FALSE))</f>
        <v/>
      </c>
      <c r="AJ124" s="175" t="str">
        <f>IF(AJ123="","",VLOOKUP(AJ123,'シフト記号表（従来型・ユニット型共通）'!$C$6:$L$47,10,FALSE))</f>
        <v/>
      </c>
      <c r="AK124" s="173"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4" t="str">
        <f>IF(AN123="","",VLOOKUP(AN123,'シフト記号表（従来型・ユニット型共通）'!$C$6:$L$47,10,FALSE))</f>
        <v/>
      </c>
      <c r="AO124" s="174" t="str">
        <f>IF(AO123="","",VLOOKUP(AO123,'シフト記号表（従来型・ユニット型共通）'!$C$6:$L$47,10,FALSE))</f>
        <v/>
      </c>
      <c r="AP124" s="174" t="str">
        <f>IF(AP123="","",VLOOKUP(AP123,'シフト記号表（従来型・ユニット型共通）'!$C$6:$L$47,10,FALSE))</f>
        <v/>
      </c>
      <c r="AQ124" s="175" t="str">
        <f>IF(AQ123="","",VLOOKUP(AQ123,'シフト記号表（従来型・ユニット型共通）'!$C$6:$L$47,10,FALSE))</f>
        <v/>
      </c>
      <c r="AR124" s="173"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4" t="str">
        <f>IF(AU123="","",VLOOKUP(AU123,'シフト記号表（従来型・ユニット型共通）'!$C$6:$L$47,10,FALSE))</f>
        <v/>
      </c>
      <c r="AV124" s="174" t="str">
        <f>IF(AV123="","",VLOOKUP(AV123,'シフト記号表（従来型・ユニット型共通）'!$C$6:$L$47,10,FALSE))</f>
        <v/>
      </c>
      <c r="AW124" s="174" t="str">
        <f>IF(AW123="","",VLOOKUP(AW123,'シフト記号表（従来型・ユニット型共通）'!$C$6:$L$47,10,FALSE))</f>
        <v/>
      </c>
      <c r="AX124" s="175" t="str">
        <f>IF(AX123="","",VLOOKUP(AX123,'シフト記号表（従来型・ユニット型共通）'!$C$6:$L$47,10,FALSE))</f>
        <v/>
      </c>
      <c r="AY124" s="173"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1473">
        <f>IF($BE$3="４週",SUM(W124:AX124),IF($BE$3="暦月",SUM(W124:BA124),""))</f>
        <v>0</v>
      </c>
      <c r="BC124" s="1474"/>
      <c r="BD124" s="1475">
        <f>IF($BE$3="４週",BB124/4,IF($BE$3="暦月",(BB124/($BE$8/7)),""))</f>
        <v>0</v>
      </c>
      <c r="BE124" s="1474"/>
      <c r="BF124" s="1470"/>
      <c r="BG124" s="1471"/>
      <c r="BH124" s="1471"/>
      <c r="BI124" s="1471"/>
      <c r="BJ124" s="1472"/>
    </row>
    <row r="125" spans="2:62" ht="20.25" customHeight="1">
      <c r="B125" s="1479">
        <f>B123+1</f>
        <v>55</v>
      </c>
      <c r="C125" s="1316"/>
      <c r="D125" s="1317"/>
      <c r="E125" s="163"/>
      <c r="F125" s="164"/>
      <c r="G125" s="163"/>
      <c r="H125" s="164"/>
      <c r="I125" s="1410"/>
      <c r="J125" s="1411"/>
      <c r="K125" s="1416"/>
      <c r="L125" s="1417"/>
      <c r="M125" s="1417"/>
      <c r="N125" s="1317"/>
      <c r="O125" s="1440"/>
      <c r="P125" s="1441"/>
      <c r="Q125" s="1441"/>
      <c r="R125" s="1441"/>
      <c r="S125" s="1442"/>
      <c r="T125" s="195" t="s">
        <v>18</v>
      </c>
      <c r="U125" s="118"/>
      <c r="V125" s="119"/>
      <c r="W125" s="105"/>
      <c r="X125" s="106"/>
      <c r="Y125" s="106"/>
      <c r="Z125" s="106"/>
      <c r="AA125" s="106"/>
      <c r="AB125" s="106"/>
      <c r="AC125" s="107"/>
      <c r="AD125" s="105"/>
      <c r="AE125" s="106"/>
      <c r="AF125" s="106"/>
      <c r="AG125" s="106"/>
      <c r="AH125" s="106"/>
      <c r="AI125" s="106"/>
      <c r="AJ125" s="107"/>
      <c r="AK125" s="105"/>
      <c r="AL125" s="106"/>
      <c r="AM125" s="106"/>
      <c r="AN125" s="106"/>
      <c r="AO125" s="106"/>
      <c r="AP125" s="106"/>
      <c r="AQ125" s="107"/>
      <c r="AR125" s="105"/>
      <c r="AS125" s="106"/>
      <c r="AT125" s="106"/>
      <c r="AU125" s="106"/>
      <c r="AV125" s="106"/>
      <c r="AW125" s="106"/>
      <c r="AX125" s="107"/>
      <c r="AY125" s="105"/>
      <c r="AZ125" s="106"/>
      <c r="BA125" s="108"/>
      <c r="BB125" s="1394"/>
      <c r="BC125" s="1395"/>
      <c r="BD125" s="1396"/>
      <c r="BE125" s="1397"/>
      <c r="BF125" s="1418"/>
      <c r="BG125" s="1419"/>
      <c r="BH125" s="1419"/>
      <c r="BI125" s="1419"/>
      <c r="BJ125" s="1420"/>
    </row>
    <row r="126" spans="2:62" ht="20.25" customHeight="1">
      <c r="B126" s="1480"/>
      <c r="C126" s="1464"/>
      <c r="D126" s="1465"/>
      <c r="E126" s="207"/>
      <c r="F126" s="208">
        <f>C125</f>
        <v>0</v>
      </c>
      <c r="G126" s="207"/>
      <c r="H126" s="208">
        <f>I125</f>
        <v>0</v>
      </c>
      <c r="I126" s="1466"/>
      <c r="J126" s="1467"/>
      <c r="K126" s="1468"/>
      <c r="L126" s="1469"/>
      <c r="M126" s="1469"/>
      <c r="N126" s="1465"/>
      <c r="O126" s="1440"/>
      <c r="P126" s="1441"/>
      <c r="Q126" s="1441"/>
      <c r="R126" s="1441"/>
      <c r="S126" s="1442"/>
      <c r="T126" s="196" t="s">
        <v>254</v>
      </c>
      <c r="U126" s="120"/>
      <c r="V126" s="197"/>
      <c r="W126" s="173" t="str">
        <f>IF(W125="","",VLOOKUP(W125,'シフト記号表（従来型・ユニット型共通）'!$C$6:$L$47,10,FALSE))</f>
        <v/>
      </c>
      <c r="X126" s="174" t="str">
        <f>IF(X125="","",VLOOKUP(X125,'シフト記号表（従来型・ユニット型共通）'!$C$6:$L$47,10,FALSE))</f>
        <v/>
      </c>
      <c r="Y126" s="174" t="str">
        <f>IF(Y125="","",VLOOKUP(Y125,'シフト記号表（従来型・ユニット型共通）'!$C$6:$L$47,10,FALSE))</f>
        <v/>
      </c>
      <c r="Z126" s="174" t="str">
        <f>IF(Z125="","",VLOOKUP(Z125,'シフト記号表（従来型・ユニット型共通）'!$C$6:$L$47,10,FALSE))</f>
        <v/>
      </c>
      <c r="AA126" s="174" t="str">
        <f>IF(AA125="","",VLOOKUP(AA125,'シフト記号表（従来型・ユニット型共通）'!$C$6:$L$47,10,FALSE))</f>
        <v/>
      </c>
      <c r="AB126" s="174" t="str">
        <f>IF(AB125="","",VLOOKUP(AB125,'シフト記号表（従来型・ユニット型共通）'!$C$6:$L$47,10,FALSE))</f>
        <v/>
      </c>
      <c r="AC126" s="175" t="str">
        <f>IF(AC125="","",VLOOKUP(AC125,'シフト記号表（従来型・ユニット型共通）'!$C$6:$L$47,10,FALSE))</f>
        <v/>
      </c>
      <c r="AD126" s="173"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4" t="str">
        <f>IF(AG125="","",VLOOKUP(AG125,'シフト記号表（従来型・ユニット型共通）'!$C$6:$L$47,10,FALSE))</f>
        <v/>
      </c>
      <c r="AH126" s="174" t="str">
        <f>IF(AH125="","",VLOOKUP(AH125,'シフト記号表（従来型・ユニット型共通）'!$C$6:$L$47,10,FALSE))</f>
        <v/>
      </c>
      <c r="AI126" s="174" t="str">
        <f>IF(AI125="","",VLOOKUP(AI125,'シフト記号表（従来型・ユニット型共通）'!$C$6:$L$47,10,FALSE))</f>
        <v/>
      </c>
      <c r="AJ126" s="175" t="str">
        <f>IF(AJ125="","",VLOOKUP(AJ125,'シフト記号表（従来型・ユニット型共通）'!$C$6:$L$47,10,FALSE))</f>
        <v/>
      </c>
      <c r="AK126" s="173"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4" t="str">
        <f>IF(AN125="","",VLOOKUP(AN125,'シフト記号表（従来型・ユニット型共通）'!$C$6:$L$47,10,FALSE))</f>
        <v/>
      </c>
      <c r="AO126" s="174" t="str">
        <f>IF(AO125="","",VLOOKUP(AO125,'シフト記号表（従来型・ユニット型共通）'!$C$6:$L$47,10,FALSE))</f>
        <v/>
      </c>
      <c r="AP126" s="174" t="str">
        <f>IF(AP125="","",VLOOKUP(AP125,'シフト記号表（従来型・ユニット型共通）'!$C$6:$L$47,10,FALSE))</f>
        <v/>
      </c>
      <c r="AQ126" s="175" t="str">
        <f>IF(AQ125="","",VLOOKUP(AQ125,'シフト記号表（従来型・ユニット型共通）'!$C$6:$L$47,10,FALSE))</f>
        <v/>
      </c>
      <c r="AR126" s="173"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4" t="str">
        <f>IF(AU125="","",VLOOKUP(AU125,'シフト記号表（従来型・ユニット型共通）'!$C$6:$L$47,10,FALSE))</f>
        <v/>
      </c>
      <c r="AV126" s="174" t="str">
        <f>IF(AV125="","",VLOOKUP(AV125,'シフト記号表（従来型・ユニット型共通）'!$C$6:$L$47,10,FALSE))</f>
        <v/>
      </c>
      <c r="AW126" s="174" t="str">
        <f>IF(AW125="","",VLOOKUP(AW125,'シフト記号表（従来型・ユニット型共通）'!$C$6:$L$47,10,FALSE))</f>
        <v/>
      </c>
      <c r="AX126" s="175" t="str">
        <f>IF(AX125="","",VLOOKUP(AX125,'シフト記号表（従来型・ユニット型共通）'!$C$6:$L$47,10,FALSE))</f>
        <v/>
      </c>
      <c r="AY126" s="173"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1473">
        <f>IF($BE$3="４週",SUM(W126:AX126),IF($BE$3="暦月",SUM(W126:BA126),""))</f>
        <v>0</v>
      </c>
      <c r="BC126" s="1474"/>
      <c r="BD126" s="1475">
        <f>IF($BE$3="４週",BB126/4,IF($BE$3="暦月",(BB126/($BE$8/7)),""))</f>
        <v>0</v>
      </c>
      <c r="BE126" s="1474"/>
      <c r="BF126" s="1470"/>
      <c r="BG126" s="1471"/>
      <c r="BH126" s="1471"/>
      <c r="BI126" s="1471"/>
      <c r="BJ126" s="1472"/>
    </row>
    <row r="127" spans="2:62" ht="20.25" customHeight="1">
      <c r="B127" s="1479">
        <f>B125+1</f>
        <v>56</v>
      </c>
      <c r="C127" s="1316"/>
      <c r="D127" s="1317"/>
      <c r="E127" s="163"/>
      <c r="F127" s="164"/>
      <c r="G127" s="163"/>
      <c r="H127" s="164"/>
      <c r="I127" s="1410"/>
      <c r="J127" s="1411"/>
      <c r="K127" s="1416"/>
      <c r="L127" s="1417"/>
      <c r="M127" s="1417"/>
      <c r="N127" s="1317"/>
      <c r="O127" s="1440"/>
      <c r="P127" s="1441"/>
      <c r="Q127" s="1441"/>
      <c r="R127" s="1441"/>
      <c r="S127" s="1442"/>
      <c r="T127" s="195" t="s">
        <v>18</v>
      </c>
      <c r="U127" s="118"/>
      <c r="V127" s="119"/>
      <c r="W127" s="105"/>
      <c r="X127" s="106"/>
      <c r="Y127" s="106"/>
      <c r="Z127" s="106"/>
      <c r="AA127" s="106"/>
      <c r="AB127" s="106"/>
      <c r="AC127" s="107"/>
      <c r="AD127" s="105"/>
      <c r="AE127" s="106"/>
      <c r="AF127" s="106"/>
      <c r="AG127" s="106"/>
      <c r="AH127" s="106"/>
      <c r="AI127" s="106"/>
      <c r="AJ127" s="107"/>
      <c r="AK127" s="105"/>
      <c r="AL127" s="106"/>
      <c r="AM127" s="106"/>
      <c r="AN127" s="106"/>
      <c r="AO127" s="106"/>
      <c r="AP127" s="106"/>
      <c r="AQ127" s="107"/>
      <c r="AR127" s="105"/>
      <c r="AS127" s="106"/>
      <c r="AT127" s="106"/>
      <c r="AU127" s="106"/>
      <c r="AV127" s="106"/>
      <c r="AW127" s="106"/>
      <c r="AX127" s="107"/>
      <c r="AY127" s="105"/>
      <c r="AZ127" s="106"/>
      <c r="BA127" s="108"/>
      <c r="BB127" s="1394"/>
      <c r="BC127" s="1395"/>
      <c r="BD127" s="1396"/>
      <c r="BE127" s="1397"/>
      <c r="BF127" s="1418"/>
      <c r="BG127" s="1419"/>
      <c r="BH127" s="1419"/>
      <c r="BI127" s="1419"/>
      <c r="BJ127" s="1420"/>
    </row>
    <row r="128" spans="2:62" ht="20.25" customHeight="1">
      <c r="B128" s="1480"/>
      <c r="C128" s="1464"/>
      <c r="D128" s="1465"/>
      <c r="E128" s="207"/>
      <c r="F128" s="208">
        <f>C127</f>
        <v>0</v>
      </c>
      <c r="G128" s="207"/>
      <c r="H128" s="208">
        <f>I127</f>
        <v>0</v>
      </c>
      <c r="I128" s="1466"/>
      <c r="J128" s="1467"/>
      <c r="K128" s="1468"/>
      <c r="L128" s="1469"/>
      <c r="M128" s="1469"/>
      <c r="N128" s="1465"/>
      <c r="O128" s="1440"/>
      <c r="P128" s="1441"/>
      <c r="Q128" s="1441"/>
      <c r="R128" s="1441"/>
      <c r="S128" s="1442"/>
      <c r="T128" s="196" t="s">
        <v>254</v>
      </c>
      <c r="U128" s="120"/>
      <c r="V128" s="197"/>
      <c r="W128" s="173" t="str">
        <f>IF(W127="","",VLOOKUP(W127,'シフト記号表（従来型・ユニット型共通）'!$C$6:$L$47,10,FALSE))</f>
        <v/>
      </c>
      <c r="X128" s="174" t="str">
        <f>IF(X127="","",VLOOKUP(X127,'シフト記号表（従来型・ユニット型共通）'!$C$6:$L$47,10,FALSE))</f>
        <v/>
      </c>
      <c r="Y128" s="174" t="str">
        <f>IF(Y127="","",VLOOKUP(Y127,'シフト記号表（従来型・ユニット型共通）'!$C$6:$L$47,10,FALSE))</f>
        <v/>
      </c>
      <c r="Z128" s="174" t="str">
        <f>IF(Z127="","",VLOOKUP(Z127,'シフト記号表（従来型・ユニット型共通）'!$C$6:$L$47,10,FALSE))</f>
        <v/>
      </c>
      <c r="AA128" s="174" t="str">
        <f>IF(AA127="","",VLOOKUP(AA127,'シフト記号表（従来型・ユニット型共通）'!$C$6:$L$47,10,FALSE))</f>
        <v/>
      </c>
      <c r="AB128" s="174" t="str">
        <f>IF(AB127="","",VLOOKUP(AB127,'シフト記号表（従来型・ユニット型共通）'!$C$6:$L$47,10,FALSE))</f>
        <v/>
      </c>
      <c r="AC128" s="175" t="str">
        <f>IF(AC127="","",VLOOKUP(AC127,'シフト記号表（従来型・ユニット型共通）'!$C$6:$L$47,10,FALSE))</f>
        <v/>
      </c>
      <c r="AD128" s="173"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4" t="str">
        <f>IF(AG127="","",VLOOKUP(AG127,'シフト記号表（従来型・ユニット型共通）'!$C$6:$L$47,10,FALSE))</f>
        <v/>
      </c>
      <c r="AH128" s="174" t="str">
        <f>IF(AH127="","",VLOOKUP(AH127,'シフト記号表（従来型・ユニット型共通）'!$C$6:$L$47,10,FALSE))</f>
        <v/>
      </c>
      <c r="AI128" s="174" t="str">
        <f>IF(AI127="","",VLOOKUP(AI127,'シフト記号表（従来型・ユニット型共通）'!$C$6:$L$47,10,FALSE))</f>
        <v/>
      </c>
      <c r="AJ128" s="175" t="str">
        <f>IF(AJ127="","",VLOOKUP(AJ127,'シフト記号表（従来型・ユニット型共通）'!$C$6:$L$47,10,FALSE))</f>
        <v/>
      </c>
      <c r="AK128" s="173"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4" t="str">
        <f>IF(AN127="","",VLOOKUP(AN127,'シフト記号表（従来型・ユニット型共通）'!$C$6:$L$47,10,FALSE))</f>
        <v/>
      </c>
      <c r="AO128" s="174" t="str">
        <f>IF(AO127="","",VLOOKUP(AO127,'シフト記号表（従来型・ユニット型共通）'!$C$6:$L$47,10,FALSE))</f>
        <v/>
      </c>
      <c r="AP128" s="174" t="str">
        <f>IF(AP127="","",VLOOKUP(AP127,'シフト記号表（従来型・ユニット型共通）'!$C$6:$L$47,10,FALSE))</f>
        <v/>
      </c>
      <c r="AQ128" s="175" t="str">
        <f>IF(AQ127="","",VLOOKUP(AQ127,'シフト記号表（従来型・ユニット型共通）'!$C$6:$L$47,10,FALSE))</f>
        <v/>
      </c>
      <c r="AR128" s="173"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4" t="str">
        <f>IF(AU127="","",VLOOKUP(AU127,'シフト記号表（従来型・ユニット型共通）'!$C$6:$L$47,10,FALSE))</f>
        <v/>
      </c>
      <c r="AV128" s="174" t="str">
        <f>IF(AV127="","",VLOOKUP(AV127,'シフト記号表（従来型・ユニット型共通）'!$C$6:$L$47,10,FALSE))</f>
        <v/>
      </c>
      <c r="AW128" s="174" t="str">
        <f>IF(AW127="","",VLOOKUP(AW127,'シフト記号表（従来型・ユニット型共通）'!$C$6:$L$47,10,FALSE))</f>
        <v/>
      </c>
      <c r="AX128" s="175" t="str">
        <f>IF(AX127="","",VLOOKUP(AX127,'シフト記号表（従来型・ユニット型共通）'!$C$6:$L$47,10,FALSE))</f>
        <v/>
      </c>
      <c r="AY128" s="173"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1473">
        <f>IF($BE$3="４週",SUM(W128:AX128),IF($BE$3="暦月",SUM(W128:BA128),""))</f>
        <v>0</v>
      </c>
      <c r="BC128" s="1474"/>
      <c r="BD128" s="1475">
        <f>IF($BE$3="４週",BB128/4,IF($BE$3="暦月",(BB128/($BE$8/7)),""))</f>
        <v>0</v>
      </c>
      <c r="BE128" s="1474"/>
      <c r="BF128" s="1470"/>
      <c r="BG128" s="1471"/>
      <c r="BH128" s="1471"/>
      <c r="BI128" s="1471"/>
      <c r="BJ128" s="1472"/>
    </row>
    <row r="129" spans="2:62" ht="20.25" customHeight="1">
      <c r="B129" s="1479">
        <f>B127+1</f>
        <v>57</v>
      </c>
      <c r="C129" s="1316"/>
      <c r="D129" s="1317"/>
      <c r="E129" s="163"/>
      <c r="F129" s="164"/>
      <c r="G129" s="163"/>
      <c r="H129" s="164"/>
      <c r="I129" s="1410"/>
      <c r="J129" s="1411"/>
      <c r="K129" s="1416"/>
      <c r="L129" s="1417"/>
      <c r="M129" s="1417"/>
      <c r="N129" s="1317"/>
      <c r="O129" s="1440"/>
      <c r="P129" s="1441"/>
      <c r="Q129" s="1441"/>
      <c r="R129" s="1441"/>
      <c r="S129" s="1442"/>
      <c r="T129" s="195" t="s">
        <v>18</v>
      </c>
      <c r="U129" s="118"/>
      <c r="V129" s="119"/>
      <c r="W129" s="105"/>
      <c r="X129" s="106"/>
      <c r="Y129" s="106"/>
      <c r="Z129" s="106"/>
      <c r="AA129" s="106"/>
      <c r="AB129" s="106"/>
      <c r="AC129" s="107"/>
      <c r="AD129" s="105"/>
      <c r="AE129" s="106"/>
      <c r="AF129" s="106"/>
      <c r="AG129" s="106"/>
      <c r="AH129" s="106"/>
      <c r="AI129" s="106"/>
      <c r="AJ129" s="107"/>
      <c r="AK129" s="105"/>
      <c r="AL129" s="106"/>
      <c r="AM129" s="106"/>
      <c r="AN129" s="106"/>
      <c r="AO129" s="106"/>
      <c r="AP129" s="106"/>
      <c r="AQ129" s="107"/>
      <c r="AR129" s="105"/>
      <c r="AS129" s="106"/>
      <c r="AT129" s="106"/>
      <c r="AU129" s="106"/>
      <c r="AV129" s="106"/>
      <c r="AW129" s="106"/>
      <c r="AX129" s="107"/>
      <c r="AY129" s="105"/>
      <c r="AZ129" s="106"/>
      <c r="BA129" s="108"/>
      <c r="BB129" s="1394"/>
      <c r="BC129" s="1395"/>
      <c r="BD129" s="1396"/>
      <c r="BE129" s="1397"/>
      <c r="BF129" s="1418"/>
      <c r="BG129" s="1419"/>
      <c r="BH129" s="1419"/>
      <c r="BI129" s="1419"/>
      <c r="BJ129" s="1420"/>
    </row>
    <row r="130" spans="2:62" ht="20.25" customHeight="1">
      <c r="B130" s="1480"/>
      <c r="C130" s="1464"/>
      <c r="D130" s="1465"/>
      <c r="E130" s="207"/>
      <c r="F130" s="208">
        <f>C129</f>
        <v>0</v>
      </c>
      <c r="G130" s="207"/>
      <c r="H130" s="208">
        <f>I129</f>
        <v>0</v>
      </c>
      <c r="I130" s="1466"/>
      <c r="J130" s="1467"/>
      <c r="K130" s="1468"/>
      <c r="L130" s="1469"/>
      <c r="M130" s="1469"/>
      <c r="N130" s="1465"/>
      <c r="O130" s="1440"/>
      <c r="P130" s="1441"/>
      <c r="Q130" s="1441"/>
      <c r="R130" s="1441"/>
      <c r="S130" s="1442"/>
      <c r="T130" s="196" t="s">
        <v>254</v>
      </c>
      <c r="U130" s="120"/>
      <c r="V130" s="197"/>
      <c r="W130" s="173" t="str">
        <f>IF(W129="","",VLOOKUP(W129,'シフト記号表（従来型・ユニット型共通）'!$C$6:$L$47,10,FALSE))</f>
        <v/>
      </c>
      <c r="X130" s="174" t="str">
        <f>IF(X129="","",VLOOKUP(X129,'シフト記号表（従来型・ユニット型共通）'!$C$6:$L$47,10,FALSE))</f>
        <v/>
      </c>
      <c r="Y130" s="174" t="str">
        <f>IF(Y129="","",VLOOKUP(Y129,'シフト記号表（従来型・ユニット型共通）'!$C$6:$L$47,10,FALSE))</f>
        <v/>
      </c>
      <c r="Z130" s="174" t="str">
        <f>IF(Z129="","",VLOOKUP(Z129,'シフト記号表（従来型・ユニット型共通）'!$C$6:$L$47,10,FALSE))</f>
        <v/>
      </c>
      <c r="AA130" s="174" t="str">
        <f>IF(AA129="","",VLOOKUP(AA129,'シフト記号表（従来型・ユニット型共通）'!$C$6:$L$47,10,FALSE))</f>
        <v/>
      </c>
      <c r="AB130" s="174" t="str">
        <f>IF(AB129="","",VLOOKUP(AB129,'シフト記号表（従来型・ユニット型共通）'!$C$6:$L$47,10,FALSE))</f>
        <v/>
      </c>
      <c r="AC130" s="175" t="str">
        <f>IF(AC129="","",VLOOKUP(AC129,'シフト記号表（従来型・ユニット型共通）'!$C$6:$L$47,10,FALSE))</f>
        <v/>
      </c>
      <c r="AD130" s="173"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4" t="str">
        <f>IF(AG129="","",VLOOKUP(AG129,'シフト記号表（従来型・ユニット型共通）'!$C$6:$L$47,10,FALSE))</f>
        <v/>
      </c>
      <c r="AH130" s="174" t="str">
        <f>IF(AH129="","",VLOOKUP(AH129,'シフト記号表（従来型・ユニット型共通）'!$C$6:$L$47,10,FALSE))</f>
        <v/>
      </c>
      <c r="AI130" s="174" t="str">
        <f>IF(AI129="","",VLOOKUP(AI129,'シフト記号表（従来型・ユニット型共通）'!$C$6:$L$47,10,FALSE))</f>
        <v/>
      </c>
      <c r="AJ130" s="175" t="str">
        <f>IF(AJ129="","",VLOOKUP(AJ129,'シフト記号表（従来型・ユニット型共通）'!$C$6:$L$47,10,FALSE))</f>
        <v/>
      </c>
      <c r="AK130" s="173"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4" t="str">
        <f>IF(AN129="","",VLOOKUP(AN129,'シフト記号表（従来型・ユニット型共通）'!$C$6:$L$47,10,FALSE))</f>
        <v/>
      </c>
      <c r="AO130" s="174" t="str">
        <f>IF(AO129="","",VLOOKUP(AO129,'シフト記号表（従来型・ユニット型共通）'!$C$6:$L$47,10,FALSE))</f>
        <v/>
      </c>
      <c r="AP130" s="174" t="str">
        <f>IF(AP129="","",VLOOKUP(AP129,'シフト記号表（従来型・ユニット型共通）'!$C$6:$L$47,10,FALSE))</f>
        <v/>
      </c>
      <c r="AQ130" s="175" t="str">
        <f>IF(AQ129="","",VLOOKUP(AQ129,'シフト記号表（従来型・ユニット型共通）'!$C$6:$L$47,10,FALSE))</f>
        <v/>
      </c>
      <c r="AR130" s="173"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4" t="str">
        <f>IF(AU129="","",VLOOKUP(AU129,'シフト記号表（従来型・ユニット型共通）'!$C$6:$L$47,10,FALSE))</f>
        <v/>
      </c>
      <c r="AV130" s="174" t="str">
        <f>IF(AV129="","",VLOOKUP(AV129,'シフト記号表（従来型・ユニット型共通）'!$C$6:$L$47,10,FALSE))</f>
        <v/>
      </c>
      <c r="AW130" s="174" t="str">
        <f>IF(AW129="","",VLOOKUP(AW129,'シフト記号表（従来型・ユニット型共通）'!$C$6:$L$47,10,FALSE))</f>
        <v/>
      </c>
      <c r="AX130" s="175" t="str">
        <f>IF(AX129="","",VLOOKUP(AX129,'シフト記号表（従来型・ユニット型共通）'!$C$6:$L$47,10,FALSE))</f>
        <v/>
      </c>
      <c r="AY130" s="173"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1473">
        <f>IF($BE$3="４週",SUM(W130:AX130),IF($BE$3="暦月",SUM(W130:BA130),""))</f>
        <v>0</v>
      </c>
      <c r="BC130" s="1474"/>
      <c r="BD130" s="1475">
        <f>IF($BE$3="４週",BB130/4,IF($BE$3="暦月",(BB130/($BE$8/7)),""))</f>
        <v>0</v>
      </c>
      <c r="BE130" s="1474"/>
      <c r="BF130" s="1470"/>
      <c r="BG130" s="1471"/>
      <c r="BH130" s="1471"/>
      <c r="BI130" s="1471"/>
      <c r="BJ130" s="1472"/>
    </row>
    <row r="131" spans="2:62" ht="20.25" customHeight="1">
      <c r="B131" s="1479">
        <f>B129+1</f>
        <v>58</v>
      </c>
      <c r="C131" s="1316"/>
      <c r="D131" s="1317"/>
      <c r="E131" s="163"/>
      <c r="F131" s="164"/>
      <c r="G131" s="163"/>
      <c r="H131" s="164"/>
      <c r="I131" s="1410"/>
      <c r="J131" s="1411"/>
      <c r="K131" s="1416"/>
      <c r="L131" s="1417"/>
      <c r="M131" s="1417"/>
      <c r="N131" s="1317"/>
      <c r="O131" s="1440"/>
      <c r="P131" s="1441"/>
      <c r="Q131" s="1441"/>
      <c r="R131" s="1441"/>
      <c r="S131" s="1442"/>
      <c r="T131" s="195" t="s">
        <v>18</v>
      </c>
      <c r="U131" s="118"/>
      <c r="V131" s="119"/>
      <c r="W131" s="105"/>
      <c r="X131" s="106"/>
      <c r="Y131" s="106"/>
      <c r="Z131" s="106"/>
      <c r="AA131" s="106"/>
      <c r="AB131" s="106"/>
      <c r="AC131" s="107"/>
      <c r="AD131" s="105"/>
      <c r="AE131" s="106"/>
      <c r="AF131" s="106"/>
      <c r="AG131" s="106"/>
      <c r="AH131" s="106"/>
      <c r="AI131" s="106"/>
      <c r="AJ131" s="107"/>
      <c r="AK131" s="105"/>
      <c r="AL131" s="106"/>
      <c r="AM131" s="106"/>
      <c r="AN131" s="106"/>
      <c r="AO131" s="106"/>
      <c r="AP131" s="106"/>
      <c r="AQ131" s="107"/>
      <c r="AR131" s="105"/>
      <c r="AS131" s="106"/>
      <c r="AT131" s="106"/>
      <c r="AU131" s="106"/>
      <c r="AV131" s="106"/>
      <c r="AW131" s="106"/>
      <c r="AX131" s="107"/>
      <c r="AY131" s="105"/>
      <c r="AZ131" s="106"/>
      <c r="BA131" s="108"/>
      <c r="BB131" s="1394"/>
      <c r="BC131" s="1395"/>
      <c r="BD131" s="1396"/>
      <c r="BE131" s="1397"/>
      <c r="BF131" s="1418"/>
      <c r="BG131" s="1419"/>
      <c r="BH131" s="1419"/>
      <c r="BI131" s="1419"/>
      <c r="BJ131" s="1420"/>
    </row>
    <row r="132" spans="2:62" ht="20.25" customHeight="1">
      <c r="B132" s="1480"/>
      <c r="C132" s="1464"/>
      <c r="D132" s="1465"/>
      <c r="E132" s="207"/>
      <c r="F132" s="208">
        <f>C131</f>
        <v>0</v>
      </c>
      <c r="G132" s="207"/>
      <c r="H132" s="208">
        <f>I131</f>
        <v>0</v>
      </c>
      <c r="I132" s="1466"/>
      <c r="J132" s="1467"/>
      <c r="K132" s="1468"/>
      <c r="L132" s="1469"/>
      <c r="M132" s="1469"/>
      <c r="N132" s="1465"/>
      <c r="O132" s="1440"/>
      <c r="P132" s="1441"/>
      <c r="Q132" s="1441"/>
      <c r="R132" s="1441"/>
      <c r="S132" s="1442"/>
      <c r="T132" s="196" t="s">
        <v>254</v>
      </c>
      <c r="U132" s="120"/>
      <c r="V132" s="197"/>
      <c r="W132" s="173" t="str">
        <f>IF(W131="","",VLOOKUP(W131,'シフト記号表（従来型・ユニット型共通）'!$C$6:$L$47,10,FALSE))</f>
        <v/>
      </c>
      <c r="X132" s="174" t="str">
        <f>IF(X131="","",VLOOKUP(X131,'シフト記号表（従来型・ユニット型共通）'!$C$6:$L$47,10,FALSE))</f>
        <v/>
      </c>
      <c r="Y132" s="174" t="str">
        <f>IF(Y131="","",VLOOKUP(Y131,'シフト記号表（従来型・ユニット型共通）'!$C$6:$L$47,10,FALSE))</f>
        <v/>
      </c>
      <c r="Z132" s="174" t="str">
        <f>IF(Z131="","",VLOOKUP(Z131,'シフト記号表（従来型・ユニット型共通）'!$C$6:$L$47,10,FALSE))</f>
        <v/>
      </c>
      <c r="AA132" s="174" t="str">
        <f>IF(AA131="","",VLOOKUP(AA131,'シフト記号表（従来型・ユニット型共通）'!$C$6:$L$47,10,FALSE))</f>
        <v/>
      </c>
      <c r="AB132" s="174" t="str">
        <f>IF(AB131="","",VLOOKUP(AB131,'シフト記号表（従来型・ユニット型共通）'!$C$6:$L$47,10,FALSE))</f>
        <v/>
      </c>
      <c r="AC132" s="175" t="str">
        <f>IF(AC131="","",VLOOKUP(AC131,'シフト記号表（従来型・ユニット型共通）'!$C$6:$L$47,10,FALSE))</f>
        <v/>
      </c>
      <c r="AD132" s="173"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4" t="str">
        <f>IF(AG131="","",VLOOKUP(AG131,'シフト記号表（従来型・ユニット型共通）'!$C$6:$L$47,10,FALSE))</f>
        <v/>
      </c>
      <c r="AH132" s="174" t="str">
        <f>IF(AH131="","",VLOOKUP(AH131,'シフト記号表（従来型・ユニット型共通）'!$C$6:$L$47,10,FALSE))</f>
        <v/>
      </c>
      <c r="AI132" s="174" t="str">
        <f>IF(AI131="","",VLOOKUP(AI131,'シフト記号表（従来型・ユニット型共通）'!$C$6:$L$47,10,FALSE))</f>
        <v/>
      </c>
      <c r="AJ132" s="175" t="str">
        <f>IF(AJ131="","",VLOOKUP(AJ131,'シフト記号表（従来型・ユニット型共通）'!$C$6:$L$47,10,FALSE))</f>
        <v/>
      </c>
      <c r="AK132" s="173"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4" t="str">
        <f>IF(AN131="","",VLOOKUP(AN131,'シフト記号表（従来型・ユニット型共通）'!$C$6:$L$47,10,FALSE))</f>
        <v/>
      </c>
      <c r="AO132" s="174" t="str">
        <f>IF(AO131="","",VLOOKUP(AO131,'シフト記号表（従来型・ユニット型共通）'!$C$6:$L$47,10,FALSE))</f>
        <v/>
      </c>
      <c r="AP132" s="174" t="str">
        <f>IF(AP131="","",VLOOKUP(AP131,'シフト記号表（従来型・ユニット型共通）'!$C$6:$L$47,10,FALSE))</f>
        <v/>
      </c>
      <c r="AQ132" s="175" t="str">
        <f>IF(AQ131="","",VLOOKUP(AQ131,'シフト記号表（従来型・ユニット型共通）'!$C$6:$L$47,10,FALSE))</f>
        <v/>
      </c>
      <c r="AR132" s="173"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4" t="str">
        <f>IF(AU131="","",VLOOKUP(AU131,'シフト記号表（従来型・ユニット型共通）'!$C$6:$L$47,10,FALSE))</f>
        <v/>
      </c>
      <c r="AV132" s="174" t="str">
        <f>IF(AV131="","",VLOOKUP(AV131,'シフト記号表（従来型・ユニット型共通）'!$C$6:$L$47,10,FALSE))</f>
        <v/>
      </c>
      <c r="AW132" s="174" t="str">
        <f>IF(AW131="","",VLOOKUP(AW131,'シフト記号表（従来型・ユニット型共通）'!$C$6:$L$47,10,FALSE))</f>
        <v/>
      </c>
      <c r="AX132" s="175" t="str">
        <f>IF(AX131="","",VLOOKUP(AX131,'シフト記号表（従来型・ユニット型共通）'!$C$6:$L$47,10,FALSE))</f>
        <v/>
      </c>
      <c r="AY132" s="173"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1473">
        <f>IF($BE$3="４週",SUM(W132:AX132),IF($BE$3="暦月",SUM(W132:BA132),""))</f>
        <v>0</v>
      </c>
      <c r="BC132" s="1474"/>
      <c r="BD132" s="1475">
        <f>IF($BE$3="４週",BB132/4,IF($BE$3="暦月",(BB132/($BE$8/7)),""))</f>
        <v>0</v>
      </c>
      <c r="BE132" s="1474"/>
      <c r="BF132" s="1470"/>
      <c r="BG132" s="1471"/>
      <c r="BH132" s="1471"/>
      <c r="BI132" s="1471"/>
      <c r="BJ132" s="1472"/>
    </row>
    <row r="133" spans="2:62" ht="20.25" customHeight="1">
      <c r="B133" s="1479">
        <f>B131+1</f>
        <v>59</v>
      </c>
      <c r="C133" s="1316"/>
      <c r="D133" s="1317"/>
      <c r="E133" s="163"/>
      <c r="F133" s="164"/>
      <c r="G133" s="163"/>
      <c r="H133" s="164"/>
      <c r="I133" s="1410"/>
      <c r="J133" s="1411"/>
      <c r="K133" s="1416"/>
      <c r="L133" s="1417"/>
      <c r="M133" s="1417"/>
      <c r="N133" s="1317"/>
      <c r="O133" s="1440"/>
      <c r="P133" s="1441"/>
      <c r="Q133" s="1441"/>
      <c r="R133" s="1441"/>
      <c r="S133" s="1442"/>
      <c r="T133" s="195" t="s">
        <v>18</v>
      </c>
      <c r="U133" s="118"/>
      <c r="V133" s="119"/>
      <c r="W133" s="105"/>
      <c r="X133" s="106"/>
      <c r="Y133" s="106"/>
      <c r="Z133" s="106"/>
      <c r="AA133" s="106"/>
      <c r="AB133" s="106"/>
      <c r="AC133" s="107"/>
      <c r="AD133" s="105"/>
      <c r="AE133" s="106"/>
      <c r="AF133" s="106"/>
      <c r="AG133" s="106"/>
      <c r="AH133" s="106"/>
      <c r="AI133" s="106"/>
      <c r="AJ133" s="107"/>
      <c r="AK133" s="105"/>
      <c r="AL133" s="106"/>
      <c r="AM133" s="106"/>
      <c r="AN133" s="106"/>
      <c r="AO133" s="106"/>
      <c r="AP133" s="106"/>
      <c r="AQ133" s="107"/>
      <c r="AR133" s="105"/>
      <c r="AS133" s="106"/>
      <c r="AT133" s="106"/>
      <c r="AU133" s="106"/>
      <c r="AV133" s="106"/>
      <c r="AW133" s="106"/>
      <c r="AX133" s="107"/>
      <c r="AY133" s="105"/>
      <c r="AZ133" s="106"/>
      <c r="BA133" s="108"/>
      <c r="BB133" s="1394"/>
      <c r="BC133" s="1395"/>
      <c r="BD133" s="1396"/>
      <c r="BE133" s="1397"/>
      <c r="BF133" s="1418"/>
      <c r="BG133" s="1419"/>
      <c r="BH133" s="1419"/>
      <c r="BI133" s="1419"/>
      <c r="BJ133" s="1420"/>
    </row>
    <row r="134" spans="2:62" ht="20.25" customHeight="1">
      <c r="B134" s="1480"/>
      <c r="C134" s="1464"/>
      <c r="D134" s="1465"/>
      <c r="E134" s="207"/>
      <c r="F134" s="208">
        <f>C133</f>
        <v>0</v>
      </c>
      <c r="G134" s="207"/>
      <c r="H134" s="208">
        <f>I133</f>
        <v>0</v>
      </c>
      <c r="I134" s="1466"/>
      <c r="J134" s="1467"/>
      <c r="K134" s="1468"/>
      <c r="L134" s="1469"/>
      <c r="M134" s="1469"/>
      <c r="N134" s="1465"/>
      <c r="O134" s="1440"/>
      <c r="P134" s="1441"/>
      <c r="Q134" s="1441"/>
      <c r="R134" s="1441"/>
      <c r="S134" s="1442"/>
      <c r="T134" s="196" t="s">
        <v>254</v>
      </c>
      <c r="U134" s="120"/>
      <c r="V134" s="197"/>
      <c r="W134" s="173" t="str">
        <f>IF(W133="","",VLOOKUP(W133,'シフト記号表（従来型・ユニット型共通）'!$C$6:$L$47,10,FALSE))</f>
        <v/>
      </c>
      <c r="X134" s="174" t="str">
        <f>IF(X133="","",VLOOKUP(X133,'シフト記号表（従来型・ユニット型共通）'!$C$6:$L$47,10,FALSE))</f>
        <v/>
      </c>
      <c r="Y134" s="174" t="str">
        <f>IF(Y133="","",VLOOKUP(Y133,'シフト記号表（従来型・ユニット型共通）'!$C$6:$L$47,10,FALSE))</f>
        <v/>
      </c>
      <c r="Z134" s="174" t="str">
        <f>IF(Z133="","",VLOOKUP(Z133,'シフト記号表（従来型・ユニット型共通）'!$C$6:$L$47,10,FALSE))</f>
        <v/>
      </c>
      <c r="AA134" s="174" t="str">
        <f>IF(AA133="","",VLOOKUP(AA133,'シフト記号表（従来型・ユニット型共通）'!$C$6:$L$47,10,FALSE))</f>
        <v/>
      </c>
      <c r="AB134" s="174" t="str">
        <f>IF(AB133="","",VLOOKUP(AB133,'シフト記号表（従来型・ユニット型共通）'!$C$6:$L$47,10,FALSE))</f>
        <v/>
      </c>
      <c r="AC134" s="175" t="str">
        <f>IF(AC133="","",VLOOKUP(AC133,'シフト記号表（従来型・ユニット型共通）'!$C$6:$L$47,10,FALSE))</f>
        <v/>
      </c>
      <c r="AD134" s="173"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4" t="str">
        <f>IF(AG133="","",VLOOKUP(AG133,'シフト記号表（従来型・ユニット型共通）'!$C$6:$L$47,10,FALSE))</f>
        <v/>
      </c>
      <c r="AH134" s="174" t="str">
        <f>IF(AH133="","",VLOOKUP(AH133,'シフト記号表（従来型・ユニット型共通）'!$C$6:$L$47,10,FALSE))</f>
        <v/>
      </c>
      <c r="AI134" s="174" t="str">
        <f>IF(AI133="","",VLOOKUP(AI133,'シフト記号表（従来型・ユニット型共通）'!$C$6:$L$47,10,FALSE))</f>
        <v/>
      </c>
      <c r="AJ134" s="175" t="str">
        <f>IF(AJ133="","",VLOOKUP(AJ133,'シフト記号表（従来型・ユニット型共通）'!$C$6:$L$47,10,FALSE))</f>
        <v/>
      </c>
      <c r="AK134" s="173"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4" t="str">
        <f>IF(AN133="","",VLOOKUP(AN133,'シフト記号表（従来型・ユニット型共通）'!$C$6:$L$47,10,FALSE))</f>
        <v/>
      </c>
      <c r="AO134" s="174" t="str">
        <f>IF(AO133="","",VLOOKUP(AO133,'シフト記号表（従来型・ユニット型共通）'!$C$6:$L$47,10,FALSE))</f>
        <v/>
      </c>
      <c r="AP134" s="174" t="str">
        <f>IF(AP133="","",VLOOKUP(AP133,'シフト記号表（従来型・ユニット型共通）'!$C$6:$L$47,10,FALSE))</f>
        <v/>
      </c>
      <c r="AQ134" s="175" t="str">
        <f>IF(AQ133="","",VLOOKUP(AQ133,'シフト記号表（従来型・ユニット型共通）'!$C$6:$L$47,10,FALSE))</f>
        <v/>
      </c>
      <c r="AR134" s="173"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4" t="str">
        <f>IF(AU133="","",VLOOKUP(AU133,'シフト記号表（従来型・ユニット型共通）'!$C$6:$L$47,10,FALSE))</f>
        <v/>
      </c>
      <c r="AV134" s="174" t="str">
        <f>IF(AV133="","",VLOOKUP(AV133,'シフト記号表（従来型・ユニット型共通）'!$C$6:$L$47,10,FALSE))</f>
        <v/>
      </c>
      <c r="AW134" s="174" t="str">
        <f>IF(AW133="","",VLOOKUP(AW133,'シフト記号表（従来型・ユニット型共通）'!$C$6:$L$47,10,FALSE))</f>
        <v/>
      </c>
      <c r="AX134" s="175" t="str">
        <f>IF(AX133="","",VLOOKUP(AX133,'シフト記号表（従来型・ユニット型共通）'!$C$6:$L$47,10,FALSE))</f>
        <v/>
      </c>
      <c r="AY134" s="173"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1473">
        <f>IF($BE$3="４週",SUM(W134:AX134),IF($BE$3="暦月",SUM(W134:BA134),""))</f>
        <v>0</v>
      </c>
      <c r="BC134" s="1474"/>
      <c r="BD134" s="1475">
        <f>IF($BE$3="４週",BB134/4,IF($BE$3="暦月",(BB134/($BE$8/7)),""))</f>
        <v>0</v>
      </c>
      <c r="BE134" s="1474"/>
      <c r="BF134" s="1470"/>
      <c r="BG134" s="1471"/>
      <c r="BH134" s="1471"/>
      <c r="BI134" s="1471"/>
      <c r="BJ134" s="1472"/>
    </row>
    <row r="135" spans="2:62" ht="20.25" customHeight="1">
      <c r="B135" s="1479">
        <f>B133+1</f>
        <v>60</v>
      </c>
      <c r="C135" s="1316"/>
      <c r="D135" s="1317"/>
      <c r="E135" s="163"/>
      <c r="F135" s="164"/>
      <c r="G135" s="163"/>
      <c r="H135" s="164"/>
      <c r="I135" s="1410"/>
      <c r="J135" s="1411"/>
      <c r="K135" s="1416"/>
      <c r="L135" s="1417"/>
      <c r="M135" s="1417"/>
      <c r="N135" s="1317"/>
      <c r="O135" s="1440"/>
      <c r="P135" s="1441"/>
      <c r="Q135" s="1441"/>
      <c r="R135" s="1441"/>
      <c r="S135" s="1442"/>
      <c r="T135" s="195" t="s">
        <v>18</v>
      </c>
      <c r="U135" s="118"/>
      <c r="V135" s="119"/>
      <c r="W135" s="105"/>
      <c r="X135" s="106"/>
      <c r="Y135" s="106"/>
      <c r="Z135" s="106"/>
      <c r="AA135" s="106"/>
      <c r="AB135" s="106"/>
      <c r="AC135" s="107"/>
      <c r="AD135" s="105"/>
      <c r="AE135" s="106"/>
      <c r="AF135" s="106"/>
      <c r="AG135" s="106"/>
      <c r="AH135" s="106"/>
      <c r="AI135" s="106"/>
      <c r="AJ135" s="107"/>
      <c r="AK135" s="105"/>
      <c r="AL135" s="106"/>
      <c r="AM135" s="106"/>
      <c r="AN135" s="106"/>
      <c r="AO135" s="106"/>
      <c r="AP135" s="106"/>
      <c r="AQ135" s="107"/>
      <c r="AR135" s="105"/>
      <c r="AS135" s="106"/>
      <c r="AT135" s="106"/>
      <c r="AU135" s="106"/>
      <c r="AV135" s="106"/>
      <c r="AW135" s="106"/>
      <c r="AX135" s="107"/>
      <c r="AY135" s="105"/>
      <c r="AZ135" s="106"/>
      <c r="BA135" s="108"/>
      <c r="BB135" s="1394"/>
      <c r="BC135" s="1395"/>
      <c r="BD135" s="1396"/>
      <c r="BE135" s="1397"/>
      <c r="BF135" s="1418"/>
      <c r="BG135" s="1419"/>
      <c r="BH135" s="1419"/>
      <c r="BI135" s="1419"/>
      <c r="BJ135" s="1420"/>
    </row>
    <row r="136" spans="2:62" ht="20.25" customHeight="1">
      <c r="B136" s="1480"/>
      <c r="C136" s="1464"/>
      <c r="D136" s="1465"/>
      <c r="E136" s="207"/>
      <c r="F136" s="208">
        <f>C135</f>
        <v>0</v>
      </c>
      <c r="G136" s="207"/>
      <c r="H136" s="208">
        <f>I135</f>
        <v>0</v>
      </c>
      <c r="I136" s="1466"/>
      <c r="J136" s="1467"/>
      <c r="K136" s="1468"/>
      <c r="L136" s="1469"/>
      <c r="M136" s="1469"/>
      <c r="N136" s="1465"/>
      <c r="O136" s="1440"/>
      <c r="P136" s="1441"/>
      <c r="Q136" s="1441"/>
      <c r="R136" s="1441"/>
      <c r="S136" s="1442"/>
      <c r="T136" s="196" t="s">
        <v>254</v>
      </c>
      <c r="U136" s="120"/>
      <c r="V136" s="197"/>
      <c r="W136" s="173" t="str">
        <f>IF(W135="","",VLOOKUP(W135,'シフト記号表（従来型・ユニット型共通）'!$C$6:$L$47,10,FALSE))</f>
        <v/>
      </c>
      <c r="X136" s="174" t="str">
        <f>IF(X135="","",VLOOKUP(X135,'シフト記号表（従来型・ユニット型共通）'!$C$6:$L$47,10,FALSE))</f>
        <v/>
      </c>
      <c r="Y136" s="174" t="str">
        <f>IF(Y135="","",VLOOKUP(Y135,'シフト記号表（従来型・ユニット型共通）'!$C$6:$L$47,10,FALSE))</f>
        <v/>
      </c>
      <c r="Z136" s="174" t="str">
        <f>IF(Z135="","",VLOOKUP(Z135,'シフト記号表（従来型・ユニット型共通）'!$C$6:$L$47,10,FALSE))</f>
        <v/>
      </c>
      <c r="AA136" s="174" t="str">
        <f>IF(AA135="","",VLOOKUP(AA135,'シフト記号表（従来型・ユニット型共通）'!$C$6:$L$47,10,FALSE))</f>
        <v/>
      </c>
      <c r="AB136" s="174" t="str">
        <f>IF(AB135="","",VLOOKUP(AB135,'シフト記号表（従来型・ユニット型共通）'!$C$6:$L$47,10,FALSE))</f>
        <v/>
      </c>
      <c r="AC136" s="175" t="str">
        <f>IF(AC135="","",VLOOKUP(AC135,'シフト記号表（従来型・ユニット型共通）'!$C$6:$L$47,10,FALSE))</f>
        <v/>
      </c>
      <c r="AD136" s="173"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4" t="str">
        <f>IF(AG135="","",VLOOKUP(AG135,'シフト記号表（従来型・ユニット型共通）'!$C$6:$L$47,10,FALSE))</f>
        <v/>
      </c>
      <c r="AH136" s="174" t="str">
        <f>IF(AH135="","",VLOOKUP(AH135,'シフト記号表（従来型・ユニット型共通）'!$C$6:$L$47,10,FALSE))</f>
        <v/>
      </c>
      <c r="AI136" s="174" t="str">
        <f>IF(AI135="","",VLOOKUP(AI135,'シフト記号表（従来型・ユニット型共通）'!$C$6:$L$47,10,FALSE))</f>
        <v/>
      </c>
      <c r="AJ136" s="175" t="str">
        <f>IF(AJ135="","",VLOOKUP(AJ135,'シフト記号表（従来型・ユニット型共通）'!$C$6:$L$47,10,FALSE))</f>
        <v/>
      </c>
      <c r="AK136" s="173"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4" t="str">
        <f>IF(AN135="","",VLOOKUP(AN135,'シフト記号表（従来型・ユニット型共通）'!$C$6:$L$47,10,FALSE))</f>
        <v/>
      </c>
      <c r="AO136" s="174" t="str">
        <f>IF(AO135="","",VLOOKUP(AO135,'シフト記号表（従来型・ユニット型共通）'!$C$6:$L$47,10,FALSE))</f>
        <v/>
      </c>
      <c r="AP136" s="174" t="str">
        <f>IF(AP135="","",VLOOKUP(AP135,'シフト記号表（従来型・ユニット型共通）'!$C$6:$L$47,10,FALSE))</f>
        <v/>
      </c>
      <c r="AQ136" s="175" t="str">
        <f>IF(AQ135="","",VLOOKUP(AQ135,'シフト記号表（従来型・ユニット型共通）'!$C$6:$L$47,10,FALSE))</f>
        <v/>
      </c>
      <c r="AR136" s="173"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4" t="str">
        <f>IF(AU135="","",VLOOKUP(AU135,'シフト記号表（従来型・ユニット型共通）'!$C$6:$L$47,10,FALSE))</f>
        <v/>
      </c>
      <c r="AV136" s="174" t="str">
        <f>IF(AV135="","",VLOOKUP(AV135,'シフト記号表（従来型・ユニット型共通）'!$C$6:$L$47,10,FALSE))</f>
        <v/>
      </c>
      <c r="AW136" s="174" t="str">
        <f>IF(AW135="","",VLOOKUP(AW135,'シフト記号表（従来型・ユニット型共通）'!$C$6:$L$47,10,FALSE))</f>
        <v/>
      </c>
      <c r="AX136" s="175" t="str">
        <f>IF(AX135="","",VLOOKUP(AX135,'シフト記号表（従来型・ユニット型共通）'!$C$6:$L$47,10,FALSE))</f>
        <v/>
      </c>
      <c r="AY136" s="173"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1473">
        <f>IF($BE$3="４週",SUM(W136:AX136),IF($BE$3="暦月",SUM(W136:BA136),""))</f>
        <v>0</v>
      </c>
      <c r="BC136" s="1474"/>
      <c r="BD136" s="1475">
        <f>IF($BE$3="４週",BB136/4,IF($BE$3="暦月",(BB136/($BE$8/7)),""))</f>
        <v>0</v>
      </c>
      <c r="BE136" s="1474"/>
      <c r="BF136" s="1470"/>
      <c r="BG136" s="1471"/>
      <c r="BH136" s="1471"/>
      <c r="BI136" s="1471"/>
      <c r="BJ136" s="1472"/>
    </row>
    <row r="137" spans="2:62" ht="20.25" customHeight="1">
      <c r="B137" s="1479">
        <f>B135+1</f>
        <v>61</v>
      </c>
      <c r="C137" s="1316"/>
      <c r="D137" s="1317"/>
      <c r="E137" s="163"/>
      <c r="F137" s="164"/>
      <c r="G137" s="163"/>
      <c r="H137" s="164"/>
      <c r="I137" s="1410"/>
      <c r="J137" s="1411"/>
      <c r="K137" s="1416"/>
      <c r="L137" s="1417"/>
      <c r="M137" s="1417"/>
      <c r="N137" s="1317"/>
      <c r="O137" s="1440"/>
      <c r="P137" s="1441"/>
      <c r="Q137" s="1441"/>
      <c r="R137" s="1441"/>
      <c r="S137" s="1442"/>
      <c r="T137" s="195" t="s">
        <v>18</v>
      </c>
      <c r="U137" s="118"/>
      <c r="V137" s="119"/>
      <c r="W137" s="105"/>
      <c r="X137" s="106"/>
      <c r="Y137" s="106"/>
      <c r="Z137" s="106"/>
      <c r="AA137" s="106"/>
      <c r="AB137" s="106"/>
      <c r="AC137" s="107"/>
      <c r="AD137" s="105"/>
      <c r="AE137" s="106"/>
      <c r="AF137" s="106"/>
      <c r="AG137" s="106"/>
      <c r="AH137" s="106"/>
      <c r="AI137" s="106"/>
      <c r="AJ137" s="107"/>
      <c r="AK137" s="105"/>
      <c r="AL137" s="106"/>
      <c r="AM137" s="106"/>
      <c r="AN137" s="106"/>
      <c r="AO137" s="106"/>
      <c r="AP137" s="106"/>
      <c r="AQ137" s="107"/>
      <c r="AR137" s="105"/>
      <c r="AS137" s="106"/>
      <c r="AT137" s="106"/>
      <c r="AU137" s="106"/>
      <c r="AV137" s="106"/>
      <c r="AW137" s="106"/>
      <c r="AX137" s="107"/>
      <c r="AY137" s="105"/>
      <c r="AZ137" s="106"/>
      <c r="BA137" s="108"/>
      <c r="BB137" s="1394"/>
      <c r="BC137" s="1395"/>
      <c r="BD137" s="1396"/>
      <c r="BE137" s="1397"/>
      <c r="BF137" s="1418"/>
      <c r="BG137" s="1419"/>
      <c r="BH137" s="1419"/>
      <c r="BI137" s="1419"/>
      <c r="BJ137" s="1420"/>
    </row>
    <row r="138" spans="2:62" ht="20.25" customHeight="1">
      <c r="B138" s="1480"/>
      <c r="C138" s="1464"/>
      <c r="D138" s="1465"/>
      <c r="E138" s="207"/>
      <c r="F138" s="208">
        <f>C137</f>
        <v>0</v>
      </c>
      <c r="G138" s="207"/>
      <c r="H138" s="208">
        <f>I137</f>
        <v>0</v>
      </c>
      <c r="I138" s="1466"/>
      <c r="J138" s="1467"/>
      <c r="K138" s="1468"/>
      <c r="L138" s="1469"/>
      <c r="M138" s="1469"/>
      <c r="N138" s="1465"/>
      <c r="O138" s="1440"/>
      <c r="P138" s="1441"/>
      <c r="Q138" s="1441"/>
      <c r="R138" s="1441"/>
      <c r="S138" s="1442"/>
      <c r="T138" s="196" t="s">
        <v>254</v>
      </c>
      <c r="U138" s="120"/>
      <c r="V138" s="197"/>
      <c r="W138" s="173" t="str">
        <f>IF(W137="","",VLOOKUP(W137,'シフト記号表（従来型・ユニット型共通）'!$C$6:$L$47,10,FALSE))</f>
        <v/>
      </c>
      <c r="X138" s="174" t="str">
        <f>IF(X137="","",VLOOKUP(X137,'シフト記号表（従来型・ユニット型共通）'!$C$6:$L$47,10,FALSE))</f>
        <v/>
      </c>
      <c r="Y138" s="174" t="str">
        <f>IF(Y137="","",VLOOKUP(Y137,'シフト記号表（従来型・ユニット型共通）'!$C$6:$L$47,10,FALSE))</f>
        <v/>
      </c>
      <c r="Z138" s="174" t="str">
        <f>IF(Z137="","",VLOOKUP(Z137,'シフト記号表（従来型・ユニット型共通）'!$C$6:$L$47,10,FALSE))</f>
        <v/>
      </c>
      <c r="AA138" s="174" t="str">
        <f>IF(AA137="","",VLOOKUP(AA137,'シフト記号表（従来型・ユニット型共通）'!$C$6:$L$47,10,FALSE))</f>
        <v/>
      </c>
      <c r="AB138" s="174" t="str">
        <f>IF(AB137="","",VLOOKUP(AB137,'シフト記号表（従来型・ユニット型共通）'!$C$6:$L$47,10,FALSE))</f>
        <v/>
      </c>
      <c r="AC138" s="175" t="str">
        <f>IF(AC137="","",VLOOKUP(AC137,'シフト記号表（従来型・ユニット型共通）'!$C$6:$L$47,10,FALSE))</f>
        <v/>
      </c>
      <c r="AD138" s="173"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4" t="str">
        <f>IF(AG137="","",VLOOKUP(AG137,'シフト記号表（従来型・ユニット型共通）'!$C$6:$L$47,10,FALSE))</f>
        <v/>
      </c>
      <c r="AH138" s="174" t="str">
        <f>IF(AH137="","",VLOOKUP(AH137,'シフト記号表（従来型・ユニット型共通）'!$C$6:$L$47,10,FALSE))</f>
        <v/>
      </c>
      <c r="AI138" s="174" t="str">
        <f>IF(AI137="","",VLOOKUP(AI137,'シフト記号表（従来型・ユニット型共通）'!$C$6:$L$47,10,FALSE))</f>
        <v/>
      </c>
      <c r="AJ138" s="175" t="str">
        <f>IF(AJ137="","",VLOOKUP(AJ137,'シフト記号表（従来型・ユニット型共通）'!$C$6:$L$47,10,FALSE))</f>
        <v/>
      </c>
      <c r="AK138" s="173"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4" t="str">
        <f>IF(AN137="","",VLOOKUP(AN137,'シフト記号表（従来型・ユニット型共通）'!$C$6:$L$47,10,FALSE))</f>
        <v/>
      </c>
      <c r="AO138" s="174" t="str">
        <f>IF(AO137="","",VLOOKUP(AO137,'シフト記号表（従来型・ユニット型共通）'!$C$6:$L$47,10,FALSE))</f>
        <v/>
      </c>
      <c r="AP138" s="174" t="str">
        <f>IF(AP137="","",VLOOKUP(AP137,'シフト記号表（従来型・ユニット型共通）'!$C$6:$L$47,10,FALSE))</f>
        <v/>
      </c>
      <c r="AQ138" s="175" t="str">
        <f>IF(AQ137="","",VLOOKUP(AQ137,'シフト記号表（従来型・ユニット型共通）'!$C$6:$L$47,10,FALSE))</f>
        <v/>
      </c>
      <c r="AR138" s="173"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4" t="str">
        <f>IF(AU137="","",VLOOKUP(AU137,'シフト記号表（従来型・ユニット型共通）'!$C$6:$L$47,10,FALSE))</f>
        <v/>
      </c>
      <c r="AV138" s="174" t="str">
        <f>IF(AV137="","",VLOOKUP(AV137,'シフト記号表（従来型・ユニット型共通）'!$C$6:$L$47,10,FALSE))</f>
        <v/>
      </c>
      <c r="AW138" s="174" t="str">
        <f>IF(AW137="","",VLOOKUP(AW137,'シフト記号表（従来型・ユニット型共通）'!$C$6:$L$47,10,FALSE))</f>
        <v/>
      </c>
      <c r="AX138" s="175" t="str">
        <f>IF(AX137="","",VLOOKUP(AX137,'シフト記号表（従来型・ユニット型共通）'!$C$6:$L$47,10,FALSE))</f>
        <v/>
      </c>
      <c r="AY138" s="173"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1473">
        <f>IF($BE$3="４週",SUM(W138:AX138),IF($BE$3="暦月",SUM(W138:BA138),""))</f>
        <v>0</v>
      </c>
      <c r="BC138" s="1474"/>
      <c r="BD138" s="1475">
        <f>IF($BE$3="４週",BB138/4,IF($BE$3="暦月",(BB138/($BE$8/7)),""))</f>
        <v>0</v>
      </c>
      <c r="BE138" s="1474"/>
      <c r="BF138" s="1470"/>
      <c r="BG138" s="1471"/>
      <c r="BH138" s="1471"/>
      <c r="BI138" s="1471"/>
      <c r="BJ138" s="1472"/>
    </row>
    <row r="139" spans="2:62" ht="20.25" customHeight="1">
      <c r="B139" s="1479">
        <f>B137+1</f>
        <v>62</v>
      </c>
      <c r="C139" s="1316"/>
      <c r="D139" s="1317"/>
      <c r="E139" s="163"/>
      <c r="F139" s="164"/>
      <c r="G139" s="163"/>
      <c r="H139" s="164"/>
      <c r="I139" s="1410"/>
      <c r="J139" s="1411"/>
      <c r="K139" s="1416"/>
      <c r="L139" s="1417"/>
      <c r="M139" s="1417"/>
      <c r="N139" s="1317"/>
      <c r="O139" s="1440"/>
      <c r="P139" s="1441"/>
      <c r="Q139" s="1441"/>
      <c r="R139" s="1441"/>
      <c r="S139" s="1442"/>
      <c r="T139" s="195" t="s">
        <v>18</v>
      </c>
      <c r="U139" s="118"/>
      <c r="V139" s="119"/>
      <c r="W139" s="105"/>
      <c r="X139" s="106"/>
      <c r="Y139" s="106"/>
      <c r="Z139" s="106"/>
      <c r="AA139" s="106"/>
      <c r="AB139" s="106"/>
      <c r="AC139" s="107"/>
      <c r="AD139" s="105"/>
      <c r="AE139" s="106"/>
      <c r="AF139" s="106"/>
      <c r="AG139" s="106"/>
      <c r="AH139" s="106"/>
      <c r="AI139" s="106"/>
      <c r="AJ139" s="107"/>
      <c r="AK139" s="105"/>
      <c r="AL139" s="106"/>
      <c r="AM139" s="106"/>
      <c r="AN139" s="106"/>
      <c r="AO139" s="106"/>
      <c r="AP139" s="106"/>
      <c r="AQ139" s="107"/>
      <c r="AR139" s="105"/>
      <c r="AS139" s="106"/>
      <c r="AT139" s="106"/>
      <c r="AU139" s="106"/>
      <c r="AV139" s="106"/>
      <c r="AW139" s="106"/>
      <c r="AX139" s="107"/>
      <c r="AY139" s="105"/>
      <c r="AZ139" s="106"/>
      <c r="BA139" s="108"/>
      <c r="BB139" s="1394"/>
      <c r="BC139" s="1395"/>
      <c r="BD139" s="1396"/>
      <c r="BE139" s="1397"/>
      <c r="BF139" s="1418"/>
      <c r="BG139" s="1419"/>
      <c r="BH139" s="1419"/>
      <c r="BI139" s="1419"/>
      <c r="BJ139" s="1420"/>
    </row>
    <row r="140" spans="2:62" ht="20.25" customHeight="1">
      <c r="B140" s="1480"/>
      <c r="C140" s="1464"/>
      <c r="D140" s="1465"/>
      <c r="E140" s="207"/>
      <c r="F140" s="208">
        <f>C139</f>
        <v>0</v>
      </c>
      <c r="G140" s="207"/>
      <c r="H140" s="208">
        <f>I139</f>
        <v>0</v>
      </c>
      <c r="I140" s="1466"/>
      <c r="J140" s="1467"/>
      <c r="K140" s="1468"/>
      <c r="L140" s="1469"/>
      <c r="M140" s="1469"/>
      <c r="N140" s="1465"/>
      <c r="O140" s="1440"/>
      <c r="P140" s="1441"/>
      <c r="Q140" s="1441"/>
      <c r="R140" s="1441"/>
      <c r="S140" s="1442"/>
      <c r="T140" s="196" t="s">
        <v>254</v>
      </c>
      <c r="U140" s="120"/>
      <c r="V140" s="197"/>
      <c r="W140" s="173" t="str">
        <f>IF(W139="","",VLOOKUP(W139,'シフト記号表（従来型・ユニット型共通）'!$C$6:$L$47,10,FALSE))</f>
        <v/>
      </c>
      <c r="X140" s="174" t="str">
        <f>IF(X139="","",VLOOKUP(X139,'シフト記号表（従来型・ユニット型共通）'!$C$6:$L$47,10,FALSE))</f>
        <v/>
      </c>
      <c r="Y140" s="174" t="str">
        <f>IF(Y139="","",VLOOKUP(Y139,'シフト記号表（従来型・ユニット型共通）'!$C$6:$L$47,10,FALSE))</f>
        <v/>
      </c>
      <c r="Z140" s="174" t="str">
        <f>IF(Z139="","",VLOOKUP(Z139,'シフト記号表（従来型・ユニット型共通）'!$C$6:$L$47,10,FALSE))</f>
        <v/>
      </c>
      <c r="AA140" s="174" t="str">
        <f>IF(AA139="","",VLOOKUP(AA139,'シフト記号表（従来型・ユニット型共通）'!$C$6:$L$47,10,FALSE))</f>
        <v/>
      </c>
      <c r="AB140" s="174" t="str">
        <f>IF(AB139="","",VLOOKUP(AB139,'シフト記号表（従来型・ユニット型共通）'!$C$6:$L$47,10,FALSE))</f>
        <v/>
      </c>
      <c r="AC140" s="175" t="str">
        <f>IF(AC139="","",VLOOKUP(AC139,'シフト記号表（従来型・ユニット型共通）'!$C$6:$L$47,10,FALSE))</f>
        <v/>
      </c>
      <c r="AD140" s="173"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4" t="str">
        <f>IF(AG139="","",VLOOKUP(AG139,'シフト記号表（従来型・ユニット型共通）'!$C$6:$L$47,10,FALSE))</f>
        <v/>
      </c>
      <c r="AH140" s="174" t="str">
        <f>IF(AH139="","",VLOOKUP(AH139,'シフト記号表（従来型・ユニット型共通）'!$C$6:$L$47,10,FALSE))</f>
        <v/>
      </c>
      <c r="AI140" s="174" t="str">
        <f>IF(AI139="","",VLOOKUP(AI139,'シフト記号表（従来型・ユニット型共通）'!$C$6:$L$47,10,FALSE))</f>
        <v/>
      </c>
      <c r="AJ140" s="175" t="str">
        <f>IF(AJ139="","",VLOOKUP(AJ139,'シフト記号表（従来型・ユニット型共通）'!$C$6:$L$47,10,FALSE))</f>
        <v/>
      </c>
      <c r="AK140" s="173"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4" t="str">
        <f>IF(AN139="","",VLOOKUP(AN139,'シフト記号表（従来型・ユニット型共通）'!$C$6:$L$47,10,FALSE))</f>
        <v/>
      </c>
      <c r="AO140" s="174" t="str">
        <f>IF(AO139="","",VLOOKUP(AO139,'シフト記号表（従来型・ユニット型共通）'!$C$6:$L$47,10,FALSE))</f>
        <v/>
      </c>
      <c r="AP140" s="174" t="str">
        <f>IF(AP139="","",VLOOKUP(AP139,'シフト記号表（従来型・ユニット型共通）'!$C$6:$L$47,10,FALSE))</f>
        <v/>
      </c>
      <c r="AQ140" s="175" t="str">
        <f>IF(AQ139="","",VLOOKUP(AQ139,'シフト記号表（従来型・ユニット型共通）'!$C$6:$L$47,10,FALSE))</f>
        <v/>
      </c>
      <c r="AR140" s="173"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4" t="str">
        <f>IF(AU139="","",VLOOKUP(AU139,'シフト記号表（従来型・ユニット型共通）'!$C$6:$L$47,10,FALSE))</f>
        <v/>
      </c>
      <c r="AV140" s="174" t="str">
        <f>IF(AV139="","",VLOOKUP(AV139,'シフト記号表（従来型・ユニット型共通）'!$C$6:$L$47,10,FALSE))</f>
        <v/>
      </c>
      <c r="AW140" s="174" t="str">
        <f>IF(AW139="","",VLOOKUP(AW139,'シフト記号表（従来型・ユニット型共通）'!$C$6:$L$47,10,FALSE))</f>
        <v/>
      </c>
      <c r="AX140" s="175" t="str">
        <f>IF(AX139="","",VLOOKUP(AX139,'シフト記号表（従来型・ユニット型共通）'!$C$6:$L$47,10,FALSE))</f>
        <v/>
      </c>
      <c r="AY140" s="173"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1473">
        <f>IF($BE$3="４週",SUM(W140:AX140),IF($BE$3="暦月",SUM(W140:BA140),""))</f>
        <v>0</v>
      </c>
      <c r="BC140" s="1474"/>
      <c r="BD140" s="1475">
        <f>IF($BE$3="４週",BB140/4,IF($BE$3="暦月",(BB140/($BE$8/7)),""))</f>
        <v>0</v>
      </c>
      <c r="BE140" s="1474"/>
      <c r="BF140" s="1470"/>
      <c r="BG140" s="1471"/>
      <c r="BH140" s="1471"/>
      <c r="BI140" s="1471"/>
      <c r="BJ140" s="1472"/>
    </row>
    <row r="141" spans="2:62" ht="20.25" customHeight="1">
      <c r="B141" s="1479">
        <f>B139+1</f>
        <v>63</v>
      </c>
      <c r="C141" s="1316"/>
      <c r="D141" s="1317"/>
      <c r="E141" s="163"/>
      <c r="F141" s="164"/>
      <c r="G141" s="163"/>
      <c r="H141" s="164"/>
      <c r="I141" s="1410"/>
      <c r="J141" s="1411"/>
      <c r="K141" s="1416"/>
      <c r="L141" s="1417"/>
      <c r="M141" s="1417"/>
      <c r="N141" s="1317"/>
      <c r="O141" s="1440"/>
      <c r="P141" s="1441"/>
      <c r="Q141" s="1441"/>
      <c r="R141" s="1441"/>
      <c r="S141" s="1442"/>
      <c r="T141" s="195" t="s">
        <v>18</v>
      </c>
      <c r="U141" s="118"/>
      <c r="V141" s="119"/>
      <c r="W141" s="105"/>
      <c r="X141" s="106"/>
      <c r="Y141" s="106"/>
      <c r="Z141" s="106"/>
      <c r="AA141" s="106"/>
      <c r="AB141" s="106"/>
      <c r="AC141" s="107"/>
      <c r="AD141" s="105"/>
      <c r="AE141" s="106"/>
      <c r="AF141" s="106"/>
      <c r="AG141" s="106"/>
      <c r="AH141" s="106"/>
      <c r="AI141" s="106"/>
      <c r="AJ141" s="107"/>
      <c r="AK141" s="105"/>
      <c r="AL141" s="106"/>
      <c r="AM141" s="106"/>
      <c r="AN141" s="106"/>
      <c r="AO141" s="106"/>
      <c r="AP141" s="106"/>
      <c r="AQ141" s="107"/>
      <c r="AR141" s="105"/>
      <c r="AS141" s="106"/>
      <c r="AT141" s="106"/>
      <c r="AU141" s="106"/>
      <c r="AV141" s="106"/>
      <c r="AW141" s="106"/>
      <c r="AX141" s="107"/>
      <c r="AY141" s="105"/>
      <c r="AZ141" s="106"/>
      <c r="BA141" s="108"/>
      <c r="BB141" s="1394"/>
      <c r="BC141" s="1395"/>
      <c r="BD141" s="1396"/>
      <c r="BE141" s="1397"/>
      <c r="BF141" s="1418"/>
      <c r="BG141" s="1419"/>
      <c r="BH141" s="1419"/>
      <c r="BI141" s="1419"/>
      <c r="BJ141" s="1420"/>
    </row>
    <row r="142" spans="2:62" ht="20.25" customHeight="1">
      <c r="B142" s="1480"/>
      <c r="C142" s="1464"/>
      <c r="D142" s="1465"/>
      <c r="E142" s="207"/>
      <c r="F142" s="208">
        <f>C141</f>
        <v>0</v>
      </c>
      <c r="G142" s="207"/>
      <c r="H142" s="208">
        <f>I141</f>
        <v>0</v>
      </c>
      <c r="I142" s="1466"/>
      <c r="J142" s="1467"/>
      <c r="K142" s="1468"/>
      <c r="L142" s="1469"/>
      <c r="M142" s="1469"/>
      <c r="N142" s="1465"/>
      <c r="O142" s="1440"/>
      <c r="P142" s="1441"/>
      <c r="Q142" s="1441"/>
      <c r="R142" s="1441"/>
      <c r="S142" s="1442"/>
      <c r="T142" s="196" t="s">
        <v>254</v>
      </c>
      <c r="U142" s="120"/>
      <c r="V142" s="197"/>
      <c r="W142" s="173" t="str">
        <f>IF(W141="","",VLOOKUP(W141,'シフト記号表（従来型・ユニット型共通）'!$C$6:$L$47,10,FALSE))</f>
        <v/>
      </c>
      <c r="X142" s="174" t="str">
        <f>IF(X141="","",VLOOKUP(X141,'シフト記号表（従来型・ユニット型共通）'!$C$6:$L$47,10,FALSE))</f>
        <v/>
      </c>
      <c r="Y142" s="174" t="str">
        <f>IF(Y141="","",VLOOKUP(Y141,'シフト記号表（従来型・ユニット型共通）'!$C$6:$L$47,10,FALSE))</f>
        <v/>
      </c>
      <c r="Z142" s="174" t="str">
        <f>IF(Z141="","",VLOOKUP(Z141,'シフト記号表（従来型・ユニット型共通）'!$C$6:$L$47,10,FALSE))</f>
        <v/>
      </c>
      <c r="AA142" s="174" t="str">
        <f>IF(AA141="","",VLOOKUP(AA141,'シフト記号表（従来型・ユニット型共通）'!$C$6:$L$47,10,FALSE))</f>
        <v/>
      </c>
      <c r="AB142" s="174" t="str">
        <f>IF(AB141="","",VLOOKUP(AB141,'シフト記号表（従来型・ユニット型共通）'!$C$6:$L$47,10,FALSE))</f>
        <v/>
      </c>
      <c r="AC142" s="175" t="str">
        <f>IF(AC141="","",VLOOKUP(AC141,'シフト記号表（従来型・ユニット型共通）'!$C$6:$L$47,10,FALSE))</f>
        <v/>
      </c>
      <c r="AD142" s="173"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4" t="str">
        <f>IF(AG141="","",VLOOKUP(AG141,'シフト記号表（従来型・ユニット型共通）'!$C$6:$L$47,10,FALSE))</f>
        <v/>
      </c>
      <c r="AH142" s="174" t="str">
        <f>IF(AH141="","",VLOOKUP(AH141,'シフト記号表（従来型・ユニット型共通）'!$C$6:$L$47,10,FALSE))</f>
        <v/>
      </c>
      <c r="AI142" s="174" t="str">
        <f>IF(AI141="","",VLOOKUP(AI141,'シフト記号表（従来型・ユニット型共通）'!$C$6:$L$47,10,FALSE))</f>
        <v/>
      </c>
      <c r="AJ142" s="175" t="str">
        <f>IF(AJ141="","",VLOOKUP(AJ141,'シフト記号表（従来型・ユニット型共通）'!$C$6:$L$47,10,FALSE))</f>
        <v/>
      </c>
      <c r="AK142" s="173"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4" t="str">
        <f>IF(AN141="","",VLOOKUP(AN141,'シフト記号表（従来型・ユニット型共通）'!$C$6:$L$47,10,FALSE))</f>
        <v/>
      </c>
      <c r="AO142" s="174" t="str">
        <f>IF(AO141="","",VLOOKUP(AO141,'シフト記号表（従来型・ユニット型共通）'!$C$6:$L$47,10,FALSE))</f>
        <v/>
      </c>
      <c r="AP142" s="174" t="str">
        <f>IF(AP141="","",VLOOKUP(AP141,'シフト記号表（従来型・ユニット型共通）'!$C$6:$L$47,10,FALSE))</f>
        <v/>
      </c>
      <c r="AQ142" s="175" t="str">
        <f>IF(AQ141="","",VLOOKUP(AQ141,'シフト記号表（従来型・ユニット型共通）'!$C$6:$L$47,10,FALSE))</f>
        <v/>
      </c>
      <c r="AR142" s="173"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4" t="str">
        <f>IF(AU141="","",VLOOKUP(AU141,'シフト記号表（従来型・ユニット型共通）'!$C$6:$L$47,10,FALSE))</f>
        <v/>
      </c>
      <c r="AV142" s="174" t="str">
        <f>IF(AV141="","",VLOOKUP(AV141,'シフト記号表（従来型・ユニット型共通）'!$C$6:$L$47,10,FALSE))</f>
        <v/>
      </c>
      <c r="AW142" s="174" t="str">
        <f>IF(AW141="","",VLOOKUP(AW141,'シフト記号表（従来型・ユニット型共通）'!$C$6:$L$47,10,FALSE))</f>
        <v/>
      </c>
      <c r="AX142" s="175" t="str">
        <f>IF(AX141="","",VLOOKUP(AX141,'シフト記号表（従来型・ユニット型共通）'!$C$6:$L$47,10,FALSE))</f>
        <v/>
      </c>
      <c r="AY142" s="173"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1473">
        <f>IF($BE$3="４週",SUM(W142:AX142),IF($BE$3="暦月",SUM(W142:BA142),""))</f>
        <v>0</v>
      </c>
      <c r="BC142" s="1474"/>
      <c r="BD142" s="1475">
        <f>IF($BE$3="４週",BB142/4,IF($BE$3="暦月",(BB142/($BE$8/7)),""))</f>
        <v>0</v>
      </c>
      <c r="BE142" s="1474"/>
      <c r="BF142" s="1470"/>
      <c r="BG142" s="1471"/>
      <c r="BH142" s="1471"/>
      <c r="BI142" s="1471"/>
      <c r="BJ142" s="1472"/>
    </row>
    <row r="143" spans="2:62" ht="20.25" customHeight="1">
      <c r="B143" s="1479">
        <f>B141+1</f>
        <v>64</v>
      </c>
      <c r="C143" s="1316"/>
      <c r="D143" s="1317"/>
      <c r="E143" s="163"/>
      <c r="F143" s="164"/>
      <c r="G143" s="163"/>
      <c r="H143" s="164"/>
      <c r="I143" s="1410"/>
      <c r="J143" s="1411"/>
      <c r="K143" s="1416"/>
      <c r="L143" s="1417"/>
      <c r="M143" s="1417"/>
      <c r="N143" s="1317"/>
      <c r="O143" s="1440"/>
      <c r="P143" s="1441"/>
      <c r="Q143" s="1441"/>
      <c r="R143" s="1441"/>
      <c r="S143" s="1442"/>
      <c r="T143" s="195" t="s">
        <v>18</v>
      </c>
      <c r="U143" s="118"/>
      <c r="V143" s="119"/>
      <c r="W143" s="105"/>
      <c r="X143" s="106"/>
      <c r="Y143" s="106"/>
      <c r="Z143" s="106"/>
      <c r="AA143" s="106"/>
      <c r="AB143" s="106"/>
      <c r="AC143" s="107"/>
      <c r="AD143" s="105"/>
      <c r="AE143" s="106"/>
      <c r="AF143" s="106"/>
      <c r="AG143" s="106"/>
      <c r="AH143" s="106"/>
      <c r="AI143" s="106"/>
      <c r="AJ143" s="107"/>
      <c r="AK143" s="105"/>
      <c r="AL143" s="106"/>
      <c r="AM143" s="106"/>
      <c r="AN143" s="106"/>
      <c r="AO143" s="106"/>
      <c r="AP143" s="106"/>
      <c r="AQ143" s="107"/>
      <c r="AR143" s="105"/>
      <c r="AS143" s="106"/>
      <c r="AT143" s="106"/>
      <c r="AU143" s="106"/>
      <c r="AV143" s="106"/>
      <c r="AW143" s="106"/>
      <c r="AX143" s="107"/>
      <c r="AY143" s="105"/>
      <c r="AZ143" s="106"/>
      <c r="BA143" s="108"/>
      <c r="BB143" s="1394"/>
      <c r="BC143" s="1395"/>
      <c r="BD143" s="1396"/>
      <c r="BE143" s="1397"/>
      <c r="BF143" s="1418"/>
      <c r="BG143" s="1419"/>
      <c r="BH143" s="1419"/>
      <c r="BI143" s="1419"/>
      <c r="BJ143" s="1420"/>
    </row>
    <row r="144" spans="2:62" ht="20.25" customHeight="1">
      <c r="B144" s="1480"/>
      <c r="C144" s="1464"/>
      <c r="D144" s="1465"/>
      <c r="E144" s="207"/>
      <c r="F144" s="208">
        <f>C143</f>
        <v>0</v>
      </c>
      <c r="G144" s="207"/>
      <c r="H144" s="208">
        <f>I143</f>
        <v>0</v>
      </c>
      <c r="I144" s="1466"/>
      <c r="J144" s="1467"/>
      <c r="K144" s="1468"/>
      <c r="L144" s="1469"/>
      <c r="M144" s="1469"/>
      <c r="N144" s="1465"/>
      <c r="O144" s="1440"/>
      <c r="P144" s="1441"/>
      <c r="Q144" s="1441"/>
      <c r="R144" s="1441"/>
      <c r="S144" s="1442"/>
      <c r="T144" s="196" t="s">
        <v>254</v>
      </c>
      <c r="U144" s="120"/>
      <c r="V144" s="197"/>
      <c r="W144" s="173" t="str">
        <f>IF(W143="","",VLOOKUP(W143,'シフト記号表（従来型・ユニット型共通）'!$C$6:$L$47,10,FALSE))</f>
        <v/>
      </c>
      <c r="X144" s="174" t="str">
        <f>IF(X143="","",VLOOKUP(X143,'シフト記号表（従来型・ユニット型共通）'!$C$6:$L$47,10,FALSE))</f>
        <v/>
      </c>
      <c r="Y144" s="174" t="str">
        <f>IF(Y143="","",VLOOKUP(Y143,'シフト記号表（従来型・ユニット型共通）'!$C$6:$L$47,10,FALSE))</f>
        <v/>
      </c>
      <c r="Z144" s="174" t="str">
        <f>IF(Z143="","",VLOOKUP(Z143,'シフト記号表（従来型・ユニット型共通）'!$C$6:$L$47,10,FALSE))</f>
        <v/>
      </c>
      <c r="AA144" s="174" t="str">
        <f>IF(AA143="","",VLOOKUP(AA143,'シフト記号表（従来型・ユニット型共通）'!$C$6:$L$47,10,FALSE))</f>
        <v/>
      </c>
      <c r="AB144" s="174" t="str">
        <f>IF(AB143="","",VLOOKUP(AB143,'シフト記号表（従来型・ユニット型共通）'!$C$6:$L$47,10,FALSE))</f>
        <v/>
      </c>
      <c r="AC144" s="175" t="str">
        <f>IF(AC143="","",VLOOKUP(AC143,'シフト記号表（従来型・ユニット型共通）'!$C$6:$L$47,10,FALSE))</f>
        <v/>
      </c>
      <c r="AD144" s="173"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4" t="str">
        <f>IF(AG143="","",VLOOKUP(AG143,'シフト記号表（従来型・ユニット型共通）'!$C$6:$L$47,10,FALSE))</f>
        <v/>
      </c>
      <c r="AH144" s="174" t="str">
        <f>IF(AH143="","",VLOOKUP(AH143,'シフト記号表（従来型・ユニット型共通）'!$C$6:$L$47,10,FALSE))</f>
        <v/>
      </c>
      <c r="AI144" s="174" t="str">
        <f>IF(AI143="","",VLOOKUP(AI143,'シフト記号表（従来型・ユニット型共通）'!$C$6:$L$47,10,FALSE))</f>
        <v/>
      </c>
      <c r="AJ144" s="175" t="str">
        <f>IF(AJ143="","",VLOOKUP(AJ143,'シフト記号表（従来型・ユニット型共通）'!$C$6:$L$47,10,FALSE))</f>
        <v/>
      </c>
      <c r="AK144" s="173"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4" t="str">
        <f>IF(AN143="","",VLOOKUP(AN143,'シフト記号表（従来型・ユニット型共通）'!$C$6:$L$47,10,FALSE))</f>
        <v/>
      </c>
      <c r="AO144" s="174" t="str">
        <f>IF(AO143="","",VLOOKUP(AO143,'シフト記号表（従来型・ユニット型共通）'!$C$6:$L$47,10,FALSE))</f>
        <v/>
      </c>
      <c r="AP144" s="174" t="str">
        <f>IF(AP143="","",VLOOKUP(AP143,'シフト記号表（従来型・ユニット型共通）'!$C$6:$L$47,10,FALSE))</f>
        <v/>
      </c>
      <c r="AQ144" s="175" t="str">
        <f>IF(AQ143="","",VLOOKUP(AQ143,'シフト記号表（従来型・ユニット型共通）'!$C$6:$L$47,10,FALSE))</f>
        <v/>
      </c>
      <c r="AR144" s="173"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4" t="str">
        <f>IF(AU143="","",VLOOKUP(AU143,'シフト記号表（従来型・ユニット型共通）'!$C$6:$L$47,10,FALSE))</f>
        <v/>
      </c>
      <c r="AV144" s="174" t="str">
        <f>IF(AV143="","",VLOOKUP(AV143,'シフト記号表（従来型・ユニット型共通）'!$C$6:$L$47,10,FALSE))</f>
        <v/>
      </c>
      <c r="AW144" s="174" t="str">
        <f>IF(AW143="","",VLOOKUP(AW143,'シフト記号表（従来型・ユニット型共通）'!$C$6:$L$47,10,FALSE))</f>
        <v/>
      </c>
      <c r="AX144" s="175" t="str">
        <f>IF(AX143="","",VLOOKUP(AX143,'シフト記号表（従来型・ユニット型共通）'!$C$6:$L$47,10,FALSE))</f>
        <v/>
      </c>
      <c r="AY144" s="173"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1473">
        <f>IF($BE$3="４週",SUM(W144:AX144),IF($BE$3="暦月",SUM(W144:BA144),""))</f>
        <v>0</v>
      </c>
      <c r="BC144" s="1474"/>
      <c r="BD144" s="1475">
        <f>IF($BE$3="４週",BB144/4,IF($BE$3="暦月",(BB144/($BE$8/7)),""))</f>
        <v>0</v>
      </c>
      <c r="BE144" s="1474"/>
      <c r="BF144" s="1470"/>
      <c r="BG144" s="1471"/>
      <c r="BH144" s="1471"/>
      <c r="BI144" s="1471"/>
      <c r="BJ144" s="1472"/>
    </row>
    <row r="145" spans="2:62" ht="20.25" customHeight="1">
      <c r="B145" s="1479">
        <f>B143+1</f>
        <v>65</v>
      </c>
      <c r="C145" s="1316"/>
      <c r="D145" s="1317"/>
      <c r="E145" s="163"/>
      <c r="F145" s="164"/>
      <c r="G145" s="163"/>
      <c r="H145" s="164"/>
      <c r="I145" s="1410"/>
      <c r="J145" s="1411"/>
      <c r="K145" s="1416"/>
      <c r="L145" s="1417"/>
      <c r="M145" s="1417"/>
      <c r="N145" s="1317"/>
      <c r="O145" s="1440"/>
      <c r="P145" s="1441"/>
      <c r="Q145" s="1441"/>
      <c r="R145" s="1441"/>
      <c r="S145" s="1442"/>
      <c r="T145" s="195" t="s">
        <v>18</v>
      </c>
      <c r="U145" s="118"/>
      <c r="V145" s="119"/>
      <c r="W145" s="105"/>
      <c r="X145" s="106"/>
      <c r="Y145" s="106"/>
      <c r="Z145" s="106"/>
      <c r="AA145" s="106"/>
      <c r="AB145" s="106"/>
      <c r="AC145" s="107"/>
      <c r="AD145" s="105"/>
      <c r="AE145" s="106"/>
      <c r="AF145" s="106"/>
      <c r="AG145" s="106"/>
      <c r="AH145" s="106"/>
      <c r="AI145" s="106"/>
      <c r="AJ145" s="107"/>
      <c r="AK145" s="105"/>
      <c r="AL145" s="106"/>
      <c r="AM145" s="106"/>
      <c r="AN145" s="106"/>
      <c r="AO145" s="106"/>
      <c r="AP145" s="106"/>
      <c r="AQ145" s="107"/>
      <c r="AR145" s="105"/>
      <c r="AS145" s="106"/>
      <c r="AT145" s="106"/>
      <c r="AU145" s="106"/>
      <c r="AV145" s="106"/>
      <c r="AW145" s="106"/>
      <c r="AX145" s="107"/>
      <c r="AY145" s="105"/>
      <c r="AZ145" s="106"/>
      <c r="BA145" s="108"/>
      <c r="BB145" s="1394"/>
      <c r="BC145" s="1395"/>
      <c r="BD145" s="1396"/>
      <c r="BE145" s="1397"/>
      <c r="BF145" s="1418"/>
      <c r="BG145" s="1419"/>
      <c r="BH145" s="1419"/>
      <c r="BI145" s="1419"/>
      <c r="BJ145" s="1420"/>
    </row>
    <row r="146" spans="2:62" ht="20.25" customHeight="1">
      <c r="B146" s="1480"/>
      <c r="C146" s="1464"/>
      <c r="D146" s="1465"/>
      <c r="E146" s="207"/>
      <c r="F146" s="208">
        <f>C145</f>
        <v>0</v>
      </c>
      <c r="G146" s="207"/>
      <c r="H146" s="208">
        <f>I145</f>
        <v>0</v>
      </c>
      <c r="I146" s="1466"/>
      <c r="J146" s="1467"/>
      <c r="K146" s="1468"/>
      <c r="L146" s="1469"/>
      <c r="M146" s="1469"/>
      <c r="N146" s="1465"/>
      <c r="O146" s="1440"/>
      <c r="P146" s="1441"/>
      <c r="Q146" s="1441"/>
      <c r="R146" s="1441"/>
      <c r="S146" s="1442"/>
      <c r="T146" s="196" t="s">
        <v>254</v>
      </c>
      <c r="U146" s="120"/>
      <c r="V146" s="197"/>
      <c r="W146" s="173" t="str">
        <f>IF(W145="","",VLOOKUP(W145,'シフト記号表（従来型・ユニット型共通）'!$C$6:$L$47,10,FALSE))</f>
        <v/>
      </c>
      <c r="X146" s="174" t="str">
        <f>IF(X145="","",VLOOKUP(X145,'シフト記号表（従来型・ユニット型共通）'!$C$6:$L$47,10,FALSE))</f>
        <v/>
      </c>
      <c r="Y146" s="174" t="str">
        <f>IF(Y145="","",VLOOKUP(Y145,'シフト記号表（従来型・ユニット型共通）'!$C$6:$L$47,10,FALSE))</f>
        <v/>
      </c>
      <c r="Z146" s="174" t="str">
        <f>IF(Z145="","",VLOOKUP(Z145,'シフト記号表（従来型・ユニット型共通）'!$C$6:$L$47,10,FALSE))</f>
        <v/>
      </c>
      <c r="AA146" s="174" t="str">
        <f>IF(AA145="","",VLOOKUP(AA145,'シフト記号表（従来型・ユニット型共通）'!$C$6:$L$47,10,FALSE))</f>
        <v/>
      </c>
      <c r="AB146" s="174" t="str">
        <f>IF(AB145="","",VLOOKUP(AB145,'シフト記号表（従来型・ユニット型共通）'!$C$6:$L$47,10,FALSE))</f>
        <v/>
      </c>
      <c r="AC146" s="175" t="str">
        <f>IF(AC145="","",VLOOKUP(AC145,'シフト記号表（従来型・ユニット型共通）'!$C$6:$L$47,10,FALSE))</f>
        <v/>
      </c>
      <c r="AD146" s="173"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4" t="str">
        <f>IF(AG145="","",VLOOKUP(AG145,'シフト記号表（従来型・ユニット型共通）'!$C$6:$L$47,10,FALSE))</f>
        <v/>
      </c>
      <c r="AH146" s="174" t="str">
        <f>IF(AH145="","",VLOOKUP(AH145,'シフト記号表（従来型・ユニット型共通）'!$C$6:$L$47,10,FALSE))</f>
        <v/>
      </c>
      <c r="AI146" s="174" t="str">
        <f>IF(AI145="","",VLOOKUP(AI145,'シフト記号表（従来型・ユニット型共通）'!$C$6:$L$47,10,FALSE))</f>
        <v/>
      </c>
      <c r="AJ146" s="175" t="str">
        <f>IF(AJ145="","",VLOOKUP(AJ145,'シフト記号表（従来型・ユニット型共通）'!$C$6:$L$47,10,FALSE))</f>
        <v/>
      </c>
      <c r="AK146" s="173"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4" t="str">
        <f>IF(AN145="","",VLOOKUP(AN145,'シフト記号表（従来型・ユニット型共通）'!$C$6:$L$47,10,FALSE))</f>
        <v/>
      </c>
      <c r="AO146" s="174" t="str">
        <f>IF(AO145="","",VLOOKUP(AO145,'シフト記号表（従来型・ユニット型共通）'!$C$6:$L$47,10,FALSE))</f>
        <v/>
      </c>
      <c r="AP146" s="174" t="str">
        <f>IF(AP145="","",VLOOKUP(AP145,'シフト記号表（従来型・ユニット型共通）'!$C$6:$L$47,10,FALSE))</f>
        <v/>
      </c>
      <c r="AQ146" s="175" t="str">
        <f>IF(AQ145="","",VLOOKUP(AQ145,'シフト記号表（従来型・ユニット型共通）'!$C$6:$L$47,10,FALSE))</f>
        <v/>
      </c>
      <c r="AR146" s="173"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4" t="str">
        <f>IF(AU145="","",VLOOKUP(AU145,'シフト記号表（従来型・ユニット型共通）'!$C$6:$L$47,10,FALSE))</f>
        <v/>
      </c>
      <c r="AV146" s="174" t="str">
        <f>IF(AV145="","",VLOOKUP(AV145,'シフト記号表（従来型・ユニット型共通）'!$C$6:$L$47,10,FALSE))</f>
        <v/>
      </c>
      <c r="AW146" s="174" t="str">
        <f>IF(AW145="","",VLOOKUP(AW145,'シフト記号表（従来型・ユニット型共通）'!$C$6:$L$47,10,FALSE))</f>
        <v/>
      </c>
      <c r="AX146" s="175" t="str">
        <f>IF(AX145="","",VLOOKUP(AX145,'シフト記号表（従来型・ユニット型共通）'!$C$6:$L$47,10,FALSE))</f>
        <v/>
      </c>
      <c r="AY146" s="173"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1473">
        <f>IF($BE$3="４週",SUM(W146:AX146),IF($BE$3="暦月",SUM(W146:BA146),""))</f>
        <v>0</v>
      </c>
      <c r="BC146" s="1474"/>
      <c r="BD146" s="1475">
        <f>IF($BE$3="４週",BB146/4,IF($BE$3="暦月",(BB146/($BE$8/7)),""))</f>
        <v>0</v>
      </c>
      <c r="BE146" s="1474"/>
      <c r="BF146" s="1470"/>
      <c r="BG146" s="1471"/>
      <c r="BH146" s="1471"/>
      <c r="BI146" s="1471"/>
      <c r="BJ146" s="1472"/>
    </row>
    <row r="147" spans="2:62" ht="20.25" customHeight="1">
      <c r="B147" s="1479">
        <f>B145+1</f>
        <v>66</v>
      </c>
      <c r="C147" s="1316"/>
      <c r="D147" s="1317"/>
      <c r="E147" s="163"/>
      <c r="F147" s="164"/>
      <c r="G147" s="163"/>
      <c r="H147" s="164"/>
      <c r="I147" s="1410"/>
      <c r="J147" s="1411"/>
      <c r="K147" s="1416"/>
      <c r="L147" s="1417"/>
      <c r="M147" s="1417"/>
      <c r="N147" s="1317"/>
      <c r="O147" s="1440"/>
      <c r="P147" s="1441"/>
      <c r="Q147" s="1441"/>
      <c r="R147" s="1441"/>
      <c r="S147" s="1442"/>
      <c r="T147" s="195" t="s">
        <v>18</v>
      </c>
      <c r="U147" s="118"/>
      <c r="V147" s="119"/>
      <c r="W147" s="105"/>
      <c r="X147" s="106"/>
      <c r="Y147" s="106"/>
      <c r="Z147" s="106"/>
      <c r="AA147" s="106"/>
      <c r="AB147" s="106"/>
      <c r="AC147" s="107"/>
      <c r="AD147" s="105"/>
      <c r="AE147" s="106"/>
      <c r="AF147" s="106"/>
      <c r="AG147" s="106"/>
      <c r="AH147" s="106"/>
      <c r="AI147" s="106"/>
      <c r="AJ147" s="107"/>
      <c r="AK147" s="105"/>
      <c r="AL147" s="106"/>
      <c r="AM147" s="106"/>
      <c r="AN147" s="106"/>
      <c r="AO147" s="106"/>
      <c r="AP147" s="106"/>
      <c r="AQ147" s="107"/>
      <c r="AR147" s="105"/>
      <c r="AS147" s="106"/>
      <c r="AT147" s="106"/>
      <c r="AU147" s="106"/>
      <c r="AV147" s="106"/>
      <c r="AW147" s="106"/>
      <c r="AX147" s="107"/>
      <c r="AY147" s="105"/>
      <c r="AZ147" s="106"/>
      <c r="BA147" s="108"/>
      <c r="BB147" s="1394"/>
      <c r="BC147" s="1395"/>
      <c r="BD147" s="1396"/>
      <c r="BE147" s="1397"/>
      <c r="BF147" s="1418"/>
      <c r="BG147" s="1419"/>
      <c r="BH147" s="1419"/>
      <c r="BI147" s="1419"/>
      <c r="BJ147" s="1420"/>
    </row>
    <row r="148" spans="2:62" ht="20.25" customHeight="1">
      <c r="B148" s="1480"/>
      <c r="C148" s="1464"/>
      <c r="D148" s="1465"/>
      <c r="E148" s="207"/>
      <c r="F148" s="208">
        <f>C147</f>
        <v>0</v>
      </c>
      <c r="G148" s="207"/>
      <c r="H148" s="208">
        <f>I147</f>
        <v>0</v>
      </c>
      <c r="I148" s="1466"/>
      <c r="J148" s="1467"/>
      <c r="K148" s="1468"/>
      <c r="L148" s="1469"/>
      <c r="M148" s="1469"/>
      <c r="N148" s="1465"/>
      <c r="O148" s="1440"/>
      <c r="P148" s="1441"/>
      <c r="Q148" s="1441"/>
      <c r="R148" s="1441"/>
      <c r="S148" s="1442"/>
      <c r="T148" s="196" t="s">
        <v>254</v>
      </c>
      <c r="U148" s="120"/>
      <c r="V148" s="197"/>
      <c r="W148" s="173" t="str">
        <f>IF(W147="","",VLOOKUP(W147,'シフト記号表（従来型・ユニット型共通）'!$C$6:$L$47,10,FALSE))</f>
        <v/>
      </c>
      <c r="X148" s="174" t="str">
        <f>IF(X147="","",VLOOKUP(X147,'シフト記号表（従来型・ユニット型共通）'!$C$6:$L$47,10,FALSE))</f>
        <v/>
      </c>
      <c r="Y148" s="174" t="str">
        <f>IF(Y147="","",VLOOKUP(Y147,'シフト記号表（従来型・ユニット型共通）'!$C$6:$L$47,10,FALSE))</f>
        <v/>
      </c>
      <c r="Z148" s="174" t="str">
        <f>IF(Z147="","",VLOOKUP(Z147,'シフト記号表（従来型・ユニット型共通）'!$C$6:$L$47,10,FALSE))</f>
        <v/>
      </c>
      <c r="AA148" s="174" t="str">
        <f>IF(AA147="","",VLOOKUP(AA147,'シフト記号表（従来型・ユニット型共通）'!$C$6:$L$47,10,FALSE))</f>
        <v/>
      </c>
      <c r="AB148" s="174" t="str">
        <f>IF(AB147="","",VLOOKUP(AB147,'シフト記号表（従来型・ユニット型共通）'!$C$6:$L$47,10,FALSE))</f>
        <v/>
      </c>
      <c r="AC148" s="175" t="str">
        <f>IF(AC147="","",VLOOKUP(AC147,'シフト記号表（従来型・ユニット型共通）'!$C$6:$L$47,10,FALSE))</f>
        <v/>
      </c>
      <c r="AD148" s="173"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4" t="str">
        <f>IF(AG147="","",VLOOKUP(AG147,'シフト記号表（従来型・ユニット型共通）'!$C$6:$L$47,10,FALSE))</f>
        <v/>
      </c>
      <c r="AH148" s="174" t="str">
        <f>IF(AH147="","",VLOOKUP(AH147,'シフト記号表（従来型・ユニット型共通）'!$C$6:$L$47,10,FALSE))</f>
        <v/>
      </c>
      <c r="AI148" s="174" t="str">
        <f>IF(AI147="","",VLOOKUP(AI147,'シフト記号表（従来型・ユニット型共通）'!$C$6:$L$47,10,FALSE))</f>
        <v/>
      </c>
      <c r="AJ148" s="175" t="str">
        <f>IF(AJ147="","",VLOOKUP(AJ147,'シフト記号表（従来型・ユニット型共通）'!$C$6:$L$47,10,FALSE))</f>
        <v/>
      </c>
      <c r="AK148" s="173"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4" t="str">
        <f>IF(AN147="","",VLOOKUP(AN147,'シフト記号表（従来型・ユニット型共通）'!$C$6:$L$47,10,FALSE))</f>
        <v/>
      </c>
      <c r="AO148" s="174" t="str">
        <f>IF(AO147="","",VLOOKUP(AO147,'シフト記号表（従来型・ユニット型共通）'!$C$6:$L$47,10,FALSE))</f>
        <v/>
      </c>
      <c r="AP148" s="174" t="str">
        <f>IF(AP147="","",VLOOKUP(AP147,'シフト記号表（従来型・ユニット型共通）'!$C$6:$L$47,10,FALSE))</f>
        <v/>
      </c>
      <c r="AQ148" s="175" t="str">
        <f>IF(AQ147="","",VLOOKUP(AQ147,'シフト記号表（従来型・ユニット型共通）'!$C$6:$L$47,10,FALSE))</f>
        <v/>
      </c>
      <c r="AR148" s="173"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4" t="str">
        <f>IF(AU147="","",VLOOKUP(AU147,'シフト記号表（従来型・ユニット型共通）'!$C$6:$L$47,10,FALSE))</f>
        <v/>
      </c>
      <c r="AV148" s="174" t="str">
        <f>IF(AV147="","",VLOOKUP(AV147,'シフト記号表（従来型・ユニット型共通）'!$C$6:$L$47,10,FALSE))</f>
        <v/>
      </c>
      <c r="AW148" s="174" t="str">
        <f>IF(AW147="","",VLOOKUP(AW147,'シフト記号表（従来型・ユニット型共通）'!$C$6:$L$47,10,FALSE))</f>
        <v/>
      </c>
      <c r="AX148" s="175" t="str">
        <f>IF(AX147="","",VLOOKUP(AX147,'シフト記号表（従来型・ユニット型共通）'!$C$6:$L$47,10,FALSE))</f>
        <v/>
      </c>
      <c r="AY148" s="173"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1473">
        <f>IF($BE$3="４週",SUM(W148:AX148),IF($BE$3="暦月",SUM(W148:BA148),""))</f>
        <v>0</v>
      </c>
      <c r="BC148" s="1474"/>
      <c r="BD148" s="1475">
        <f>IF($BE$3="４週",BB148/4,IF($BE$3="暦月",(BB148/($BE$8/7)),""))</f>
        <v>0</v>
      </c>
      <c r="BE148" s="1474"/>
      <c r="BF148" s="1470"/>
      <c r="BG148" s="1471"/>
      <c r="BH148" s="1471"/>
      <c r="BI148" s="1471"/>
      <c r="BJ148" s="1472"/>
    </row>
    <row r="149" spans="2:62" ht="20.25" customHeight="1">
      <c r="B149" s="1479">
        <f>B147+1</f>
        <v>67</v>
      </c>
      <c r="C149" s="1316"/>
      <c r="D149" s="1317"/>
      <c r="E149" s="163"/>
      <c r="F149" s="164"/>
      <c r="G149" s="163"/>
      <c r="H149" s="164"/>
      <c r="I149" s="1410"/>
      <c r="J149" s="1411"/>
      <c r="K149" s="1416"/>
      <c r="L149" s="1417"/>
      <c r="M149" s="1417"/>
      <c r="N149" s="1317"/>
      <c r="O149" s="1440"/>
      <c r="P149" s="1441"/>
      <c r="Q149" s="1441"/>
      <c r="R149" s="1441"/>
      <c r="S149" s="1442"/>
      <c r="T149" s="195" t="s">
        <v>18</v>
      </c>
      <c r="U149" s="118"/>
      <c r="V149" s="119"/>
      <c r="W149" s="105"/>
      <c r="X149" s="106"/>
      <c r="Y149" s="106"/>
      <c r="Z149" s="106"/>
      <c r="AA149" s="106"/>
      <c r="AB149" s="106"/>
      <c r="AC149" s="107"/>
      <c r="AD149" s="105"/>
      <c r="AE149" s="106"/>
      <c r="AF149" s="106"/>
      <c r="AG149" s="106"/>
      <c r="AH149" s="106"/>
      <c r="AI149" s="106"/>
      <c r="AJ149" s="107"/>
      <c r="AK149" s="105"/>
      <c r="AL149" s="106"/>
      <c r="AM149" s="106"/>
      <c r="AN149" s="106"/>
      <c r="AO149" s="106"/>
      <c r="AP149" s="106"/>
      <c r="AQ149" s="107"/>
      <c r="AR149" s="105"/>
      <c r="AS149" s="106"/>
      <c r="AT149" s="106"/>
      <c r="AU149" s="106"/>
      <c r="AV149" s="106"/>
      <c r="AW149" s="106"/>
      <c r="AX149" s="107"/>
      <c r="AY149" s="105"/>
      <c r="AZ149" s="106"/>
      <c r="BA149" s="108"/>
      <c r="BB149" s="1394"/>
      <c r="BC149" s="1395"/>
      <c r="BD149" s="1396"/>
      <c r="BE149" s="1397"/>
      <c r="BF149" s="1418"/>
      <c r="BG149" s="1419"/>
      <c r="BH149" s="1419"/>
      <c r="BI149" s="1419"/>
      <c r="BJ149" s="1420"/>
    </row>
    <row r="150" spans="2:62" ht="20.25" customHeight="1">
      <c r="B150" s="1480"/>
      <c r="C150" s="1464"/>
      <c r="D150" s="1465"/>
      <c r="E150" s="207"/>
      <c r="F150" s="208">
        <f>C149</f>
        <v>0</v>
      </c>
      <c r="G150" s="207"/>
      <c r="H150" s="208">
        <f>I149</f>
        <v>0</v>
      </c>
      <c r="I150" s="1466"/>
      <c r="J150" s="1467"/>
      <c r="K150" s="1468"/>
      <c r="L150" s="1469"/>
      <c r="M150" s="1469"/>
      <c r="N150" s="1465"/>
      <c r="O150" s="1440"/>
      <c r="P150" s="1441"/>
      <c r="Q150" s="1441"/>
      <c r="R150" s="1441"/>
      <c r="S150" s="1442"/>
      <c r="T150" s="196" t="s">
        <v>254</v>
      </c>
      <c r="U150" s="120"/>
      <c r="V150" s="197"/>
      <c r="W150" s="173" t="str">
        <f>IF(W149="","",VLOOKUP(W149,'シフト記号表（従来型・ユニット型共通）'!$C$6:$L$47,10,FALSE))</f>
        <v/>
      </c>
      <c r="X150" s="174" t="str">
        <f>IF(X149="","",VLOOKUP(X149,'シフト記号表（従来型・ユニット型共通）'!$C$6:$L$47,10,FALSE))</f>
        <v/>
      </c>
      <c r="Y150" s="174" t="str">
        <f>IF(Y149="","",VLOOKUP(Y149,'シフト記号表（従来型・ユニット型共通）'!$C$6:$L$47,10,FALSE))</f>
        <v/>
      </c>
      <c r="Z150" s="174" t="str">
        <f>IF(Z149="","",VLOOKUP(Z149,'シフト記号表（従来型・ユニット型共通）'!$C$6:$L$47,10,FALSE))</f>
        <v/>
      </c>
      <c r="AA150" s="174" t="str">
        <f>IF(AA149="","",VLOOKUP(AA149,'シフト記号表（従来型・ユニット型共通）'!$C$6:$L$47,10,FALSE))</f>
        <v/>
      </c>
      <c r="AB150" s="174" t="str">
        <f>IF(AB149="","",VLOOKUP(AB149,'シフト記号表（従来型・ユニット型共通）'!$C$6:$L$47,10,FALSE))</f>
        <v/>
      </c>
      <c r="AC150" s="175" t="str">
        <f>IF(AC149="","",VLOOKUP(AC149,'シフト記号表（従来型・ユニット型共通）'!$C$6:$L$47,10,FALSE))</f>
        <v/>
      </c>
      <c r="AD150" s="173"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4" t="str">
        <f>IF(AG149="","",VLOOKUP(AG149,'シフト記号表（従来型・ユニット型共通）'!$C$6:$L$47,10,FALSE))</f>
        <v/>
      </c>
      <c r="AH150" s="174" t="str">
        <f>IF(AH149="","",VLOOKUP(AH149,'シフト記号表（従来型・ユニット型共通）'!$C$6:$L$47,10,FALSE))</f>
        <v/>
      </c>
      <c r="AI150" s="174" t="str">
        <f>IF(AI149="","",VLOOKUP(AI149,'シフト記号表（従来型・ユニット型共通）'!$C$6:$L$47,10,FALSE))</f>
        <v/>
      </c>
      <c r="AJ150" s="175" t="str">
        <f>IF(AJ149="","",VLOOKUP(AJ149,'シフト記号表（従来型・ユニット型共通）'!$C$6:$L$47,10,FALSE))</f>
        <v/>
      </c>
      <c r="AK150" s="173"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4" t="str">
        <f>IF(AN149="","",VLOOKUP(AN149,'シフト記号表（従来型・ユニット型共通）'!$C$6:$L$47,10,FALSE))</f>
        <v/>
      </c>
      <c r="AO150" s="174" t="str">
        <f>IF(AO149="","",VLOOKUP(AO149,'シフト記号表（従来型・ユニット型共通）'!$C$6:$L$47,10,FALSE))</f>
        <v/>
      </c>
      <c r="AP150" s="174" t="str">
        <f>IF(AP149="","",VLOOKUP(AP149,'シフト記号表（従来型・ユニット型共通）'!$C$6:$L$47,10,FALSE))</f>
        <v/>
      </c>
      <c r="AQ150" s="175" t="str">
        <f>IF(AQ149="","",VLOOKUP(AQ149,'シフト記号表（従来型・ユニット型共通）'!$C$6:$L$47,10,FALSE))</f>
        <v/>
      </c>
      <c r="AR150" s="173"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4" t="str">
        <f>IF(AU149="","",VLOOKUP(AU149,'シフト記号表（従来型・ユニット型共通）'!$C$6:$L$47,10,FALSE))</f>
        <v/>
      </c>
      <c r="AV150" s="174" t="str">
        <f>IF(AV149="","",VLOOKUP(AV149,'シフト記号表（従来型・ユニット型共通）'!$C$6:$L$47,10,FALSE))</f>
        <v/>
      </c>
      <c r="AW150" s="174" t="str">
        <f>IF(AW149="","",VLOOKUP(AW149,'シフト記号表（従来型・ユニット型共通）'!$C$6:$L$47,10,FALSE))</f>
        <v/>
      </c>
      <c r="AX150" s="175" t="str">
        <f>IF(AX149="","",VLOOKUP(AX149,'シフト記号表（従来型・ユニット型共通）'!$C$6:$L$47,10,FALSE))</f>
        <v/>
      </c>
      <c r="AY150" s="173"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1473">
        <f>IF($BE$3="４週",SUM(W150:AX150),IF($BE$3="暦月",SUM(W150:BA150),""))</f>
        <v>0</v>
      </c>
      <c r="BC150" s="1474"/>
      <c r="BD150" s="1475">
        <f>IF($BE$3="４週",BB150/4,IF($BE$3="暦月",(BB150/($BE$8/7)),""))</f>
        <v>0</v>
      </c>
      <c r="BE150" s="1474"/>
      <c r="BF150" s="1470"/>
      <c r="BG150" s="1471"/>
      <c r="BH150" s="1471"/>
      <c r="BI150" s="1471"/>
      <c r="BJ150" s="1472"/>
    </row>
    <row r="151" spans="2:62" ht="20.25" customHeight="1">
      <c r="B151" s="1479">
        <f>B149+1</f>
        <v>68</v>
      </c>
      <c r="C151" s="1316"/>
      <c r="D151" s="1317"/>
      <c r="E151" s="163"/>
      <c r="F151" s="164"/>
      <c r="G151" s="163"/>
      <c r="H151" s="164"/>
      <c r="I151" s="1410"/>
      <c r="J151" s="1411"/>
      <c r="K151" s="1416"/>
      <c r="L151" s="1417"/>
      <c r="M151" s="1417"/>
      <c r="N151" s="1317"/>
      <c r="O151" s="1440"/>
      <c r="P151" s="1441"/>
      <c r="Q151" s="1441"/>
      <c r="R151" s="1441"/>
      <c r="S151" s="1442"/>
      <c r="T151" s="195" t="s">
        <v>18</v>
      </c>
      <c r="U151" s="118"/>
      <c r="V151" s="119"/>
      <c r="W151" s="105"/>
      <c r="X151" s="106"/>
      <c r="Y151" s="106"/>
      <c r="Z151" s="106"/>
      <c r="AA151" s="106"/>
      <c r="AB151" s="106"/>
      <c r="AC151" s="107"/>
      <c r="AD151" s="105"/>
      <c r="AE151" s="106"/>
      <c r="AF151" s="106"/>
      <c r="AG151" s="106"/>
      <c r="AH151" s="106"/>
      <c r="AI151" s="106"/>
      <c r="AJ151" s="107"/>
      <c r="AK151" s="105"/>
      <c r="AL151" s="106"/>
      <c r="AM151" s="106"/>
      <c r="AN151" s="106"/>
      <c r="AO151" s="106"/>
      <c r="AP151" s="106"/>
      <c r="AQ151" s="107"/>
      <c r="AR151" s="105"/>
      <c r="AS151" s="106"/>
      <c r="AT151" s="106"/>
      <c r="AU151" s="106"/>
      <c r="AV151" s="106"/>
      <c r="AW151" s="106"/>
      <c r="AX151" s="107"/>
      <c r="AY151" s="105"/>
      <c r="AZ151" s="106"/>
      <c r="BA151" s="108"/>
      <c r="BB151" s="1394"/>
      <c r="BC151" s="1395"/>
      <c r="BD151" s="1396"/>
      <c r="BE151" s="1397"/>
      <c r="BF151" s="1418"/>
      <c r="BG151" s="1419"/>
      <c r="BH151" s="1419"/>
      <c r="BI151" s="1419"/>
      <c r="BJ151" s="1420"/>
    </row>
    <row r="152" spans="2:62" ht="20.25" customHeight="1">
      <c r="B152" s="1480"/>
      <c r="C152" s="1464"/>
      <c r="D152" s="1465"/>
      <c r="E152" s="207"/>
      <c r="F152" s="208">
        <f>C151</f>
        <v>0</v>
      </c>
      <c r="G152" s="207"/>
      <c r="H152" s="208">
        <f>I151</f>
        <v>0</v>
      </c>
      <c r="I152" s="1466"/>
      <c r="J152" s="1467"/>
      <c r="K152" s="1468"/>
      <c r="L152" s="1469"/>
      <c r="M152" s="1469"/>
      <c r="N152" s="1465"/>
      <c r="O152" s="1440"/>
      <c r="P152" s="1441"/>
      <c r="Q152" s="1441"/>
      <c r="R152" s="1441"/>
      <c r="S152" s="1442"/>
      <c r="T152" s="196" t="s">
        <v>254</v>
      </c>
      <c r="U152" s="120"/>
      <c r="V152" s="197"/>
      <c r="W152" s="173" t="str">
        <f>IF(W151="","",VLOOKUP(W151,'シフト記号表（従来型・ユニット型共通）'!$C$6:$L$47,10,FALSE))</f>
        <v/>
      </c>
      <c r="X152" s="174" t="str">
        <f>IF(X151="","",VLOOKUP(X151,'シフト記号表（従来型・ユニット型共通）'!$C$6:$L$47,10,FALSE))</f>
        <v/>
      </c>
      <c r="Y152" s="174" t="str">
        <f>IF(Y151="","",VLOOKUP(Y151,'シフト記号表（従来型・ユニット型共通）'!$C$6:$L$47,10,FALSE))</f>
        <v/>
      </c>
      <c r="Z152" s="174" t="str">
        <f>IF(Z151="","",VLOOKUP(Z151,'シフト記号表（従来型・ユニット型共通）'!$C$6:$L$47,10,FALSE))</f>
        <v/>
      </c>
      <c r="AA152" s="174" t="str">
        <f>IF(AA151="","",VLOOKUP(AA151,'シフト記号表（従来型・ユニット型共通）'!$C$6:$L$47,10,FALSE))</f>
        <v/>
      </c>
      <c r="AB152" s="174" t="str">
        <f>IF(AB151="","",VLOOKUP(AB151,'シフト記号表（従来型・ユニット型共通）'!$C$6:$L$47,10,FALSE))</f>
        <v/>
      </c>
      <c r="AC152" s="175" t="str">
        <f>IF(AC151="","",VLOOKUP(AC151,'シフト記号表（従来型・ユニット型共通）'!$C$6:$L$47,10,FALSE))</f>
        <v/>
      </c>
      <c r="AD152" s="173"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4" t="str">
        <f>IF(AG151="","",VLOOKUP(AG151,'シフト記号表（従来型・ユニット型共通）'!$C$6:$L$47,10,FALSE))</f>
        <v/>
      </c>
      <c r="AH152" s="174" t="str">
        <f>IF(AH151="","",VLOOKUP(AH151,'シフト記号表（従来型・ユニット型共通）'!$C$6:$L$47,10,FALSE))</f>
        <v/>
      </c>
      <c r="AI152" s="174" t="str">
        <f>IF(AI151="","",VLOOKUP(AI151,'シフト記号表（従来型・ユニット型共通）'!$C$6:$L$47,10,FALSE))</f>
        <v/>
      </c>
      <c r="AJ152" s="175" t="str">
        <f>IF(AJ151="","",VLOOKUP(AJ151,'シフト記号表（従来型・ユニット型共通）'!$C$6:$L$47,10,FALSE))</f>
        <v/>
      </c>
      <c r="AK152" s="173"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4" t="str">
        <f>IF(AN151="","",VLOOKUP(AN151,'シフト記号表（従来型・ユニット型共通）'!$C$6:$L$47,10,FALSE))</f>
        <v/>
      </c>
      <c r="AO152" s="174" t="str">
        <f>IF(AO151="","",VLOOKUP(AO151,'シフト記号表（従来型・ユニット型共通）'!$C$6:$L$47,10,FALSE))</f>
        <v/>
      </c>
      <c r="AP152" s="174" t="str">
        <f>IF(AP151="","",VLOOKUP(AP151,'シフト記号表（従来型・ユニット型共通）'!$C$6:$L$47,10,FALSE))</f>
        <v/>
      </c>
      <c r="AQ152" s="175" t="str">
        <f>IF(AQ151="","",VLOOKUP(AQ151,'シフト記号表（従来型・ユニット型共通）'!$C$6:$L$47,10,FALSE))</f>
        <v/>
      </c>
      <c r="AR152" s="173"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4" t="str">
        <f>IF(AU151="","",VLOOKUP(AU151,'シフト記号表（従来型・ユニット型共通）'!$C$6:$L$47,10,FALSE))</f>
        <v/>
      </c>
      <c r="AV152" s="174" t="str">
        <f>IF(AV151="","",VLOOKUP(AV151,'シフト記号表（従来型・ユニット型共通）'!$C$6:$L$47,10,FALSE))</f>
        <v/>
      </c>
      <c r="AW152" s="174" t="str">
        <f>IF(AW151="","",VLOOKUP(AW151,'シフト記号表（従来型・ユニット型共通）'!$C$6:$L$47,10,FALSE))</f>
        <v/>
      </c>
      <c r="AX152" s="175" t="str">
        <f>IF(AX151="","",VLOOKUP(AX151,'シフト記号表（従来型・ユニット型共通）'!$C$6:$L$47,10,FALSE))</f>
        <v/>
      </c>
      <c r="AY152" s="173"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1473">
        <f>IF($BE$3="４週",SUM(W152:AX152),IF($BE$3="暦月",SUM(W152:BA152),""))</f>
        <v>0</v>
      </c>
      <c r="BC152" s="1474"/>
      <c r="BD152" s="1475">
        <f>IF($BE$3="４週",BB152/4,IF($BE$3="暦月",(BB152/($BE$8/7)),""))</f>
        <v>0</v>
      </c>
      <c r="BE152" s="1474"/>
      <c r="BF152" s="1470"/>
      <c r="BG152" s="1471"/>
      <c r="BH152" s="1471"/>
      <c r="BI152" s="1471"/>
      <c r="BJ152" s="1472"/>
    </row>
    <row r="153" spans="2:62" ht="20.25" customHeight="1">
      <c r="B153" s="1479">
        <f>B151+1</f>
        <v>69</v>
      </c>
      <c r="C153" s="1316"/>
      <c r="D153" s="1317"/>
      <c r="E153" s="163"/>
      <c r="F153" s="164"/>
      <c r="G153" s="163"/>
      <c r="H153" s="164"/>
      <c r="I153" s="1410"/>
      <c r="J153" s="1411"/>
      <c r="K153" s="1416"/>
      <c r="L153" s="1417"/>
      <c r="M153" s="1417"/>
      <c r="N153" s="1317"/>
      <c r="O153" s="1440"/>
      <c r="P153" s="1441"/>
      <c r="Q153" s="1441"/>
      <c r="R153" s="1441"/>
      <c r="S153" s="1442"/>
      <c r="T153" s="195" t="s">
        <v>18</v>
      </c>
      <c r="U153" s="118"/>
      <c r="V153" s="119"/>
      <c r="W153" s="105"/>
      <c r="X153" s="106"/>
      <c r="Y153" s="106"/>
      <c r="Z153" s="106"/>
      <c r="AA153" s="106"/>
      <c r="AB153" s="106"/>
      <c r="AC153" s="107"/>
      <c r="AD153" s="105"/>
      <c r="AE153" s="106"/>
      <c r="AF153" s="106"/>
      <c r="AG153" s="106"/>
      <c r="AH153" s="106"/>
      <c r="AI153" s="106"/>
      <c r="AJ153" s="107"/>
      <c r="AK153" s="105"/>
      <c r="AL153" s="106"/>
      <c r="AM153" s="106"/>
      <c r="AN153" s="106"/>
      <c r="AO153" s="106"/>
      <c r="AP153" s="106"/>
      <c r="AQ153" s="107"/>
      <c r="AR153" s="105"/>
      <c r="AS153" s="106"/>
      <c r="AT153" s="106"/>
      <c r="AU153" s="106"/>
      <c r="AV153" s="106"/>
      <c r="AW153" s="106"/>
      <c r="AX153" s="107"/>
      <c r="AY153" s="105"/>
      <c r="AZ153" s="106"/>
      <c r="BA153" s="108"/>
      <c r="BB153" s="1394"/>
      <c r="BC153" s="1395"/>
      <c r="BD153" s="1396"/>
      <c r="BE153" s="1397"/>
      <c r="BF153" s="1418"/>
      <c r="BG153" s="1419"/>
      <c r="BH153" s="1419"/>
      <c r="BI153" s="1419"/>
      <c r="BJ153" s="1420"/>
    </row>
    <row r="154" spans="2:62" ht="20.25" customHeight="1">
      <c r="B154" s="1480"/>
      <c r="C154" s="1464"/>
      <c r="D154" s="1465"/>
      <c r="E154" s="207"/>
      <c r="F154" s="208">
        <f>C153</f>
        <v>0</v>
      </c>
      <c r="G154" s="207"/>
      <c r="H154" s="208">
        <f>I153</f>
        <v>0</v>
      </c>
      <c r="I154" s="1466"/>
      <c r="J154" s="1467"/>
      <c r="K154" s="1468"/>
      <c r="L154" s="1469"/>
      <c r="M154" s="1469"/>
      <c r="N154" s="1465"/>
      <c r="O154" s="1440"/>
      <c r="P154" s="1441"/>
      <c r="Q154" s="1441"/>
      <c r="R154" s="1441"/>
      <c r="S154" s="1442"/>
      <c r="T154" s="196" t="s">
        <v>254</v>
      </c>
      <c r="U154" s="120"/>
      <c r="V154" s="197"/>
      <c r="W154" s="173" t="str">
        <f>IF(W153="","",VLOOKUP(W153,'シフト記号表（従来型・ユニット型共通）'!$C$6:$L$47,10,FALSE))</f>
        <v/>
      </c>
      <c r="X154" s="174" t="str">
        <f>IF(X153="","",VLOOKUP(X153,'シフト記号表（従来型・ユニット型共通）'!$C$6:$L$47,10,FALSE))</f>
        <v/>
      </c>
      <c r="Y154" s="174" t="str">
        <f>IF(Y153="","",VLOOKUP(Y153,'シフト記号表（従来型・ユニット型共通）'!$C$6:$L$47,10,FALSE))</f>
        <v/>
      </c>
      <c r="Z154" s="174" t="str">
        <f>IF(Z153="","",VLOOKUP(Z153,'シフト記号表（従来型・ユニット型共通）'!$C$6:$L$47,10,FALSE))</f>
        <v/>
      </c>
      <c r="AA154" s="174" t="str">
        <f>IF(AA153="","",VLOOKUP(AA153,'シフト記号表（従来型・ユニット型共通）'!$C$6:$L$47,10,FALSE))</f>
        <v/>
      </c>
      <c r="AB154" s="174" t="str">
        <f>IF(AB153="","",VLOOKUP(AB153,'シフト記号表（従来型・ユニット型共通）'!$C$6:$L$47,10,FALSE))</f>
        <v/>
      </c>
      <c r="AC154" s="175" t="str">
        <f>IF(AC153="","",VLOOKUP(AC153,'シフト記号表（従来型・ユニット型共通）'!$C$6:$L$47,10,FALSE))</f>
        <v/>
      </c>
      <c r="AD154" s="173"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4" t="str">
        <f>IF(AG153="","",VLOOKUP(AG153,'シフト記号表（従来型・ユニット型共通）'!$C$6:$L$47,10,FALSE))</f>
        <v/>
      </c>
      <c r="AH154" s="174" t="str">
        <f>IF(AH153="","",VLOOKUP(AH153,'シフト記号表（従来型・ユニット型共通）'!$C$6:$L$47,10,FALSE))</f>
        <v/>
      </c>
      <c r="AI154" s="174" t="str">
        <f>IF(AI153="","",VLOOKUP(AI153,'シフト記号表（従来型・ユニット型共通）'!$C$6:$L$47,10,FALSE))</f>
        <v/>
      </c>
      <c r="AJ154" s="175" t="str">
        <f>IF(AJ153="","",VLOOKUP(AJ153,'シフト記号表（従来型・ユニット型共通）'!$C$6:$L$47,10,FALSE))</f>
        <v/>
      </c>
      <c r="AK154" s="173"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4" t="str">
        <f>IF(AN153="","",VLOOKUP(AN153,'シフト記号表（従来型・ユニット型共通）'!$C$6:$L$47,10,FALSE))</f>
        <v/>
      </c>
      <c r="AO154" s="174" t="str">
        <f>IF(AO153="","",VLOOKUP(AO153,'シフト記号表（従来型・ユニット型共通）'!$C$6:$L$47,10,FALSE))</f>
        <v/>
      </c>
      <c r="AP154" s="174" t="str">
        <f>IF(AP153="","",VLOOKUP(AP153,'シフト記号表（従来型・ユニット型共通）'!$C$6:$L$47,10,FALSE))</f>
        <v/>
      </c>
      <c r="AQ154" s="175" t="str">
        <f>IF(AQ153="","",VLOOKUP(AQ153,'シフト記号表（従来型・ユニット型共通）'!$C$6:$L$47,10,FALSE))</f>
        <v/>
      </c>
      <c r="AR154" s="173"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4" t="str">
        <f>IF(AU153="","",VLOOKUP(AU153,'シフト記号表（従来型・ユニット型共通）'!$C$6:$L$47,10,FALSE))</f>
        <v/>
      </c>
      <c r="AV154" s="174" t="str">
        <f>IF(AV153="","",VLOOKUP(AV153,'シフト記号表（従来型・ユニット型共通）'!$C$6:$L$47,10,FALSE))</f>
        <v/>
      </c>
      <c r="AW154" s="174" t="str">
        <f>IF(AW153="","",VLOOKUP(AW153,'シフト記号表（従来型・ユニット型共通）'!$C$6:$L$47,10,FALSE))</f>
        <v/>
      </c>
      <c r="AX154" s="175" t="str">
        <f>IF(AX153="","",VLOOKUP(AX153,'シフト記号表（従来型・ユニット型共通）'!$C$6:$L$47,10,FALSE))</f>
        <v/>
      </c>
      <c r="AY154" s="173"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1473">
        <f>IF($BE$3="４週",SUM(W154:AX154),IF($BE$3="暦月",SUM(W154:BA154),""))</f>
        <v>0</v>
      </c>
      <c r="BC154" s="1474"/>
      <c r="BD154" s="1475">
        <f>IF($BE$3="４週",BB154/4,IF($BE$3="暦月",(BB154/($BE$8/7)),""))</f>
        <v>0</v>
      </c>
      <c r="BE154" s="1474"/>
      <c r="BF154" s="1470"/>
      <c r="BG154" s="1471"/>
      <c r="BH154" s="1471"/>
      <c r="BI154" s="1471"/>
      <c r="BJ154" s="1472"/>
    </row>
    <row r="155" spans="2:62" ht="20.25" customHeight="1">
      <c r="B155" s="1479">
        <f>B153+1</f>
        <v>70</v>
      </c>
      <c r="C155" s="1316"/>
      <c r="D155" s="1317"/>
      <c r="E155" s="163"/>
      <c r="F155" s="164"/>
      <c r="G155" s="163"/>
      <c r="H155" s="164"/>
      <c r="I155" s="1410"/>
      <c r="J155" s="1411"/>
      <c r="K155" s="1416"/>
      <c r="L155" s="1417"/>
      <c r="M155" s="1417"/>
      <c r="N155" s="1317"/>
      <c r="O155" s="1440"/>
      <c r="P155" s="1441"/>
      <c r="Q155" s="1441"/>
      <c r="R155" s="1441"/>
      <c r="S155" s="1442"/>
      <c r="T155" s="195" t="s">
        <v>18</v>
      </c>
      <c r="U155" s="118"/>
      <c r="V155" s="119"/>
      <c r="W155" s="105"/>
      <c r="X155" s="106"/>
      <c r="Y155" s="106"/>
      <c r="Z155" s="106"/>
      <c r="AA155" s="106"/>
      <c r="AB155" s="106"/>
      <c r="AC155" s="107"/>
      <c r="AD155" s="105"/>
      <c r="AE155" s="106"/>
      <c r="AF155" s="106"/>
      <c r="AG155" s="106"/>
      <c r="AH155" s="106"/>
      <c r="AI155" s="106"/>
      <c r="AJ155" s="107"/>
      <c r="AK155" s="105"/>
      <c r="AL155" s="106"/>
      <c r="AM155" s="106"/>
      <c r="AN155" s="106"/>
      <c r="AO155" s="106"/>
      <c r="AP155" s="106"/>
      <c r="AQ155" s="107"/>
      <c r="AR155" s="105"/>
      <c r="AS155" s="106"/>
      <c r="AT155" s="106"/>
      <c r="AU155" s="106"/>
      <c r="AV155" s="106"/>
      <c r="AW155" s="106"/>
      <c r="AX155" s="107"/>
      <c r="AY155" s="105"/>
      <c r="AZ155" s="106"/>
      <c r="BA155" s="108"/>
      <c r="BB155" s="1394"/>
      <c r="BC155" s="1395"/>
      <c r="BD155" s="1396"/>
      <c r="BE155" s="1397"/>
      <c r="BF155" s="1418"/>
      <c r="BG155" s="1419"/>
      <c r="BH155" s="1419"/>
      <c r="BI155" s="1419"/>
      <c r="BJ155" s="1420"/>
    </row>
    <row r="156" spans="2:62" ht="20.25" customHeight="1">
      <c r="B156" s="1480"/>
      <c r="C156" s="1464"/>
      <c r="D156" s="1465"/>
      <c r="E156" s="207"/>
      <c r="F156" s="208">
        <f>C155</f>
        <v>0</v>
      </c>
      <c r="G156" s="207"/>
      <c r="H156" s="208">
        <f>I155</f>
        <v>0</v>
      </c>
      <c r="I156" s="1466"/>
      <c r="J156" s="1467"/>
      <c r="K156" s="1468"/>
      <c r="L156" s="1469"/>
      <c r="M156" s="1469"/>
      <c r="N156" s="1465"/>
      <c r="O156" s="1440"/>
      <c r="P156" s="1441"/>
      <c r="Q156" s="1441"/>
      <c r="R156" s="1441"/>
      <c r="S156" s="1442"/>
      <c r="T156" s="196" t="s">
        <v>254</v>
      </c>
      <c r="U156" s="120"/>
      <c r="V156" s="197"/>
      <c r="W156" s="173" t="str">
        <f>IF(W155="","",VLOOKUP(W155,'シフト記号表（従来型・ユニット型共通）'!$C$6:$L$47,10,FALSE))</f>
        <v/>
      </c>
      <c r="X156" s="174" t="str">
        <f>IF(X155="","",VLOOKUP(X155,'シフト記号表（従来型・ユニット型共通）'!$C$6:$L$47,10,FALSE))</f>
        <v/>
      </c>
      <c r="Y156" s="174" t="str">
        <f>IF(Y155="","",VLOOKUP(Y155,'シフト記号表（従来型・ユニット型共通）'!$C$6:$L$47,10,FALSE))</f>
        <v/>
      </c>
      <c r="Z156" s="174" t="str">
        <f>IF(Z155="","",VLOOKUP(Z155,'シフト記号表（従来型・ユニット型共通）'!$C$6:$L$47,10,FALSE))</f>
        <v/>
      </c>
      <c r="AA156" s="174" t="str">
        <f>IF(AA155="","",VLOOKUP(AA155,'シフト記号表（従来型・ユニット型共通）'!$C$6:$L$47,10,FALSE))</f>
        <v/>
      </c>
      <c r="AB156" s="174" t="str">
        <f>IF(AB155="","",VLOOKUP(AB155,'シフト記号表（従来型・ユニット型共通）'!$C$6:$L$47,10,FALSE))</f>
        <v/>
      </c>
      <c r="AC156" s="175" t="str">
        <f>IF(AC155="","",VLOOKUP(AC155,'シフト記号表（従来型・ユニット型共通）'!$C$6:$L$47,10,FALSE))</f>
        <v/>
      </c>
      <c r="AD156" s="173"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4" t="str">
        <f>IF(AG155="","",VLOOKUP(AG155,'シフト記号表（従来型・ユニット型共通）'!$C$6:$L$47,10,FALSE))</f>
        <v/>
      </c>
      <c r="AH156" s="174" t="str">
        <f>IF(AH155="","",VLOOKUP(AH155,'シフト記号表（従来型・ユニット型共通）'!$C$6:$L$47,10,FALSE))</f>
        <v/>
      </c>
      <c r="AI156" s="174" t="str">
        <f>IF(AI155="","",VLOOKUP(AI155,'シフト記号表（従来型・ユニット型共通）'!$C$6:$L$47,10,FALSE))</f>
        <v/>
      </c>
      <c r="AJ156" s="175" t="str">
        <f>IF(AJ155="","",VLOOKUP(AJ155,'シフト記号表（従来型・ユニット型共通）'!$C$6:$L$47,10,FALSE))</f>
        <v/>
      </c>
      <c r="AK156" s="173"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4" t="str">
        <f>IF(AN155="","",VLOOKUP(AN155,'シフト記号表（従来型・ユニット型共通）'!$C$6:$L$47,10,FALSE))</f>
        <v/>
      </c>
      <c r="AO156" s="174" t="str">
        <f>IF(AO155="","",VLOOKUP(AO155,'シフト記号表（従来型・ユニット型共通）'!$C$6:$L$47,10,FALSE))</f>
        <v/>
      </c>
      <c r="AP156" s="174" t="str">
        <f>IF(AP155="","",VLOOKUP(AP155,'シフト記号表（従来型・ユニット型共通）'!$C$6:$L$47,10,FALSE))</f>
        <v/>
      </c>
      <c r="AQ156" s="175" t="str">
        <f>IF(AQ155="","",VLOOKUP(AQ155,'シフト記号表（従来型・ユニット型共通）'!$C$6:$L$47,10,FALSE))</f>
        <v/>
      </c>
      <c r="AR156" s="173"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4" t="str">
        <f>IF(AU155="","",VLOOKUP(AU155,'シフト記号表（従来型・ユニット型共通）'!$C$6:$L$47,10,FALSE))</f>
        <v/>
      </c>
      <c r="AV156" s="174" t="str">
        <f>IF(AV155="","",VLOOKUP(AV155,'シフト記号表（従来型・ユニット型共通）'!$C$6:$L$47,10,FALSE))</f>
        <v/>
      </c>
      <c r="AW156" s="174" t="str">
        <f>IF(AW155="","",VLOOKUP(AW155,'シフト記号表（従来型・ユニット型共通）'!$C$6:$L$47,10,FALSE))</f>
        <v/>
      </c>
      <c r="AX156" s="175" t="str">
        <f>IF(AX155="","",VLOOKUP(AX155,'シフト記号表（従来型・ユニット型共通）'!$C$6:$L$47,10,FALSE))</f>
        <v/>
      </c>
      <c r="AY156" s="173"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1473">
        <f>IF($BE$3="４週",SUM(W156:AX156),IF($BE$3="暦月",SUM(W156:BA156),""))</f>
        <v>0</v>
      </c>
      <c r="BC156" s="1474"/>
      <c r="BD156" s="1475">
        <f>IF($BE$3="４週",BB156/4,IF($BE$3="暦月",(BB156/($BE$8/7)),""))</f>
        <v>0</v>
      </c>
      <c r="BE156" s="1474"/>
      <c r="BF156" s="1470"/>
      <c r="BG156" s="1471"/>
      <c r="BH156" s="1471"/>
      <c r="BI156" s="1471"/>
      <c r="BJ156" s="1472"/>
    </row>
    <row r="157" spans="2:62" ht="20.25" customHeight="1">
      <c r="B157" s="1479">
        <f>B155+1</f>
        <v>71</v>
      </c>
      <c r="C157" s="1316"/>
      <c r="D157" s="1317"/>
      <c r="E157" s="163"/>
      <c r="F157" s="164"/>
      <c r="G157" s="163"/>
      <c r="H157" s="164"/>
      <c r="I157" s="1410"/>
      <c r="J157" s="1411"/>
      <c r="K157" s="1416"/>
      <c r="L157" s="1417"/>
      <c r="M157" s="1417"/>
      <c r="N157" s="1317"/>
      <c r="O157" s="1440"/>
      <c r="P157" s="1441"/>
      <c r="Q157" s="1441"/>
      <c r="R157" s="1441"/>
      <c r="S157" s="1442"/>
      <c r="T157" s="195" t="s">
        <v>18</v>
      </c>
      <c r="U157" s="118"/>
      <c r="V157" s="119"/>
      <c r="W157" s="105"/>
      <c r="X157" s="106"/>
      <c r="Y157" s="106"/>
      <c r="Z157" s="106"/>
      <c r="AA157" s="106"/>
      <c r="AB157" s="106"/>
      <c r="AC157" s="107"/>
      <c r="AD157" s="105"/>
      <c r="AE157" s="106"/>
      <c r="AF157" s="106"/>
      <c r="AG157" s="106"/>
      <c r="AH157" s="106"/>
      <c r="AI157" s="106"/>
      <c r="AJ157" s="107"/>
      <c r="AK157" s="105"/>
      <c r="AL157" s="106"/>
      <c r="AM157" s="106"/>
      <c r="AN157" s="106"/>
      <c r="AO157" s="106"/>
      <c r="AP157" s="106"/>
      <c r="AQ157" s="107"/>
      <c r="AR157" s="105"/>
      <c r="AS157" s="106"/>
      <c r="AT157" s="106"/>
      <c r="AU157" s="106"/>
      <c r="AV157" s="106"/>
      <c r="AW157" s="106"/>
      <c r="AX157" s="107"/>
      <c r="AY157" s="105"/>
      <c r="AZ157" s="106"/>
      <c r="BA157" s="108"/>
      <c r="BB157" s="1394"/>
      <c r="BC157" s="1395"/>
      <c r="BD157" s="1396"/>
      <c r="BE157" s="1397"/>
      <c r="BF157" s="1418"/>
      <c r="BG157" s="1419"/>
      <c r="BH157" s="1419"/>
      <c r="BI157" s="1419"/>
      <c r="BJ157" s="1420"/>
    </row>
    <row r="158" spans="2:62" ht="20.25" customHeight="1">
      <c r="B158" s="1480"/>
      <c r="C158" s="1464"/>
      <c r="D158" s="1465"/>
      <c r="E158" s="207"/>
      <c r="F158" s="208">
        <f>C157</f>
        <v>0</v>
      </c>
      <c r="G158" s="207"/>
      <c r="H158" s="208">
        <f>I157</f>
        <v>0</v>
      </c>
      <c r="I158" s="1466"/>
      <c r="J158" s="1467"/>
      <c r="K158" s="1468"/>
      <c r="L158" s="1469"/>
      <c r="M158" s="1469"/>
      <c r="N158" s="1465"/>
      <c r="O158" s="1440"/>
      <c r="P158" s="1441"/>
      <c r="Q158" s="1441"/>
      <c r="R158" s="1441"/>
      <c r="S158" s="1442"/>
      <c r="T158" s="196" t="s">
        <v>254</v>
      </c>
      <c r="U158" s="120"/>
      <c r="V158" s="197"/>
      <c r="W158" s="173" t="str">
        <f>IF(W157="","",VLOOKUP(W157,'シフト記号表（従来型・ユニット型共通）'!$C$6:$L$47,10,FALSE))</f>
        <v/>
      </c>
      <c r="X158" s="174" t="str">
        <f>IF(X157="","",VLOOKUP(X157,'シフト記号表（従来型・ユニット型共通）'!$C$6:$L$47,10,FALSE))</f>
        <v/>
      </c>
      <c r="Y158" s="174" t="str">
        <f>IF(Y157="","",VLOOKUP(Y157,'シフト記号表（従来型・ユニット型共通）'!$C$6:$L$47,10,FALSE))</f>
        <v/>
      </c>
      <c r="Z158" s="174" t="str">
        <f>IF(Z157="","",VLOOKUP(Z157,'シフト記号表（従来型・ユニット型共通）'!$C$6:$L$47,10,FALSE))</f>
        <v/>
      </c>
      <c r="AA158" s="174" t="str">
        <f>IF(AA157="","",VLOOKUP(AA157,'シフト記号表（従来型・ユニット型共通）'!$C$6:$L$47,10,FALSE))</f>
        <v/>
      </c>
      <c r="AB158" s="174" t="str">
        <f>IF(AB157="","",VLOOKUP(AB157,'シフト記号表（従来型・ユニット型共通）'!$C$6:$L$47,10,FALSE))</f>
        <v/>
      </c>
      <c r="AC158" s="175" t="str">
        <f>IF(AC157="","",VLOOKUP(AC157,'シフト記号表（従来型・ユニット型共通）'!$C$6:$L$47,10,FALSE))</f>
        <v/>
      </c>
      <c r="AD158" s="173"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4" t="str">
        <f>IF(AG157="","",VLOOKUP(AG157,'シフト記号表（従来型・ユニット型共通）'!$C$6:$L$47,10,FALSE))</f>
        <v/>
      </c>
      <c r="AH158" s="174" t="str">
        <f>IF(AH157="","",VLOOKUP(AH157,'シフト記号表（従来型・ユニット型共通）'!$C$6:$L$47,10,FALSE))</f>
        <v/>
      </c>
      <c r="AI158" s="174" t="str">
        <f>IF(AI157="","",VLOOKUP(AI157,'シフト記号表（従来型・ユニット型共通）'!$C$6:$L$47,10,FALSE))</f>
        <v/>
      </c>
      <c r="AJ158" s="175" t="str">
        <f>IF(AJ157="","",VLOOKUP(AJ157,'シフト記号表（従来型・ユニット型共通）'!$C$6:$L$47,10,FALSE))</f>
        <v/>
      </c>
      <c r="AK158" s="173"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4" t="str">
        <f>IF(AN157="","",VLOOKUP(AN157,'シフト記号表（従来型・ユニット型共通）'!$C$6:$L$47,10,FALSE))</f>
        <v/>
      </c>
      <c r="AO158" s="174" t="str">
        <f>IF(AO157="","",VLOOKUP(AO157,'シフト記号表（従来型・ユニット型共通）'!$C$6:$L$47,10,FALSE))</f>
        <v/>
      </c>
      <c r="AP158" s="174" t="str">
        <f>IF(AP157="","",VLOOKUP(AP157,'シフト記号表（従来型・ユニット型共通）'!$C$6:$L$47,10,FALSE))</f>
        <v/>
      </c>
      <c r="AQ158" s="175" t="str">
        <f>IF(AQ157="","",VLOOKUP(AQ157,'シフト記号表（従来型・ユニット型共通）'!$C$6:$L$47,10,FALSE))</f>
        <v/>
      </c>
      <c r="AR158" s="173"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4" t="str">
        <f>IF(AU157="","",VLOOKUP(AU157,'シフト記号表（従来型・ユニット型共通）'!$C$6:$L$47,10,FALSE))</f>
        <v/>
      </c>
      <c r="AV158" s="174" t="str">
        <f>IF(AV157="","",VLOOKUP(AV157,'シフト記号表（従来型・ユニット型共通）'!$C$6:$L$47,10,FALSE))</f>
        <v/>
      </c>
      <c r="AW158" s="174" t="str">
        <f>IF(AW157="","",VLOOKUP(AW157,'シフト記号表（従来型・ユニット型共通）'!$C$6:$L$47,10,FALSE))</f>
        <v/>
      </c>
      <c r="AX158" s="175" t="str">
        <f>IF(AX157="","",VLOOKUP(AX157,'シフト記号表（従来型・ユニット型共通）'!$C$6:$L$47,10,FALSE))</f>
        <v/>
      </c>
      <c r="AY158" s="173"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1473">
        <f>IF($BE$3="４週",SUM(W158:AX158),IF($BE$3="暦月",SUM(W158:BA158),""))</f>
        <v>0</v>
      </c>
      <c r="BC158" s="1474"/>
      <c r="BD158" s="1475">
        <f>IF($BE$3="４週",BB158/4,IF($BE$3="暦月",(BB158/($BE$8/7)),""))</f>
        <v>0</v>
      </c>
      <c r="BE158" s="1474"/>
      <c r="BF158" s="1470"/>
      <c r="BG158" s="1471"/>
      <c r="BH158" s="1471"/>
      <c r="BI158" s="1471"/>
      <c r="BJ158" s="1472"/>
    </row>
    <row r="159" spans="2:62" ht="20.25" customHeight="1">
      <c r="B159" s="1479">
        <f>B157+1</f>
        <v>72</v>
      </c>
      <c r="C159" s="1316"/>
      <c r="D159" s="1317"/>
      <c r="E159" s="163"/>
      <c r="F159" s="164"/>
      <c r="G159" s="163"/>
      <c r="H159" s="164"/>
      <c r="I159" s="1410"/>
      <c r="J159" s="1411"/>
      <c r="K159" s="1416"/>
      <c r="L159" s="1417"/>
      <c r="M159" s="1417"/>
      <c r="N159" s="1317"/>
      <c r="O159" s="1440"/>
      <c r="P159" s="1441"/>
      <c r="Q159" s="1441"/>
      <c r="R159" s="1441"/>
      <c r="S159" s="1442"/>
      <c r="T159" s="195" t="s">
        <v>18</v>
      </c>
      <c r="U159" s="118"/>
      <c r="V159" s="119"/>
      <c r="W159" s="105"/>
      <c r="X159" s="106"/>
      <c r="Y159" s="106"/>
      <c r="Z159" s="106"/>
      <c r="AA159" s="106"/>
      <c r="AB159" s="106"/>
      <c r="AC159" s="107"/>
      <c r="AD159" s="105"/>
      <c r="AE159" s="106"/>
      <c r="AF159" s="106"/>
      <c r="AG159" s="106"/>
      <c r="AH159" s="106"/>
      <c r="AI159" s="106"/>
      <c r="AJ159" s="107"/>
      <c r="AK159" s="105"/>
      <c r="AL159" s="106"/>
      <c r="AM159" s="106"/>
      <c r="AN159" s="106"/>
      <c r="AO159" s="106"/>
      <c r="AP159" s="106"/>
      <c r="AQ159" s="107"/>
      <c r="AR159" s="105"/>
      <c r="AS159" s="106"/>
      <c r="AT159" s="106"/>
      <c r="AU159" s="106"/>
      <c r="AV159" s="106"/>
      <c r="AW159" s="106"/>
      <c r="AX159" s="107"/>
      <c r="AY159" s="105"/>
      <c r="AZ159" s="106"/>
      <c r="BA159" s="108"/>
      <c r="BB159" s="1394"/>
      <c r="BC159" s="1395"/>
      <c r="BD159" s="1396"/>
      <c r="BE159" s="1397"/>
      <c r="BF159" s="1418"/>
      <c r="BG159" s="1419"/>
      <c r="BH159" s="1419"/>
      <c r="BI159" s="1419"/>
      <c r="BJ159" s="1420"/>
    </row>
    <row r="160" spans="2:62" ht="20.25" customHeight="1">
      <c r="B160" s="1480"/>
      <c r="C160" s="1464"/>
      <c r="D160" s="1465"/>
      <c r="E160" s="207"/>
      <c r="F160" s="208">
        <f>C159</f>
        <v>0</v>
      </c>
      <c r="G160" s="207"/>
      <c r="H160" s="208">
        <f>I159</f>
        <v>0</v>
      </c>
      <c r="I160" s="1466"/>
      <c r="J160" s="1467"/>
      <c r="K160" s="1468"/>
      <c r="L160" s="1469"/>
      <c r="M160" s="1469"/>
      <c r="N160" s="1465"/>
      <c r="O160" s="1440"/>
      <c r="P160" s="1441"/>
      <c r="Q160" s="1441"/>
      <c r="R160" s="1441"/>
      <c r="S160" s="1442"/>
      <c r="T160" s="196" t="s">
        <v>254</v>
      </c>
      <c r="U160" s="120"/>
      <c r="V160" s="197"/>
      <c r="W160" s="173" t="str">
        <f>IF(W159="","",VLOOKUP(W159,'シフト記号表（従来型・ユニット型共通）'!$C$6:$L$47,10,FALSE))</f>
        <v/>
      </c>
      <c r="X160" s="174" t="str">
        <f>IF(X159="","",VLOOKUP(X159,'シフト記号表（従来型・ユニット型共通）'!$C$6:$L$47,10,FALSE))</f>
        <v/>
      </c>
      <c r="Y160" s="174" t="str">
        <f>IF(Y159="","",VLOOKUP(Y159,'シフト記号表（従来型・ユニット型共通）'!$C$6:$L$47,10,FALSE))</f>
        <v/>
      </c>
      <c r="Z160" s="174" t="str">
        <f>IF(Z159="","",VLOOKUP(Z159,'シフト記号表（従来型・ユニット型共通）'!$C$6:$L$47,10,FALSE))</f>
        <v/>
      </c>
      <c r="AA160" s="174" t="str">
        <f>IF(AA159="","",VLOOKUP(AA159,'シフト記号表（従来型・ユニット型共通）'!$C$6:$L$47,10,FALSE))</f>
        <v/>
      </c>
      <c r="AB160" s="174" t="str">
        <f>IF(AB159="","",VLOOKUP(AB159,'シフト記号表（従来型・ユニット型共通）'!$C$6:$L$47,10,FALSE))</f>
        <v/>
      </c>
      <c r="AC160" s="175" t="str">
        <f>IF(AC159="","",VLOOKUP(AC159,'シフト記号表（従来型・ユニット型共通）'!$C$6:$L$47,10,FALSE))</f>
        <v/>
      </c>
      <c r="AD160" s="173"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4" t="str">
        <f>IF(AG159="","",VLOOKUP(AG159,'シフト記号表（従来型・ユニット型共通）'!$C$6:$L$47,10,FALSE))</f>
        <v/>
      </c>
      <c r="AH160" s="174" t="str">
        <f>IF(AH159="","",VLOOKUP(AH159,'シフト記号表（従来型・ユニット型共通）'!$C$6:$L$47,10,FALSE))</f>
        <v/>
      </c>
      <c r="AI160" s="174" t="str">
        <f>IF(AI159="","",VLOOKUP(AI159,'シフト記号表（従来型・ユニット型共通）'!$C$6:$L$47,10,FALSE))</f>
        <v/>
      </c>
      <c r="AJ160" s="175" t="str">
        <f>IF(AJ159="","",VLOOKUP(AJ159,'シフト記号表（従来型・ユニット型共通）'!$C$6:$L$47,10,FALSE))</f>
        <v/>
      </c>
      <c r="AK160" s="173"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4" t="str">
        <f>IF(AN159="","",VLOOKUP(AN159,'シフト記号表（従来型・ユニット型共通）'!$C$6:$L$47,10,FALSE))</f>
        <v/>
      </c>
      <c r="AO160" s="174" t="str">
        <f>IF(AO159="","",VLOOKUP(AO159,'シフト記号表（従来型・ユニット型共通）'!$C$6:$L$47,10,FALSE))</f>
        <v/>
      </c>
      <c r="AP160" s="174" t="str">
        <f>IF(AP159="","",VLOOKUP(AP159,'シフト記号表（従来型・ユニット型共通）'!$C$6:$L$47,10,FALSE))</f>
        <v/>
      </c>
      <c r="AQ160" s="175" t="str">
        <f>IF(AQ159="","",VLOOKUP(AQ159,'シフト記号表（従来型・ユニット型共通）'!$C$6:$L$47,10,FALSE))</f>
        <v/>
      </c>
      <c r="AR160" s="173"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4" t="str">
        <f>IF(AU159="","",VLOOKUP(AU159,'シフト記号表（従来型・ユニット型共通）'!$C$6:$L$47,10,FALSE))</f>
        <v/>
      </c>
      <c r="AV160" s="174" t="str">
        <f>IF(AV159="","",VLOOKUP(AV159,'シフト記号表（従来型・ユニット型共通）'!$C$6:$L$47,10,FALSE))</f>
        <v/>
      </c>
      <c r="AW160" s="174" t="str">
        <f>IF(AW159="","",VLOOKUP(AW159,'シフト記号表（従来型・ユニット型共通）'!$C$6:$L$47,10,FALSE))</f>
        <v/>
      </c>
      <c r="AX160" s="175" t="str">
        <f>IF(AX159="","",VLOOKUP(AX159,'シフト記号表（従来型・ユニット型共通）'!$C$6:$L$47,10,FALSE))</f>
        <v/>
      </c>
      <c r="AY160" s="173"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1473">
        <f>IF($BE$3="４週",SUM(W160:AX160),IF($BE$3="暦月",SUM(W160:BA160),""))</f>
        <v>0</v>
      </c>
      <c r="BC160" s="1474"/>
      <c r="BD160" s="1475">
        <f>IF($BE$3="４週",BB160/4,IF($BE$3="暦月",(BB160/($BE$8/7)),""))</f>
        <v>0</v>
      </c>
      <c r="BE160" s="1474"/>
      <c r="BF160" s="1470"/>
      <c r="BG160" s="1471"/>
      <c r="BH160" s="1471"/>
      <c r="BI160" s="1471"/>
      <c r="BJ160" s="1472"/>
    </row>
    <row r="161" spans="2:62" ht="20.25" customHeight="1">
      <c r="B161" s="1479">
        <f>B159+1</f>
        <v>73</v>
      </c>
      <c r="C161" s="1316"/>
      <c r="D161" s="1317"/>
      <c r="E161" s="163"/>
      <c r="F161" s="164"/>
      <c r="G161" s="163"/>
      <c r="H161" s="164"/>
      <c r="I161" s="1410"/>
      <c r="J161" s="1411"/>
      <c r="K161" s="1416"/>
      <c r="L161" s="1417"/>
      <c r="M161" s="1417"/>
      <c r="N161" s="1317"/>
      <c r="O161" s="1440"/>
      <c r="P161" s="1441"/>
      <c r="Q161" s="1441"/>
      <c r="R161" s="1441"/>
      <c r="S161" s="1442"/>
      <c r="T161" s="195" t="s">
        <v>18</v>
      </c>
      <c r="U161" s="118"/>
      <c r="V161" s="119"/>
      <c r="W161" s="105"/>
      <c r="X161" s="106"/>
      <c r="Y161" s="106"/>
      <c r="Z161" s="106"/>
      <c r="AA161" s="106"/>
      <c r="AB161" s="106"/>
      <c r="AC161" s="107"/>
      <c r="AD161" s="105"/>
      <c r="AE161" s="106"/>
      <c r="AF161" s="106"/>
      <c r="AG161" s="106"/>
      <c r="AH161" s="106"/>
      <c r="AI161" s="106"/>
      <c r="AJ161" s="107"/>
      <c r="AK161" s="105"/>
      <c r="AL161" s="106"/>
      <c r="AM161" s="106"/>
      <c r="AN161" s="106"/>
      <c r="AO161" s="106"/>
      <c r="AP161" s="106"/>
      <c r="AQ161" s="107"/>
      <c r="AR161" s="105"/>
      <c r="AS161" s="106"/>
      <c r="AT161" s="106"/>
      <c r="AU161" s="106"/>
      <c r="AV161" s="106"/>
      <c r="AW161" s="106"/>
      <c r="AX161" s="107"/>
      <c r="AY161" s="105"/>
      <c r="AZ161" s="106"/>
      <c r="BA161" s="108"/>
      <c r="BB161" s="1394"/>
      <c r="BC161" s="1395"/>
      <c r="BD161" s="1396"/>
      <c r="BE161" s="1397"/>
      <c r="BF161" s="1418"/>
      <c r="BG161" s="1419"/>
      <c r="BH161" s="1419"/>
      <c r="BI161" s="1419"/>
      <c r="BJ161" s="1420"/>
    </row>
    <row r="162" spans="2:62" ht="20.25" customHeight="1">
      <c r="B162" s="1480"/>
      <c r="C162" s="1464"/>
      <c r="D162" s="1465"/>
      <c r="E162" s="207"/>
      <c r="F162" s="208">
        <f>C161</f>
        <v>0</v>
      </c>
      <c r="G162" s="207"/>
      <c r="H162" s="208">
        <f>I161</f>
        <v>0</v>
      </c>
      <c r="I162" s="1466"/>
      <c r="J162" s="1467"/>
      <c r="K162" s="1468"/>
      <c r="L162" s="1469"/>
      <c r="M162" s="1469"/>
      <c r="N162" s="1465"/>
      <c r="O162" s="1440"/>
      <c r="P162" s="1441"/>
      <c r="Q162" s="1441"/>
      <c r="R162" s="1441"/>
      <c r="S162" s="1442"/>
      <c r="T162" s="196" t="s">
        <v>254</v>
      </c>
      <c r="U162" s="120"/>
      <c r="V162" s="197"/>
      <c r="W162" s="173" t="str">
        <f>IF(W161="","",VLOOKUP(W161,'シフト記号表（従来型・ユニット型共通）'!$C$6:$L$47,10,FALSE))</f>
        <v/>
      </c>
      <c r="X162" s="174" t="str">
        <f>IF(X161="","",VLOOKUP(X161,'シフト記号表（従来型・ユニット型共通）'!$C$6:$L$47,10,FALSE))</f>
        <v/>
      </c>
      <c r="Y162" s="174" t="str">
        <f>IF(Y161="","",VLOOKUP(Y161,'シフト記号表（従来型・ユニット型共通）'!$C$6:$L$47,10,FALSE))</f>
        <v/>
      </c>
      <c r="Z162" s="174" t="str">
        <f>IF(Z161="","",VLOOKUP(Z161,'シフト記号表（従来型・ユニット型共通）'!$C$6:$L$47,10,FALSE))</f>
        <v/>
      </c>
      <c r="AA162" s="174" t="str">
        <f>IF(AA161="","",VLOOKUP(AA161,'シフト記号表（従来型・ユニット型共通）'!$C$6:$L$47,10,FALSE))</f>
        <v/>
      </c>
      <c r="AB162" s="174" t="str">
        <f>IF(AB161="","",VLOOKUP(AB161,'シフト記号表（従来型・ユニット型共通）'!$C$6:$L$47,10,FALSE))</f>
        <v/>
      </c>
      <c r="AC162" s="175" t="str">
        <f>IF(AC161="","",VLOOKUP(AC161,'シフト記号表（従来型・ユニット型共通）'!$C$6:$L$47,10,FALSE))</f>
        <v/>
      </c>
      <c r="AD162" s="173"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4" t="str">
        <f>IF(AG161="","",VLOOKUP(AG161,'シフト記号表（従来型・ユニット型共通）'!$C$6:$L$47,10,FALSE))</f>
        <v/>
      </c>
      <c r="AH162" s="174" t="str">
        <f>IF(AH161="","",VLOOKUP(AH161,'シフト記号表（従来型・ユニット型共通）'!$C$6:$L$47,10,FALSE))</f>
        <v/>
      </c>
      <c r="AI162" s="174" t="str">
        <f>IF(AI161="","",VLOOKUP(AI161,'シフト記号表（従来型・ユニット型共通）'!$C$6:$L$47,10,FALSE))</f>
        <v/>
      </c>
      <c r="AJ162" s="175" t="str">
        <f>IF(AJ161="","",VLOOKUP(AJ161,'シフト記号表（従来型・ユニット型共通）'!$C$6:$L$47,10,FALSE))</f>
        <v/>
      </c>
      <c r="AK162" s="173"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4" t="str">
        <f>IF(AN161="","",VLOOKUP(AN161,'シフト記号表（従来型・ユニット型共通）'!$C$6:$L$47,10,FALSE))</f>
        <v/>
      </c>
      <c r="AO162" s="174" t="str">
        <f>IF(AO161="","",VLOOKUP(AO161,'シフト記号表（従来型・ユニット型共通）'!$C$6:$L$47,10,FALSE))</f>
        <v/>
      </c>
      <c r="AP162" s="174" t="str">
        <f>IF(AP161="","",VLOOKUP(AP161,'シフト記号表（従来型・ユニット型共通）'!$C$6:$L$47,10,FALSE))</f>
        <v/>
      </c>
      <c r="AQ162" s="175" t="str">
        <f>IF(AQ161="","",VLOOKUP(AQ161,'シフト記号表（従来型・ユニット型共通）'!$C$6:$L$47,10,FALSE))</f>
        <v/>
      </c>
      <c r="AR162" s="173"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4" t="str">
        <f>IF(AU161="","",VLOOKUP(AU161,'シフト記号表（従来型・ユニット型共通）'!$C$6:$L$47,10,FALSE))</f>
        <v/>
      </c>
      <c r="AV162" s="174" t="str">
        <f>IF(AV161="","",VLOOKUP(AV161,'シフト記号表（従来型・ユニット型共通）'!$C$6:$L$47,10,FALSE))</f>
        <v/>
      </c>
      <c r="AW162" s="174" t="str">
        <f>IF(AW161="","",VLOOKUP(AW161,'シフト記号表（従来型・ユニット型共通）'!$C$6:$L$47,10,FALSE))</f>
        <v/>
      </c>
      <c r="AX162" s="175" t="str">
        <f>IF(AX161="","",VLOOKUP(AX161,'シフト記号表（従来型・ユニット型共通）'!$C$6:$L$47,10,FALSE))</f>
        <v/>
      </c>
      <c r="AY162" s="173"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1473">
        <f>IF($BE$3="４週",SUM(W162:AX162),IF($BE$3="暦月",SUM(W162:BA162),""))</f>
        <v>0</v>
      </c>
      <c r="BC162" s="1474"/>
      <c r="BD162" s="1475">
        <f>IF($BE$3="４週",BB162/4,IF($BE$3="暦月",(BB162/($BE$8/7)),""))</f>
        <v>0</v>
      </c>
      <c r="BE162" s="1474"/>
      <c r="BF162" s="1470"/>
      <c r="BG162" s="1471"/>
      <c r="BH162" s="1471"/>
      <c r="BI162" s="1471"/>
      <c r="BJ162" s="1472"/>
    </row>
    <row r="163" spans="2:62" ht="20.25" customHeight="1">
      <c r="B163" s="1479">
        <f>B161+1</f>
        <v>74</v>
      </c>
      <c r="C163" s="1316"/>
      <c r="D163" s="1317"/>
      <c r="E163" s="163"/>
      <c r="F163" s="164"/>
      <c r="G163" s="163"/>
      <c r="H163" s="164"/>
      <c r="I163" s="1410"/>
      <c r="J163" s="1411"/>
      <c r="K163" s="1416"/>
      <c r="L163" s="1417"/>
      <c r="M163" s="1417"/>
      <c r="N163" s="1317"/>
      <c r="O163" s="1440"/>
      <c r="P163" s="1441"/>
      <c r="Q163" s="1441"/>
      <c r="R163" s="1441"/>
      <c r="S163" s="1442"/>
      <c r="T163" s="195" t="s">
        <v>18</v>
      </c>
      <c r="U163" s="118"/>
      <c r="V163" s="119"/>
      <c r="W163" s="105"/>
      <c r="X163" s="106"/>
      <c r="Y163" s="106"/>
      <c r="Z163" s="106"/>
      <c r="AA163" s="106"/>
      <c r="AB163" s="106"/>
      <c r="AC163" s="107"/>
      <c r="AD163" s="105"/>
      <c r="AE163" s="106"/>
      <c r="AF163" s="106"/>
      <c r="AG163" s="106"/>
      <c r="AH163" s="106"/>
      <c r="AI163" s="106"/>
      <c r="AJ163" s="107"/>
      <c r="AK163" s="105"/>
      <c r="AL163" s="106"/>
      <c r="AM163" s="106"/>
      <c r="AN163" s="106"/>
      <c r="AO163" s="106"/>
      <c r="AP163" s="106"/>
      <c r="AQ163" s="107"/>
      <c r="AR163" s="105"/>
      <c r="AS163" s="106"/>
      <c r="AT163" s="106"/>
      <c r="AU163" s="106"/>
      <c r="AV163" s="106"/>
      <c r="AW163" s="106"/>
      <c r="AX163" s="107"/>
      <c r="AY163" s="105"/>
      <c r="AZ163" s="106"/>
      <c r="BA163" s="108"/>
      <c r="BB163" s="1394"/>
      <c r="BC163" s="1395"/>
      <c r="BD163" s="1396"/>
      <c r="BE163" s="1397"/>
      <c r="BF163" s="1418"/>
      <c r="BG163" s="1419"/>
      <c r="BH163" s="1419"/>
      <c r="BI163" s="1419"/>
      <c r="BJ163" s="1420"/>
    </row>
    <row r="164" spans="2:62" ht="20.25" customHeight="1">
      <c r="B164" s="1480"/>
      <c r="C164" s="1464"/>
      <c r="D164" s="1465"/>
      <c r="E164" s="207"/>
      <c r="F164" s="208">
        <f>C163</f>
        <v>0</v>
      </c>
      <c r="G164" s="207"/>
      <c r="H164" s="208">
        <f>I163</f>
        <v>0</v>
      </c>
      <c r="I164" s="1466"/>
      <c r="J164" s="1467"/>
      <c r="K164" s="1468"/>
      <c r="L164" s="1469"/>
      <c r="M164" s="1469"/>
      <c r="N164" s="1465"/>
      <c r="O164" s="1440"/>
      <c r="P164" s="1441"/>
      <c r="Q164" s="1441"/>
      <c r="R164" s="1441"/>
      <c r="S164" s="1442"/>
      <c r="T164" s="196" t="s">
        <v>254</v>
      </c>
      <c r="U164" s="120"/>
      <c r="V164" s="197"/>
      <c r="W164" s="173" t="str">
        <f>IF(W163="","",VLOOKUP(W163,'シフト記号表（従来型・ユニット型共通）'!$C$6:$L$47,10,FALSE))</f>
        <v/>
      </c>
      <c r="X164" s="174" t="str">
        <f>IF(X163="","",VLOOKUP(X163,'シフト記号表（従来型・ユニット型共通）'!$C$6:$L$47,10,FALSE))</f>
        <v/>
      </c>
      <c r="Y164" s="174" t="str">
        <f>IF(Y163="","",VLOOKUP(Y163,'シフト記号表（従来型・ユニット型共通）'!$C$6:$L$47,10,FALSE))</f>
        <v/>
      </c>
      <c r="Z164" s="174" t="str">
        <f>IF(Z163="","",VLOOKUP(Z163,'シフト記号表（従来型・ユニット型共通）'!$C$6:$L$47,10,FALSE))</f>
        <v/>
      </c>
      <c r="AA164" s="174" t="str">
        <f>IF(AA163="","",VLOOKUP(AA163,'シフト記号表（従来型・ユニット型共通）'!$C$6:$L$47,10,FALSE))</f>
        <v/>
      </c>
      <c r="AB164" s="174" t="str">
        <f>IF(AB163="","",VLOOKUP(AB163,'シフト記号表（従来型・ユニット型共通）'!$C$6:$L$47,10,FALSE))</f>
        <v/>
      </c>
      <c r="AC164" s="175" t="str">
        <f>IF(AC163="","",VLOOKUP(AC163,'シフト記号表（従来型・ユニット型共通）'!$C$6:$L$47,10,FALSE))</f>
        <v/>
      </c>
      <c r="AD164" s="173"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4" t="str">
        <f>IF(AG163="","",VLOOKUP(AG163,'シフト記号表（従来型・ユニット型共通）'!$C$6:$L$47,10,FALSE))</f>
        <v/>
      </c>
      <c r="AH164" s="174" t="str">
        <f>IF(AH163="","",VLOOKUP(AH163,'シフト記号表（従来型・ユニット型共通）'!$C$6:$L$47,10,FALSE))</f>
        <v/>
      </c>
      <c r="AI164" s="174" t="str">
        <f>IF(AI163="","",VLOOKUP(AI163,'シフト記号表（従来型・ユニット型共通）'!$C$6:$L$47,10,FALSE))</f>
        <v/>
      </c>
      <c r="AJ164" s="175" t="str">
        <f>IF(AJ163="","",VLOOKUP(AJ163,'シフト記号表（従来型・ユニット型共通）'!$C$6:$L$47,10,FALSE))</f>
        <v/>
      </c>
      <c r="AK164" s="173"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4" t="str">
        <f>IF(AN163="","",VLOOKUP(AN163,'シフト記号表（従来型・ユニット型共通）'!$C$6:$L$47,10,FALSE))</f>
        <v/>
      </c>
      <c r="AO164" s="174" t="str">
        <f>IF(AO163="","",VLOOKUP(AO163,'シフト記号表（従来型・ユニット型共通）'!$C$6:$L$47,10,FALSE))</f>
        <v/>
      </c>
      <c r="AP164" s="174" t="str">
        <f>IF(AP163="","",VLOOKUP(AP163,'シフト記号表（従来型・ユニット型共通）'!$C$6:$L$47,10,FALSE))</f>
        <v/>
      </c>
      <c r="AQ164" s="175" t="str">
        <f>IF(AQ163="","",VLOOKUP(AQ163,'シフト記号表（従来型・ユニット型共通）'!$C$6:$L$47,10,FALSE))</f>
        <v/>
      </c>
      <c r="AR164" s="173"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4" t="str">
        <f>IF(AU163="","",VLOOKUP(AU163,'シフト記号表（従来型・ユニット型共通）'!$C$6:$L$47,10,FALSE))</f>
        <v/>
      </c>
      <c r="AV164" s="174" t="str">
        <f>IF(AV163="","",VLOOKUP(AV163,'シフト記号表（従来型・ユニット型共通）'!$C$6:$L$47,10,FALSE))</f>
        <v/>
      </c>
      <c r="AW164" s="174" t="str">
        <f>IF(AW163="","",VLOOKUP(AW163,'シフト記号表（従来型・ユニット型共通）'!$C$6:$L$47,10,FALSE))</f>
        <v/>
      </c>
      <c r="AX164" s="175" t="str">
        <f>IF(AX163="","",VLOOKUP(AX163,'シフト記号表（従来型・ユニット型共通）'!$C$6:$L$47,10,FALSE))</f>
        <v/>
      </c>
      <c r="AY164" s="173"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1473">
        <f>IF($BE$3="４週",SUM(W164:AX164),IF($BE$3="暦月",SUM(W164:BA164),""))</f>
        <v>0</v>
      </c>
      <c r="BC164" s="1474"/>
      <c r="BD164" s="1475">
        <f>IF($BE$3="４週",BB164/4,IF($BE$3="暦月",(BB164/($BE$8/7)),""))</f>
        <v>0</v>
      </c>
      <c r="BE164" s="1474"/>
      <c r="BF164" s="1470"/>
      <c r="BG164" s="1471"/>
      <c r="BH164" s="1471"/>
      <c r="BI164" s="1471"/>
      <c r="BJ164" s="1472"/>
    </row>
    <row r="165" spans="2:62" ht="20.25" customHeight="1">
      <c r="B165" s="1479">
        <f>B163+1</f>
        <v>75</v>
      </c>
      <c r="C165" s="1316"/>
      <c r="D165" s="1317"/>
      <c r="E165" s="163"/>
      <c r="F165" s="164"/>
      <c r="G165" s="163"/>
      <c r="H165" s="164"/>
      <c r="I165" s="1410"/>
      <c r="J165" s="1411"/>
      <c r="K165" s="1416"/>
      <c r="L165" s="1417"/>
      <c r="M165" s="1417"/>
      <c r="N165" s="1317"/>
      <c r="O165" s="1440"/>
      <c r="P165" s="1441"/>
      <c r="Q165" s="1441"/>
      <c r="R165" s="1441"/>
      <c r="S165" s="1442"/>
      <c r="T165" s="195" t="s">
        <v>18</v>
      </c>
      <c r="U165" s="118"/>
      <c r="V165" s="119"/>
      <c r="W165" s="105"/>
      <c r="X165" s="106"/>
      <c r="Y165" s="106"/>
      <c r="Z165" s="106"/>
      <c r="AA165" s="106"/>
      <c r="AB165" s="106"/>
      <c r="AC165" s="107"/>
      <c r="AD165" s="105"/>
      <c r="AE165" s="106"/>
      <c r="AF165" s="106"/>
      <c r="AG165" s="106"/>
      <c r="AH165" s="106"/>
      <c r="AI165" s="106"/>
      <c r="AJ165" s="107"/>
      <c r="AK165" s="105"/>
      <c r="AL165" s="106"/>
      <c r="AM165" s="106"/>
      <c r="AN165" s="106"/>
      <c r="AO165" s="106"/>
      <c r="AP165" s="106"/>
      <c r="AQ165" s="107"/>
      <c r="AR165" s="105"/>
      <c r="AS165" s="106"/>
      <c r="AT165" s="106"/>
      <c r="AU165" s="106"/>
      <c r="AV165" s="106"/>
      <c r="AW165" s="106"/>
      <c r="AX165" s="107"/>
      <c r="AY165" s="105"/>
      <c r="AZ165" s="106"/>
      <c r="BA165" s="108"/>
      <c r="BB165" s="1394"/>
      <c r="BC165" s="1395"/>
      <c r="BD165" s="1396"/>
      <c r="BE165" s="1397"/>
      <c r="BF165" s="1418"/>
      <c r="BG165" s="1419"/>
      <c r="BH165" s="1419"/>
      <c r="BI165" s="1419"/>
      <c r="BJ165" s="1420"/>
    </row>
    <row r="166" spans="2:62" ht="20.25" customHeight="1">
      <c r="B166" s="1480"/>
      <c r="C166" s="1464"/>
      <c r="D166" s="1465"/>
      <c r="E166" s="207"/>
      <c r="F166" s="208">
        <f>C165</f>
        <v>0</v>
      </c>
      <c r="G166" s="207"/>
      <c r="H166" s="208">
        <f>I165</f>
        <v>0</v>
      </c>
      <c r="I166" s="1466"/>
      <c r="J166" s="1467"/>
      <c r="K166" s="1468"/>
      <c r="L166" s="1469"/>
      <c r="M166" s="1469"/>
      <c r="N166" s="1465"/>
      <c r="O166" s="1440"/>
      <c r="P166" s="1441"/>
      <c r="Q166" s="1441"/>
      <c r="R166" s="1441"/>
      <c r="S166" s="1442"/>
      <c r="T166" s="196" t="s">
        <v>254</v>
      </c>
      <c r="U166" s="120"/>
      <c r="V166" s="197"/>
      <c r="W166" s="173" t="str">
        <f>IF(W165="","",VLOOKUP(W165,'シフト記号表（従来型・ユニット型共通）'!$C$6:$L$47,10,FALSE))</f>
        <v/>
      </c>
      <c r="X166" s="174" t="str">
        <f>IF(X165="","",VLOOKUP(X165,'シフト記号表（従来型・ユニット型共通）'!$C$6:$L$47,10,FALSE))</f>
        <v/>
      </c>
      <c r="Y166" s="174" t="str">
        <f>IF(Y165="","",VLOOKUP(Y165,'シフト記号表（従来型・ユニット型共通）'!$C$6:$L$47,10,FALSE))</f>
        <v/>
      </c>
      <c r="Z166" s="174" t="str">
        <f>IF(Z165="","",VLOOKUP(Z165,'シフト記号表（従来型・ユニット型共通）'!$C$6:$L$47,10,FALSE))</f>
        <v/>
      </c>
      <c r="AA166" s="174" t="str">
        <f>IF(AA165="","",VLOOKUP(AA165,'シフト記号表（従来型・ユニット型共通）'!$C$6:$L$47,10,FALSE))</f>
        <v/>
      </c>
      <c r="AB166" s="174" t="str">
        <f>IF(AB165="","",VLOOKUP(AB165,'シフト記号表（従来型・ユニット型共通）'!$C$6:$L$47,10,FALSE))</f>
        <v/>
      </c>
      <c r="AC166" s="175" t="str">
        <f>IF(AC165="","",VLOOKUP(AC165,'シフト記号表（従来型・ユニット型共通）'!$C$6:$L$47,10,FALSE))</f>
        <v/>
      </c>
      <c r="AD166" s="173"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4" t="str">
        <f>IF(AG165="","",VLOOKUP(AG165,'シフト記号表（従来型・ユニット型共通）'!$C$6:$L$47,10,FALSE))</f>
        <v/>
      </c>
      <c r="AH166" s="174" t="str">
        <f>IF(AH165="","",VLOOKUP(AH165,'シフト記号表（従来型・ユニット型共通）'!$C$6:$L$47,10,FALSE))</f>
        <v/>
      </c>
      <c r="AI166" s="174" t="str">
        <f>IF(AI165="","",VLOOKUP(AI165,'シフト記号表（従来型・ユニット型共通）'!$C$6:$L$47,10,FALSE))</f>
        <v/>
      </c>
      <c r="AJ166" s="175" t="str">
        <f>IF(AJ165="","",VLOOKUP(AJ165,'シフト記号表（従来型・ユニット型共通）'!$C$6:$L$47,10,FALSE))</f>
        <v/>
      </c>
      <c r="AK166" s="173"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4" t="str">
        <f>IF(AN165="","",VLOOKUP(AN165,'シフト記号表（従来型・ユニット型共通）'!$C$6:$L$47,10,FALSE))</f>
        <v/>
      </c>
      <c r="AO166" s="174" t="str">
        <f>IF(AO165="","",VLOOKUP(AO165,'シフト記号表（従来型・ユニット型共通）'!$C$6:$L$47,10,FALSE))</f>
        <v/>
      </c>
      <c r="AP166" s="174" t="str">
        <f>IF(AP165="","",VLOOKUP(AP165,'シフト記号表（従来型・ユニット型共通）'!$C$6:$L$47,10,FALSE))</f>
        <v/>
      </c>
      <c r="AQ166" s="175" t="str">
        <f>IF(AQ165="","",VLOOKUP(AQ165,'シフト記号表（従来型・ユニット型共通）'!$C$6:$L$47,10,FALSE))</f>
        <v/>
      </c>
      <c r="AR166" s="173"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4" t="str">
        <f>IF(AU165="","",VLOOKUP(AU165,'シフト記号表（従来型・ユニット型共通）'!$C$6:$L$47,10,FALSE))</f>
        <v/>
      </c>
      <c r="AV166" s="174" t="str">
        <f>IF(AV165="","",VLOOKUP(AV165,'シフト記号表（従来型・ユニット型共通）'!$C$6:$L$47,10,FALSE))</f>
        <v/>
      </c>
      <c r="AW166" s="174" t="str">
        <f>IF(AW165="","",VLOOKUP(AW165,'シフト記号表（従来型・ユニット型共通）'!$C$6:$L$47,10,FALSE))</f>
        <v/>
      </c>
      <c r="AX166" s="175" t="str">
        <f>IF(AX165="","",VLOOKUP(AX165,'シフト記号表（従来型・ユニット型共通）'!$C$6:$L$47,10,FALSE))</f>
        <v/>
      </c>
      <c r="AY166" s="173"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1473">
        <f>IF($BE$3="４週",SUM(W166:AX166),IF($BE$3="暦月",SUM(W166:BA166),""))</f>
        <v>0</v>
      </c>
      <c r="BC166" s="1474"/>
      <c r="BD166" s="1475">
        <f>IF($BE$3="４週",BB166/4,IF($BE$3="暦月",(BB166/($BE$8/7)),""))</f>
        <v>0</v>
      </c>
      <c r="BE166" s="1474"/>
      <c r="BF166" s="1470"/>
      <c r="BG166" s="1471"/>
      <c r="BH166" s="1471"/>
      <c r="BI166" s="1471"/>
      <c r="BJ166" s="1472"/>
    </row>
    <row r="167" spans="2:62" ht="20.25" customHeight="1">
      <c r="B167" s="1479">
        <f>B165+1</f>
        <v>76</v>
      </c>
      <c r="C167" s="1316"/>
      <c r="D167" s="1317"/>
      <c r="E167" s="163"/>
      <c r="F167" s="164"/>
      <c r="G167" s="163"/>
      <c r="H167" s="164"/>
      <c r="I167" s="1410"/>
      <c r="J167" s="1411"/>
      <c r="K167" s="1416"/>
      <c r="L167" s="1417"/>
      <c r="M167" s="1417"/>
      <c r="N167" s="1317"/>
      <c r="O167" s="1440"/>
      <c r="P167" s="1441"/>
      <c r="Q167" s="1441"/>
      <c r="R167" s="1441"/>
      <c r="S167" s="1442"/>
      <c r="T167" s="195" t="s">
        <v>18</v>
      </c>
      <c r="U167" s="118"/>
      <c r="V167" s="119"/>
      <c r="W167" s="105"/>
      <c r="X167" s="106"/>
      <c r="Y167" s="106"/>
      <c r="Z167" s="106"/>
      <c r="AA167" s="106"/>
      <c r="AB167" s="106"/>
      <c r="AC167" s="107"/>
      <c r="AD167" s="105"/>
      <c r="AE167" s="106"/>
      <c r="AF167" s="106"/>
      <c r="AG167" s="106"/>
      <c r="AH167" s="106"/>
      <c r="AI167" s="106"/>
      <c r="AJ167" s="107"/>
      <c r="AK167" s="105"/>
      <c r="AL167" s="106"/>
      <c r="AM167" s="106"/>
      <c r="AN167" s="106"/>
      <c r="AO167" s="106"/>
      <c r="AP167" s="106"/>
      <c r="AQ167" s="107"/>
      <c r="AR167" s="105"/>
      <c r="AS167" s="106"/>
      <c r="AT167" s="106"/>
      <c r="AU167" s="106"/>
      <c r="AV167" s="106"/>
      <c r="AW167" s="106"/>
      <c r="AX167" s="107"/>
      <c r="AY167" s="105"/>
      <c r="AZ167" s="106"/>
      <c r="BA167" s="108"/>
      <c r="BB167" s="1394"/>
      <c r="BC167" s="1395"/>
      <c r="BD167" s="1396"/>
      <c r="BE167" s="1397"/>
      <c r="BF167" s="1418"/>
      <c r="BG167" s="1419"/>
      <c r="BH167" s="1419"/>
      <c r="BI167" s="1419"/>
      <c r="BJ167" s="1420"/>
    </row>
    <row r="168" spans="2:62" ht="20.25" customHeight="1">
      <c r="B168" s="1480"/>
      <c r="C168" s="1464"/>
      <c r="D168" s="1465"/>
      <c r="E168" s="207"/>
      <c r="F168" s="208">
        <f>C167</f>
        <v>0</v>
      </c>
      <c r="G168" s="207"/>
      <c r="H168" s="208">
        <f>I167</f>
        <v>0</v>
      </c>
      <c r="I168" s="1466"/>
      <c r="J168" s="1467"/>
      <c r="K168" s="1468"/>
      <c r="L168" s="1469"/>
      <c r="M168" s="1469"/>
      <c r="N168" s="1465"/>
      <c r="O168" s="1440"/>
      <c r="P168" s="1441"/>
      <c r="Q168" s="1441"/>
      <c r="R168" s="1441"/>
      <c r="S168" s="1442"/>
      <c r="T168" s="196" t="s">
        <v>254</v>
      </c>
      <c r="U168" s="120"/>
      <c r="V168" s="197"/>
      <c r="W168" s="173" t="str">
        <f>IF(W167="","",VLOOKUP(W167,'シフト記号表（従来型・ユニット型共通）'!$C$6:$L$47,10,FALSE))</f>
        <v/>
      </c>
      <c r="X168" s="174" t="str">
        <f>IF(X167="","",VLOOKUP(X167,'シフト記号表（従来型・ユニット型共通）'!$C$6:$L$47,10,FALSE))</f>
        <v/>
      </c>
      <c r="Y168" s="174" t="str">
        <f>IF(Y167="","",VLOOKUP(Y167,'シフト記号表（従来型・ユニット型共通）'!$C$6:$L$47,10,FALSE))</f>
        <v/>
      </c>
      <c r="Z168" s="174" t="str">
        <f>IF(Z167="","",VLOOKUP(Z167,'シフト記号表（従来型・ユニット型共通）'!$C$6:$L$47,10,FALSE))</f>
        <v/>
      </c>
      <c r="AA168" s="174" t="str">
        <f>IF(AA167="","",VLOOKUP(AA167,'シフト記号表（従来型・ユニット型共通）'!$C$6:$L$47,10,FALSE))</f>
        <v/>
      </c>
      <c r="AB168" s="174" t="str">
        <f>IF(AB167="","",VLOOKUP(AB167,'シフト記号表（従来型・ユニット型共通）'!$C$6:$L$47,10,FALSE))</f>
        <v/>
      </c>
      <c r="AC168" s="175" t="str">
        <f>IF(AC167="","",VLOOKUP(AC167,'シフト記号表（従来型・ユニット型共通）'!$C$6:$L$47,10,FALSE))</f>
        <v/>
      </c>
      <c r="AD168" s="173"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4" t="str">
        <f>IF(AG167="","",VLOOKUP(AG167,'シフト記号表（従来型・ユニット型共通）'!$C$6:$L$47,10,FALSE))</f>
        <v/>
      </c>
      <c r="AH168" s="174" t="str">
        <f>IF(AH167="","",VLOOKUP(AH167,'シフト記号表（従来型・ユニット型共通）'!$C$6:$L$47,10,FALSE))</f>
        <v/>
      </c>
      <c r="AI168" s="174" t="str">
        <f>IF(AI167="","",VLOOKUP(AI167,'シフト記号表（従来型・ユニット型共通）'!$C$6:$L$47,10,FALSE))</f>
        <v/>
      </c>
      <c r="AJ168" s="175" t="str">
        <f>IF(AJ167="","",VLOOKUP(AJ167,'シフト記号表（従来型・ユニット型共通）'!$C$6:$L$47,10,FALSE))</f>
        <v/>
      </c>
      <c r="AK168" s="173"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4" t="str">
        <f>IF(AN167="","",VLOOKUP(AN167,'シフト記号表（従来型・ユニット型共通）'!$C$6:$L$47,10,FALSE))</f>
        <v/>
      </c>
      <c r="AO168" s="174" t="str">
        <f>IF(AO167="","",VLOOKUP(AO167,'シフト記号表（従来型・ユニット型共通）'!$C$6:$L$47,10,FALSE))</f>
        <v/>
      </c>
      <c r="AP168" s="174" t="str">
        <f>IF(AP167="","",VLOOKUP(AP167,'シフト記号表（従来型・ユニット型共通）'!$C$6:$L$47,10,FALSE))</f>
        <v/>
      </c>
      <c r="AQ168" s="175" t="str">
        <f>IF(AQ167="","",VLOOKUP(AQ167,'シフト記号表（従来型・ユニット型共通）'!$C$6:$L$47,10,FALSE))</f>
        <v/>
      </c>
      <c r="AR168" s="173"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4" t="str">
        <f>IF(AU167="","",VLOOKUP(AU167,'シフト記号表（従来型・ユニット型共通）'!$C$6:$L$47,10,FALSE))</f>
        <v/>
      </c>
      <c r="AV168" s="174" t="str">
        <f>IF(AV167="","",VLOOKUP(AV167,'シフト記号表（従来型・ユニット型共通）'!$C$6:$L$47,10,FALSE))</f>
        <v/>
      </c>
      <c r="AW168" s="174" t="str">
        <f>IF(AW167="","",VLOOKUP(AW167,'シフト記号表（従来型・ユニット型共通）'!$C$6:$L$47,10,FALSE))</f>
        <v/>
      </c>
      <c r="AX168" s="175" t="str">
        <f>IF(AX167="","",VLOOKUP(AX167,'シフト記号表（従来型・ユニット型共通）'!$C$6:$L$47,10,FALSE))</f>
        <v/>
      </c>
      <c r="AY168" s="173"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1473">
        <f>IF($BE$3="４週",SUM(W168:AX168),IF($BE$3="暦月",SUM(W168:BA168),""))</f>
        <v>0</v>
      </c>
      <c r="BC168" s="1474"/>
      <c r="BD168" s="1475">
        <f>IF($BE$3="４週",BB168/4,IF($BE$3="暦月",(BB168/($BE$8/7)),""))</f>
        <v>0</v>
      </c>
      <c r="BE168" s="1474"/>
      <c r="BF168" s="1470"/>
      <c r="BG168" s="1471"/>
      <c r="BH168" s="1471"/>
      <c r="BI168" s="1471"/>
      <c r="BJ168" s="1472"/>
    </row>
    <row r="169" spans="2:62" ht="20.25" customHeight="1">
      <c r="B169" s="1479">
        <f>B167+1</f>
        <v>77</v>
      </c>
      <c r="C169" s="1316"/>
      <c r="D169" s="1317"/>
      <c r="E169" s="163"/>
      <c r="F169" s="164"/>
      <c r="G169" s="163"/>
      <c r="H169" s="164"/>
      <c r="I169" s="1410"/>
      <c r="J169" s="1411"/>
      <c r="K169" s="1416"/>
      <c r="L169" s="1417"/>
      <c r="M169" s="1417"/>
      <c r="N169" s="1317"/>
      <c r="O169" s="1440"/>
      <c r="P169" s="1441"/>
      <c r="Q169" s="1441"/>
      <c r="R169" s="1441"/>
      <c r="S169" s="1442"/>
      <c r="T169" s="195" t="s">
        <v>18</v>
      </c>
      <c r="U169" s="118"/>
      <c r="V169" s="119"/>
      <c r="W169" s="105"/>
      <c r="X169" s="106"/>
      <c r="Y169" s="106"/>
      <c r="Z169" s="106"/>
      <c r="AA169" s="106"/>
      <c r="AB169" s="106"/>
      <c r="AC169" s="107"/>
      <c r="AD169" s="105"/>
      <c r="AE169" s="106"/>
      <c r="AF169" s="106"/>
      <c r="AG169" s="106"/>
      <c r="AH169" s="106"/>
      <c r="AI169" s="106"/>
      <c r="AJ169" s="107"/>
      <c r="AK169" s="105"/>
      <c r="AL169" s="106"/>
      <c r="AM169" s="106"/>
      <c r="AN169" s="106"/>
      <c r="AO169" s="106"/>
      <c r="AP169" s="106"/>
      <c r="AQ169" s="107"/>
      <c r="AR169" s="105"/>
      <c r="AS169" s="106"/>
      <c r="AT169" s="106"/>
      <c r="AU169" s="106"/>
      <c r="AV169" s="106"/>
      <c r="AW169" s="106"/>
      <c r="AX169" s="107"/>
      <c r="AY169" s="105"/>
      <c r="AZ169" s="106"/>
      <c r="BA169" s="108"/>
      <c r="BB169" s="1394"/>
      <c r="BC169" s="1395"/>
      <c r="BD169" s="1396"/>
      <c r="BE169" s="1397"/>
      <c r="BF169" s="1418"/>
      <c r="BG169" s="1419"/>
      <c r="BH169" s="1419"/>
      <c r="BI169" s="1419"/>
      <c r="BJ169" s="1420"/>
    </row>
    <row r="170" spans="2:62" ht="20.25" customHeight="1">
      <c r="B170" s="1480"/>
      <c r="C170" s="1464"/>
      <c r="D170" s="1465"/>
      <c r="E170" s="207"/>
      <c r="F170" s="208">
        <f>C169</f>
        <v>0</v>
      </c>
      <c r="G170" s="207"/>
      <c r="H170" s="208">
        <f>I169</f>
        <v>0</v>
      </c>
      <c r="I170" s="1466"/>
      <c r="J170" s="1467"/>
      <c r="K170" s="1468"/>
      <c r="L170" s="1469"/>
      <c r="M170" s="1469"/>
      <c r="N170" s="1465"/>
      <c r="O170" s="1440"/>
      <c r="P170" s="1441"/>
      <c r="Q170" s="1441"/>
      <c r="R170" s="1441"/>
      <c r="S170" s="1442"/>
      <c r="T170" s="196" t="s">
        <v>254</v>
      </c>
      <c r="U170" s="120"/>
      <c r="V170" s="197"/>
      <c r="W170" s="173" t="str">
        <f>IF(W169="","",VLOOKUP(W169,'シフト記号表（従来型・ユニット型共通）'!$C$6:$L$47,10,FALSE))</f>
        <v/>
      </c>
      <c r="X170" s="174" t="str">
        <f>IF(X169="","",VLOOKUP(X169,'シフト記号表（従来型・ユニット型共通）'!$C$6:$L$47,10,FALSE))</f>
        <v/>
      </c>
      <c r="Y170" s="174" t="str">
        <f>IF(Y169="","",VLOOKUP(Y169,'シフト記号表（従来型・ユニット型共通）'!$C$6:$L$47,10,FALSE))</f>
        <v/>
      </c>
      <c r="Z170" s="174" t="str">
        <f>IF(Z169="","",VLOOKUP(Z169,'シフト記号表（従来型・ユニット型共通）'!$C$6:$L$47,10,FALSE))</f>
        <v/>
      </c>
      <c r="AA170" s="174" t="str">
        <f>IF(AA169="","",VLOOKUP(AA169,'シフト記号表（従来型・ユニット型共通）'!$C$6:$L$47,10,FALSE))</f>
        <v/>
      </c>
      <c r="AB170" s="174" t="str">
        <f>IF(AB169="","",VLOOKUP(AB169,'シフト記号表（従来型・ユニット型共通）'!$C$6:$L$47,10,FALSE))</f>
        <v/>
      </c>
      <c r="AC170" s="175" t="str">
        <f>IF(AC169="","",VLOOKUP(AC169,'シフト記号表（従来型・ユニット型共通）'!$C$6:$L$47,10,FALSE))</f>
        <v/>
      </c>
      <c r="AD170" s="173"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4" t="str">
        <f>IF(AG169="","",VLOOKUP(AG169,'シフト記号表（従来型・ユニット型共通）'!$C$6:$L$47,10,FALSE))</f>
        <v/>
      </c>
      <c r="AH170" s="174" t="str">
        <f>IF(AH169="","",VLOOKUP(AH169,'シフト記号表（従来型・ユニット型共通）'!$C$6:$L$47,10,FALSE))</f>
        <v/>
      </c>
      <c r="AI170" s="174" t="str">
        <f>IF(AI169="","",VLOOKUP(AI169,'シフト記号表（従来型・ユニット型共通）'!$C$6:$L$47,10,FALSE))</f>
        <v/>
      </c>
      <c r="AJ170" s="175" t="str">
        <f>IF(AJ169="","",VLOOKUP(AJ169,'シフト記号表（従来型・ユニット型共通）'!$C$6:$L$47,10,FALSE))</f>
        <v/>
      </c>
      <c r="AK170" s="173"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4" t="str">
        <f>IF(AN169="","",VLOOKUP(AN169,'シフト記号表（従来型・ユニット型共通）'!$C$6:$L$47,10,FALSE))</f>
        <v/>
      </c>
      <c r="AO170" s="174" t="str">
        <f>IF(AO169="","",VLOOKUP(AO169,'シフト記号表（従来型・ユニット型共通）'!$C$6:$L$47,10,FALSE))</f>
        <v/>
      </c>
      <c r="AP170" s="174" t="str">
        <f>IF(AP169="","",VLOOKUP(AP169,'シフト記号表（従来型・ユニット型共通）'!$C$6:$L$47,10,FALSE))</f>
        <v/>
      </c>
      <c r="AQ170" s="175" t="str">
        <f>IF(AQ169="","",VLOOKUP(AQ169,'シフト記号表（従来型・ユニット型共通）'!$C$6:$L$47,10,FALSE))</f>
        <v/>
      </c>
      <c r="AR170" s="173"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4" t="str">
        <f>IF(AU169="","",VLOOKUP(AU169,'シフト記号表（従来型・ユニット型共通）'!$C$6:$L$47,10,FALSE))</f>
        <v/>
      </c>
      <c r="AV170" s="174" t="str">
        <f>IF(AV169="","",VLOOKUP(AV169,'シフト記号表（従来型・ユニット型共通）'!$C$6:$L$47,10,FALSE))</f>
        <v/>
      </c>
      <c r="AW170" s="174" t="str">
        <f>IF(AW169="","",VLOOKUP(AW169,'シフト記号表（従来型・ユニット型共通）'!$C$6:$L$47,10,FALSE))</f>
        <v/>
      </c>
      <c r="AX170" s="175" t="str">
        <f>IF(AX169="","",VLOOKUP(AX169,'シフト記号表（従来型・ユニット型共通）'!$C$6:$L$47,10,FALSE))</f>
        <v/>
      </c>
      <c r="AY170" s="173"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1473">
        <f>IF($BE$3="４週",SUM(W170:AX170),IF($BE$3="暦月",SUM(W170:BA170),""))</f>
        <v>0</v>
      </c>
      <c r="BC170" s="1474"/>
      <c r="BD170" s="1475">
        <f>IF($BE$3="４週",BB170/4,IF($BE$3="暦月",(BB170/($BE$8/7)),""))</f>
        <v>0</v>
      </c>
      <c r="BE170" s="1474"/>
      <c r="BF170" s="1470"/>
      <c r="BG170" s="1471"/>
      <c r="BH170" s="1471"/>
      <c r="BI170" s="1471"/>
      <c r="BJ170" s="1472"/>
    </row>
    <row r="171" spans="2:62" ht="20.25" customHeight="1">
      <c r="B171" s="1479">
        <f>B169+1</f>
        <v>78</v>
      </c>
      <c r="C171" s="1316"/>
      <c r="D171" s="1317"/>
      <c r="E171" s="163"/>
      <c r="F171" s="164"/>
      <c r="G171" s="163"/>
      <c r="H171" s="164"/>
      <c r="I171" s="1410"/>
      <c r="J171" s="1411"/>
      <c r="K171" s="1416"/>
      <c r="L171" s="1417"/>
      <c r="M171" s="1417"/>
      <c r="N171" s="1317"/>
      <c r="O171" s="1440"/>
      <c r="P171" s="1441"/>
      <c r="Q171" s="1441"/>
      <c r="R171" s="1441"/>
      <c r="S171" s="1442"/>
      <c r="T171" s="195" t="s">
        <v>18</v>
      </c>
      <c r="U171" s="118"/>
      <c r="V171" s="119"/>
      <c r="W171" s="105"/>
      <c r="X171" s="106"/>
      <c r="Y171" s="106"/>
      <c r="Z171" s="106"/>
      <c r="AA171" s="106"/>
      <c r="AB171" s="106"/>
      <c r="AC171" s="107"/>
      <c r="AD171" s="105"/>
      <c r="AE171" s="106"/>
      <c r="AF171" s="106"/>
      <c r="AG171" s="106"/>
      <c r="AH171" s="106"/>
      <c r="AI171" s="106"/>
      <c r="AJ171" s="107"/>
      <c r="AK171" s="105"/>
      <c r="AL171" s="106"/>
      <c r="AM171" s="106"/>
      <c r="AN171" s="106"/>
      <c r="AO171" s="106"/>
      <c r="AP171" s="106"/>
      <c r="AQ171" s="107"/>
      <c r="AR171" s="105"/>
      <c r="AS171" s="106"/>
      <c r="AT171" s="106"/>
      <c r="AU171" s="106"/>
      <c r="AV171" s="106"/>
      <c r="AW171" s="106"/>
      <c r="AX171" s="107"/>
      <c r="AY171" s="105"/>
      <c r="AZ171" s="106"/>
      <c r="BA171" s="108"/>
      <c r="BB171" s="1394"/>
      <c r="BC171" s="1395"/>
      <c r="BD171" s="1396"/>
      <c r="BE171" s="1397"/>
      <c r="BF171" s="1418"/>
      <c r="BG171" s="1419"/>
      <c r="BH171" s="1419"/>
      <c r="BI171" s="1419"/>
      <c r="BJ171" s="1420"/>
    </row>
    <row r="172" spans="2:62" ht="20.25" customHeight="1">
      <c r="B172" s="1480"/>
      <c r="C172" s="1464"/>
      <c r="D172" s="1465"/>
      <c r="E172" s="207"/>
      <c r="F172" s="208">
        <f>C171</f>
        <v>0</v>
      </c>
      <c r="G172" s="207"/>
      <c r="H172" s="208">
        <f>I171</f>
        <v>0</v>
      </c>
      <c r="I172" s="1466"/>
      <c r="J172" s="1467"/>
      <c r="K172" s="1468"/>
      <c r="L172" s="1469"/>
      <c r="M172" s="1469"/>
      <c r="N172" s="1465"/>
      <c r="O172" s="1440"/>
      <c r="P172" s="1441"/>
      <c r="Q172" s="1441"/>
      <c r="R172" s="1441"/>
      <c r="S172" s="1442"/>
      <c r="T172" s="196" t="s">
        <v>254</v>
      </c>
      <c r="U172" s="120"/>
      <c r="V172" s="197"/>
      <c r="W172" s="173" t="str">
        <f>IF(W171="","",VLOOKUP(W171,'シフト記号表（従来型・ユニット型共通）'!$C$6:$L$47,10,FALSE))</f>
        <v/>
      </c>
      <c r="X172" s="174" t="str">
        <f>IF(X171="","",VLOOKUP(X171,'シフト記号表（従来型・ユニット型共通）'!$C$6:$L$47,10,FALSE))</f>
        <v/>
      </c>
      <c r="Y172" s="174" t="str">
        <f>IF(Y171="","",VLOOKUP(Y171,'シフト記号表（従来型・ユニット型共通）'!$C$6:$L$47,10,FALSE))</f>
        <v/>
      </c>
      <c r="Z172" s="174" t="str">
        <f>IF(Z171="","",VLOOKUP(Z171,'シフト記号表（従来型・ユニット型共通）'!$C$6:$L$47,10,FALSE))</f>
        <v/>
      </c>
      <c r="AA172" s="174" t="str">
        <f>IF(AA171="","",VLOOKUP(AA171,'シフト記号表（従来型・ユニット型共通）'!$C$6:$L$47,10,FALSE))</f>
        <v/>
      </c>
      <c r="AB172" s="174" t="str">
        <f>IF(AB171="","",VLOOKUP(AB171,'シフト記号表（従来型・ユニット型共通）'!$C$6:$L$47,10,FALSE))</f>
        <v/>
      </c>
      <c r="AC172" s="175" t="str">
        <f>IF(AC171="","",VLOOKUP(AC171,'シフト記号表（従来型・ユニット型共通）'!$C$6:$L$47,10,FALSE))</f>
        <v/>
      </c>
      <c r="AD172" s="173"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4" t="str">
        <f>IF(AG171="","",VLOOKUP(AG171,'シフト記号表（従来型・ユニット型共通）'!$C$6:$L$47,10,FALSE))</f>
        <v/>
      </c>
      <c r="AH172" s="174" t="str">
        <f>IF(AH171="","",VLOOKUP(AH171,'シフト記号表（従来型・ユニット型共通）'!$C$6:$L$47,10,FALSE))</f>
        <v/>
      </c>
      <c r="AI172" s="174" t="str">
        <f>IF(AI171="","",VLOOKUP(AI171,'シフト記号表（従来型・ユニット型共通）'!$C$6:$L$47,10,FALSE))</f>
        <v/>
      </c>
      <c r="AJ172" s="175" t="str">
        <f>IF(AJ171="","",VLOOKUP(AJ171,'シフト記号表（従来型・ユニット型共通）'!$C$6:$L$47,10,FALSE))</f>
        <v/>
      </c>
      <c r="AK172" s="173"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4" t="str">
        <f>IF(AN171="","",VLOOKUP(AN171,'シフト記号表（従来型・ユニット型共通）'!$C$6:$L$47,10,FALSE))</f>
        <v/>
      </c>
      <c r="AO172" s="174" t="str">
        <f>IF(AO171="","",VLOOKUP(AO171,'シフト記号表（従来型・ユニット型共通）'!$C$6:$L$47,10,FALSE))</f>
        <v/>
      </c>
      <c r="AP172" s="174" t="str">
        <f>IF(AP171="","",VLOOKUP(AP171,'シフト記号表（従来型・ユニット型共通）'!$C$6:$L$47,10,FALSE))</f>
        <v/>
      </c>
      <c r="AQ172" s="175" t="str">
        <f>IF(AQ171="","",VLOOKUP(AQ171,'シフト記号表（従来型・ユニット型共通）'!$C$6:$L$47,10,FALSE))</f>
        <v/>
      </c>
      <c r="AR172" s="173"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4" t="str">
        <f>IF(AU171="","",VLOOKUP(AU171,'シフト記号表（従来型・ユニット型共通）'!$C$6:$L$47,10,FALSE))</f>
        <v/>
      </c>
      <c r="AV172" s="174" t="str">
        <f>IF(AV171="","",VLOOKUP(AV171,'シフト記号表（従来型・ユニット型共通）'!$C$6:$L$47,10,FALSE))</f>
        <v/>
      </c>
      <c r="AW172" s="174" t="str">
        <f>IF(AW171="","",VLOOKUP(AW171,'シフト記号表（従来型・ユニット型共通）'!$C$6:$L$47,10,FALSE))</f>
        <v/>
      </c>
      <c r="AX172" s="175" t="str">
        <f>IF(AX171="","",VLOOKUP(AX171,'シフト記号表（従来型・ユニット型共通）'!$C$6:$L$47,10,FALSE))</f>
        <v/>
      </c>
      <c r="AY172" s="173"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1473">
        <f>IF($BE$3="４週",SUM(W172:AX172),IF($BE$3="暦月",SUM(W172:BA172),""))</f>
        <v>0</v>
      </c>
      <c r="BC172" s="1474"/>
      <c r="BD172" s="1475">
        <f>IF($BE$3="４週",BB172/4,IF($BE$3="暦月",(BB172/($BE$8/7)),""))</f>
        <v>0</v>
      </c>
      <c r="BE172" s="1474"/>
      <c r="BF172" s="1470"/>
      <c r="BG172" s="1471"/>
      <c r="BH172" s="1471"/>
      <c r="BI172" s="1471"/>
      <c r="BJ172" s="1472"/>
    </row>
    <row r="173" spans="2:62" ht="20.25" customHeight="1">
      <c r="B173" s="1479">
        <f>B171+1</f>
        <v>79</v>
      </c>
      <c r="C173" s="1316"/>
      <c r="D173" s="1317"/>
      <c r="E173" s="163"/>
      <c r="F173" s="164"/>
      <c r="G173" s="163"/>
      <c r="H173" s="164"/>
      <c r="I173" s="1410"/>
      <c r="J173" s="1411"/>
      <c r="K173" s="1416"/>
      <c r="L173" s="1417"/>
      <c r="M173" s="1417"/>
      <c r="N173" s="1317"/>
      <c r="O173" s="1440"/>
      <c r="P173" s="1441"/>
      <c r="Q173" s="1441"/>
      <c r="R173" s="1441"/>
      <c r="S173" s="1442"/>
      <c r="T173" s="195" t="s">
        <v>18</v>
      </c>
      <c r="U173" s="118"/>
      <c r="V173" s="119"/>
      <c r="W173" s="105"/>
      <c r="X173" s="106"/>
      <c r="Y173" s="106"/>
      <c r="Z173" s="106"/>
      <c r="AA173" s="106"/>
      <c r="AB173" s="106"/>
      <c r="AC173" s="107"/>
      <c r="AD173" s="105"/>
      <c r="AE173" s="106"/>
      <c r="AF173" s="106"/>
      <c r="AG173" s="106"/>
      <c r="AH173" s="106"/>
      <c r="AI173" s="106"/>
      <c r="AJ173" s="107"/>
      <c r="AK173" s="105"/>
      <c r="AL173" s="106"/>
      <c r="AM173" s="106"/>
      <c r="AN173" s="106"/>
      <c r="AO173" s="106"/>
      <c r="AP173" s="106"/>
      <c r="AQ173" s="107"/>
      <c r="AR173" s="105"/>
      <c r="AS173" s="106"/>
      <c r="AT173" s="106"/>
      <c r="AU173" s="106"/>
      <c r="AV173" s="106"/>
      <c r="AW173" s="106"/>
      <c r="AX173" s="107"/>
      <c r="AY173" s="105"/>
      <c r="AZ173" s="106"/>
      <c r="BA173" s="108"/>
      <c r="BB173" s="1394"/>
      <c r="BC173" s="1395"/>
      <c r="BD173" s="1396"/>
      <c r="BE173" s="1397"/>
      <c r="BF173" s="1418"/>
      <c r="BG173" s="1419"/>
      <c r="BH173" s="1419"/>
      <c r="BI173" s="1419"/>
      <c r="BJ173" s="1420"/>
    </row>
    <row r="174" spans="2:62" ht="20.25" customHeight="1">
      <c r="B174" s="1480"/>
      <c r="C174" s="1464"/>
      <c r="D174" s="1465"/>
      <c r="E174" s="207"/>
      <c r="F174" s="208">
        <f>C173</f>
        <v>0</v>
      </c>
      <c r="G174" s="207"/>
      <c r="H174" s="208">
        <f>I173</f>
        <v>0</v>
      </c>
      <c r="I174" s="1466"/>
      <c r="J174" s="1467"/>
      <c r="K174" s="1468"/>
      <c r="L174" s="1469"/>
      <c r="M174" s="1469"/>
      <c r="N174" s="1465"/>
      <c r="O174" s="1440"/>
      <c r="P174" s="1441"/>
      <c r="Q174" s="1441"/>
      <c r="R174" s="1441"/>
      <c r="S174" s="1442"/>
      <c r="T174" s="196" t="s">
        <v>254</v>
      </c>
      <c r="U174" s="120"/>
      <c r="V174" s="197"/>
      <c r="W174" s="173" t="str">
        <f>IF(W173="","",VLOOKUP(W173,'シフト記号表（従来型・ユニット型共通）'!$C$6:$L$47,10,FALSE))</f>
        <v/>
      </c>
      <c r="X174" s="174" t="str">
        <f>IF(X173="","",VLOOKUP(X173,'シフト記号表（従来型・ユニット型共通）'!$C$6:$L$47,10,FALSE))</f>
        <v/>
      </c>
      <c r="Y174" s="174" t="str">
        <f>IF(Y173="","",VLOOKUP(Y173,'シフト記号表（従来型・ユニット型共通）'!$C$6:$L$47,10,FALSE))</f>
        <v/>
      </c>
      <c r="Z174" s="174" t="str">
        <f>IF(Z173="","",VLOOKUP(Z173,'シフト記号表（従来型・ユニット型共通）'!$C$6:$L$47,10,FALSE))</f>
        <v/>
      </c>
      <c r="AA174" s="174" t="str">
        <f>IF(AA173="","",VLOOKUP(AA173,'シフト記号表（従来型・ユニット型共通）'!$C$6:$L$47,10,FALSE))</f>
        <v/>
      </c>
      <c r="AB174" s="174" t="str">
        <f>IF(AB173="","",VLOOKUP(AB173,'シフト記号表（従来型・ユニット型共通）'!$C$6:$L$47,10,FALSE))</f>
        <v/>
      </c>
      <c r="AC174" s="175" t="str">
        <f>IF(AC173="","",VLOOKUP(AC173,'シフト記号表（従来型・ユニット型共通）'!$C$6:$L$47,10,FALSE))</f>
        <v/>
      </c>
      <c r="AD174" s="173"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4" t="str">
        <f>IF(AG173="","",VLOOKUP(AG173,'シフト記号表（従来型・ユニット型共通）'!$C$6:$L$47,10,FALSE))</f>
        <v/>
      </c>
      <c r="AH174" s="174" t="str">
        <f>IF(AH173="","",VLOOKUP(AH173,'シフト記号表（従来型・ユニット型共通）'!$C$6:$L$47,10,FALSE))</f>
        <v/>
      </c>
      <c r="AI174" s="174" t="str">
        <f>IF(AI173="","",VLOOKUP(AI173,'シフト記号表（従来型・ユニット型共通）'!$C$6:$L$47,10,FALSE))</f>
        <v/>
      </c>
      <c r="AJ174" s="175" t="str">
        <f>IF(AJ173="","",VLOOKUP(AJ173,'シフト記号表（従来型・ユニット型共通）'!$C$6:$L$47,10,FALSE))</f>
        <v/>
      </c>
      <c r="AK174" s="173"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4" t="str">
        <f>IF(AN173="","",VLOOKUP(AN173,'シフト記号表（従来型・ユニット型共通）'!$C$6:$L$47,10,FALSE))</f>
        <v/>
      </c>
      <c r="AO174" s="174" t="str">
        <f>IF(AO173="","",VLOOKUP(AO173,'シフト記号表（従来型・ユニット型共通）'!$C$6:$L$47,10,FALSE))</f>
        <v/>
      </c>
      <c r="AP174" s="174" t="str">
        <f>IF(AP173="","",VLOOKUP(AP173,'シフト記号表（従来型・ユニット型共通）'!$C$6:$L$47,10,FALSE))</f>
        <v/>
      </c>
      <c r="AQ174" s="175" t="str">
        <f>IF(AQ173="","",VLOOKUP(AQ173,'シフト記号表（従来型・ユニット型共通）'!$C$6:$L$47,10,FALSE))</f>
        <v/>
      </c>
      <c r="AR174" s="173"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4" t="str">
        <f>IF(AU173="","",VLOOKUP(AU173,'シフト記号表（従来型・ユニット型共通）'!$C$6:$L$47,10,FALSE))</f>
        <v/>
      </c>
      <c r="AV174" s="174" t="str">
        <f>IF(AV173="","",VLOOKUP(AV173,'シフト記号表（従来型・ユニット型共通）'!$C$6:$L$47,10,FALSE))</f>
        <v/>
      </c>
      <c r="AW174" s="174" t="str">
        <f>IF(AW173="","",VLOOKUP(AW173,'シフト記号表（従来型・ユニット型共通）'!$C$6:$L$47,10,FALSE))</f>
        <v/>
      </c>
      <c r="AX174" s="175" t="str">
        <f>IF(AX173="","",VLOOKUP(AX173,'シフト記号表（従来型・ユニット型共通）'!$C$6:$L$47,10,FALSE))</f>
        <v/>
      </c>
      <c r="AY174" s="173"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1473">
        <f>IF($BE$3="４週",SUM(W174:AX174),IF($BE$3="暦月",SUM(W174:BA174),""))</f>
        <v>0</v>
      </c>
      <c r="BC174" s="1474"/>
      <c r="BD174" s="1475">
        <f>IF($BE$3="４週",BB174/4,IF($BE$3="暦月",(BB174/($BE$8/7)),""))</f>
        <v>0</v>
      </c>
      <c r="BE174" s="1474"/>
      <c r="BF174" s="1470"/>
      <c r="BG174" s="1471"/>
      <c r="BH174" s="1471"/>
      <c r="BI174" s="1471"/>
      <c r="BJ174" s="1472"/>
    </row>
    <row r="175" spans="2:62" ht="20.25" customHeight="1">
      <c r="B175" s="1479">
        <f>B173+1</f>
        <v>80</v>
      </c>
      <c r="C175" s="1316"/>
      <c r="D175" s="1317"/>
      <c r="E175" s="163"/>
      <c r="F175" s="164"/>
      <c r="G175" s="163"/>
      <c r="H175" s="164"/>
      <c r="I175" s="1410"/>
      <c r="J175" s="1411"/>
      <c r="K175" s="1416"/>
      <c r="L175" s="1417"/>
      <c r="M175" s="1417"/>
      <c r="N175" s="1317"/>
      <c r="O175" s="1440"/>
      <c r="P175" s="1441"/>
      <c r="Q175" s="1441"/>
      <c r="R175" s="1441"/>
      <c r="S175" s="1442"/>
      <c r="T175" s="195" t="s">
        <v>18</v>
      </c>
      <c r="U175" s="118"/>
      <c r="V175" s="119"/>
      <c r="W175" s="105"/>
      <c r="X175" s="106"/>
      <c r="Y175" s="106"/>
      <c r="Z175" s="106"/>
      <c r="AA175" s="106"/>
      <c r="AB175" s="106"/>
      <c r="AC175" s="107"/>
      <c r="AD175" s="105"/>
      <c r="AE175" s="106"/>
      <c r="AF175" s="106"/>
      <c r="AG175" s="106"/>
      <c r="AH175" s="106"/>
      <c r="AI175" s="106"/>
      <c r="AJ175" s="107"/>
      <c r="AK175" s="105"/>
      <c r="AL175" s="106"/>
      <c r="AM175" s="106"/>
      <c r="AN175" s="106"/>
      <c r="AO175" s="106"/>
      <c r="AP175" s="106"/>
      <c r="AQ175" s="107"/>
      <c r="AR175" s="105"/>
      <c r="AS175" s="106"/>
      <c r="AT175" s="106"/>
      <c r="AU175" s="106"/>
      <c r="AV175" s="106"/>
      <c r="AW175" s="106"/>
      <c r="AX175" s="107"/>
      <c r="AY175" s="105"/>
      <c r="AZ175" s="106"/>
      <c r="BA175" s="108"/>
      <c r="BB175" s="1394"/>
      <c r="BC175" s="1395"/>
      <c r="BD175" s="1396"/>
      <c r="BE175" s="1397"/>
      <c r="BF175" s="1418"/>
      <c r="BG175" s="1419"/>
      <c r="BH175" s="1419"/>
      <c r="BI175" s="1419"/>
      <c r="BJ175" s="1420"/>
    </row>
    <row r="176" spans="2:62" ht="20.25" customHeight="1">
      <c r="B176" s="1480"/>
      <c r="C176" s="1464"/>
      <c r="D176" s="1465"/>
      <c r="E176" s="207"/>
      <c r="F176" s="208">
        <f>C175</f>
        <v>0</v>
      </c>
      <c r="G176" s="207"/>
      <c r="H176" s="208">
        <f>I175</f>
        <v>0</v>
      </c>
      <c r="I176" s="1466"/>
      <c r="J176" s="1467"/>
      <c r="K176" s="1468"/>
      <c r="L176" s="1469"/>
      <c r="M176" s="1469"/>
      <c r="N176" s="1465"/>
      <c r="O176" s="1440"/>
      <c r="P176" s="1441"/>
      <c r="Q176" s="1441"/>
      <c r="R176" s="1441"/>
      <c r="S176" s="1442"/>
      <c r="T176" s="196" t="s">
        <v>254</v>
      </c>
      <c r="U176" s="120"/>
      <c r="V176" s="197"/>
      <c r="W176" s="173" t="str">
        <f>IF(W175="","",VLOOKUP(W175,'シフト記号表（従来型・ユニット型共通）'!$C$6:$L$47,10,FALSE))</f>
        <v/>
      </c>
      <c r="X176" s="174" t="str">
        <f>IF(X175="","",VLOOKUP(X175,'シフト記号表（従来型・ユニット型共通）'!$C$6:$L$47,10,FALSE))</f>
        <v/>
      </c>
      <c r="Y176" s="174" t="str">
        <f>IF(Y175="","",VLOOKUP(Y175,'シフト記号表（従来型・ユニット型共通）'!$C$6:$L$47,10,FALSE))</f>
        <v/>
      </c>
      <c r="Z176" s="174" t="str">
        <f>IF(Z175="","",VLOOKUP(Z175,'シフト記号表（従来型・ユニット型共通）'!$C$6:$L$47,10,FALSE))</f>
        <v/>
      </c>
      <c r="AA176" s="174" t="str">
        <f>IF(AA175="","",VLOOKUP(AA175,'シフト記号表（従来型・ユニット型共通）'!$C$6:$L$47,10,FALSE))</f>
        <v/>
      </c>
      <c r="AB176" s="174" t="str">
        <f>IF(AB175="","",VLOOKUP(AB175,'シフト記号表（従来型・ユニット型共通）'!$C$6:$L$47,10,FALSE))</f>
        <v/>
      </c>
      <c r="AC176" s="175" t="str">
        <f>IF(AC175="","",VLOOKUP(AC175,'シフト記号表（従来型・ユニット型共通）'!$C$6:$L$47,10,FALSE))</f>
        <v/>
      </c>
      <c r="AD176" s="173"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4" t="str">
        <f>IF(AG175="","",VLOOKUP(AG175,'シフト記号表（従来型・ユニット型共通）'!$C$6:$L$47,10,FALSE))</f>
        <v/>
      </c>
      <c r="AH176" s="174" t="str">
        <f>IF(AH175="","",VLOOKUP(AH175,'シフト記号表（従来型・ユニット型共通）'!$C$6:$L$47,10,FALSE))</f>
        <v/>
      </c>
      <c r="AI176" s="174" t="str">
        <f>IF(AI175="","",VLOOKUP(AI175,'シフト記号表（従来型・ユニット型共通）'!$C$6:$L$47,10,FALSE))</f>
        <v/>
      </c>
      <c r="AJ176" s="175" t="str">
        <f>IF(AJ175="","",VLOOKUP(AJ175,'シフト記号表（従来型・ユニット型共通）'!$C$6:$L$47,10,FALSE))</f>
        <v/>
      </c>
      <c r="AK176" s="173"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4" t="str">
        <f>IF(AN175="","",VLOOKUP(AN175,'シフト記号表（従来型・ユニット型共通）'!$C$6:$L$47,10,FALSE))</f>
        <v/>
      </c>
      <c r="AO176" s="174" t="str">
        <f>IF(AO175="","",VLOOKUP(AO175,'シフト記号表（従来型・ユニット型共通）'!$C$6:$L$47,10,FALSE))</f>
        <v/>
      </c>
      <c r="AP176" s="174" t="str">
        <f>IF(AP175="","",VLOOKUP(AP175,'シフト記号表（従来型・ユニット型共通）'!$C$6:$L$47,10,FALSE))</f>
        <v/>
      </c>
      <c r="AQ176" s="175" t="str">
        <f>IF(AQ175="","",VLOOKUP(AQ175,'シフト記号表（従来型・ユニット型共通）'!$C$6:$L$47,10,FALSE))</f>
        <v/>
      </c>
      <c r="AR176" s="173"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4" t="str">
        <f>IF(AU175="","",VLOOKUP(AU175,'シフト記号表（従来型・ユニット型共通）'!$C$6:$L$47,10,FALSE))</f>
        <v/>
      </c>
      <c r="AV176" s="174" t="str">
        <f>IF(AV175="","",VLOOKUP(AV175,'シフト記号表（従来型・ユニット型共通）'!$C$6:$L$47,10,FALSE))</f>
        <v/>
      </c>
      <c r="AW176" s="174" t="str">
        <f>IF(AW175="","",VLOOKUP(AW175,'シフト記号表（従来型・ユニット型共通）'!$C$6:$L$47,10,FALSE))</f>
        <v/>
      </c>
      <c r="AX176" s="175" t="str">
        <f>IF(AX175="","",VLOOKUP(AX175,'シフト記号表（従来型・ユニット型共通）'!$C$6:$L$47,10,FALSE))</f>
        <v/>
      </c>
      <c r="AY176" s="173"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1473">
        <f>IF($BE$3="４週",SUM(W176:AX176),IF($BE$3="暦月",SUM(W176:BA176),""))</f>
        <v>0</v>
      </c>
      <c r="BC176" s="1474"/>
      <c r="BD176" s="1475">
        <f>IF($BE$3="４週",BB176/4,IF($BE$3="暦月",(BB176/($BE$8/7)),""))</f>
        <v>0</v>
      </c>
      <c r="BE176" s="1474"/>
      <c r="BF176" s="1470"/>
      <c r="BG176" s="1471"/>
      <c r="BH176" s="1471"/>
      <c r="BI176" s="1471"/>
      <c r="BJ176" s="1472"/>
    </row>
    <row r="177" spans="2:62" ht="20.25" customHeight="1">
      <c r="B177" s="1479">
        <f>B175+1</f>
        <v>81</v>
      </c>
      <c r="C177" s="1316"/>
      <c r="D177" s="1317"/>
      <c r="E177" s="163"/>
      <c r="F177" s="164"/>
      <c r="G177" s="163"/>
      <c r="H177" s="164"/>
      <c r="I177" s="1410"/>
      <c r="J177" s="1411"/>
      <c r="K177" s="1416"/>
      <c r="L177" s="1417"/>
      <c r="M177" s="1417"/>
      <c r="N177" s="1317"/>
      <c r="O177" s="1440"/>
      <c r="P177" s="1441"/>
      <c r="Q177" s="1441"/>
      <c r="R177" s="1441"/>
      <c r="S177" s="1442"/>
      <c r="T177" s="195" t="s">
        <v>18</v>
      </c>
      <c r="U177" s="118"/>
      <c r="V177" s="119"/>
      <c r="W177" s="105"/>
      <c r="X177" s="106"/>
      <c r="Y177" s="106"/>
      <c r="Z177" s="106"/>
      <c r="AA177" s="106"/>
      <c r="AB177" s="106"/>
      <c r="AC177" s="107"/>
      <c r="AD177" s="105"/>
      <c r="AE177" s="106"/>
      <c r="AF177" s="106"/>
      <c r="AG177" s="106"/>
      <c r="AH177" s="106"/>
      <c r="AI177" s="106"/>
      <c r="AJ177" s="107"/>
      <c r="AK177" s="105"/>
      <c r="AL177" s="106"/>
      <c r="AM177" s="106"/>
      <c r="AN177" s="106"/>
      <c r="AO177" s="106"/>
      <c r="AP177" s="106"/>
      <c r="AQ177" s="107"/>
      <c r="AR177" s="105"/>
      <c r="AS177" s="106"/>
      <c r="AT177" s="106"/>
      <c r="AU177" s="106"/>
      <c r="AV177" s="106"/>
      <c r="AW177" s="106"/>
      <c r="AX177" s="107"/>
      <c r="AY177" s="105"/>
      <c r="AZ177" s="106"/>
      <c r="BA177" s="108"/>
      <c r="BB177" s="1394"/>
      <c r="BC177" s="1395"/>
      <c r="BD177" s="1396"/>
      <c r="BE177" s="1397"/>
      <c r="BF177" s="1418"/>
      <c r="BG177" s="1419"/>
      <c r="BH177" s="1419"/>
      <c r="BI177" s="1419"/>
      <c r="BJ177" s="1420"/>
    </row>
    <row r="178" spans="2:62" ht="20.25" customHeight="1">
      <c r="B178" s="1480"/>
      <c r="C178" s="1464"/>
      <c r="D178" s="1465"/>
      <c r="E178" s="207"/>
      <c r="F178" s="208">
        <f>C177</f>
        <v>0</v>
      </c>
      <c r="G178" s="207"/>
      <c r="H178" s="208">
        <f>I177</f>
        <v>0</v>
      </c>
      <c r="I178" s="1466"/>
      <c r="J178" s="1467"/>
      <c r="K178" s="1468"/>
      <c r="L178" s="1469"/>
      <c r="M178" s="1469"/>
      <c r="N178" s="1465"/>
      <c r="O178" s="1440"/>
      <c r="P178" s="1441"/>
      <c r="Q178" s="1441"/>
      <c r="R178" s="1441"/>
      <c r="S178" s="1442"/>
      <c r="T178" s="196" t="s">
        <v>254</v>
      </c>
      <c r="U178" s="120"/>
      <c r="V178" s="197"/>
      <c r="W178" s="173" t="str">
        <f>IF(W177="","",VLOOKUP(W177,'シフト記号表（従来型・ユニット型共通）'!$C$6:$L$47,10,FALSE))</f>
        <v/>
      </c>
      <c r="X178" s="174" t="str">
        <f>IF(X177="","",VLOOKUP(X177,'シフト記号表（従来型・ユニット型共通）'!$C$6:$L$47,10,FALSE))</f>
        <v/>
      </c>
      <c r="Y178" s="174" t="str">
        <f>IF(Y177="","",VLOOKUP(Y177,'シフト記号表（従来型・ユニット型共通）'!$C$6:$L$47,10,FALSE))</f>
        <v/>
      </c>
      <c r="Z178" s="174" t="str">
        <f>IF(Z177="","",VLOOKUP(Z177,'シフト記号表（従来型・ユニット型共通）'!$C$6:$L$47,10,FALSE))</f>
        <v/>
      </c>
      <c r="AA178" s="174" t="str">
        <f>IF(AA177="","",VLOOKUP(AA177,'シフト記号表（従来型・ユニット型共通）'!$C$6:$L$47,10,FALSE))</f>
        <v/>
      </c>
      <c r="AB178" s="174" t="str">
        <f>IF(AB177="","",VLOOKUP(AB177,'シフト記号表（従来型・ユニット型共通）'!$C$6:$L$47,10,FALSE))</f>
        <v/>
      </c>
      <c r="AC178" s="175" t="str">
        <f>IF(AC177="","",VLOOKUP(AC177,'シフト記号表（従来型・ユニット型共通）'!$C$6:$L$47,10,FALSE))</f>
        <v/>
      </c>
      <c r="AD178" s="173"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4" t="str">
        <f>IF(AG177="","",VLOOKUP(AG177,'シフト記号表（従来型・ユニット型共通）'!$C$6:$L$47,10,FALSE))</f>
        <v/>
      </c>
      <c r="AH178" s="174" t="str">
        <f>IF(AH177="","",VLOOKUP(AH177,'シフト記号表（従来型・ユニット型共通）'!$C$6:$L$47,10,FALSE))</f>
        <v/>
      </c>
      <c r="AI178" s="174" t="str">
        <f>IF(AI177="","",VLOOKUP(AI177,'シフト記号表（従来型・ユニット型共通）'!$C$6:$L$47,10,FALSE))</f>
        <v/>
      </c>
      <c r="AJ178" s="175" t="str">
        <f>IF(AJ177="","",VLOOKUP(AJ177,'シフト記号表（従来型・ユニット型共通）'!$C$6:$L$47,10,FALSE))</f>
        <v/>
      </c>
      <c r="AK178" s="173"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4" t="str">
        <f>IF(AN177="","",VLOOKUP(AN177,'シフト記号表（従来型・ユニット型共通）'!$C$6:$L$47,10,FALSE))</f>
        <v/>
      </c>
      <c r="AO178" s="174" t="str">
        <f>IF(AO177="","",VLOOKUP(AO177,'シフト記号表（従来型・ユニット型共通）'!$C$6:$L$47,10,FALSE))</f>
        <v/>
      </c>
      <c r="AP178" s="174" t="str">
        <f>IF(AP177="","",VLOOKUP(AP177,'シフト記号表（従来型・ユニット型共通）'!$C$6:$L$47,10,FALSE))</f>
        <v/>
      </c>
      <c r="AQ178" s="175" t="str">
        <f>IF(AQ177="","",VLOOKUP(AQ177,'シフト記号表（従来型・ユニット型共通）'!$C$6:$L$47,10,FALSE))</f>
        <v/>
      </c>
      <c r="AR178" s="173"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4" t="str">
        <f>IF(AU177="","",VLOOKUP(AU177,'シフト記号表（従来型・ユニット型共通）'!$C$6:$L$47,10,FALSE))</f>
        <v/>
      </c>
      <c r="AV178" s="174" t="str">
        <f>IF(AV177="","",VLOOKUP(AV177,'シフト記号表（従来型・ユニット型共通）'!$C$6:$L$47,10,FALSE))</f>
        <v/>
      </c>
      <c r="AW178" s="174" t="str">
        <f>IF(AW177="","",VLOOKUP(AW177,'シフト記号表（従来型・ユニット型共通）'!$C$6:$L$47,10,FALSE))</f>
        <v/>
      </c>
      <c r="AX178" s="175" t="str">
        <f>IF(AX177="","",VLOOKUP(AX177,'シフト記号表（従来型・ユニット型共通）'!$C$6:$L$47,10,FALSE))</f>
        <v/>
      </c>
      <c r="AY178" s="173"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1473">
        <f>IF($BE$3="４週",SUM(W178:AX178),IF($BE$3="暦月",SUM(W178:BA178),""))</f>
        <v>0</v>
      </c>
      <c r="BC178" s="1474"/>
      <c r="BD178" s="1475">
        <f>IF($BE$3="４週",BB178/4,IF($BE$3="暦月",(BB178/($BE$8/7)),""))</f>
        <v>0</v>
      </c>
      <c r="BE178" s="1474"/>
      <c r="BF178" s="1470"/>
      <c r="BG178" s="1471"/>
      <c r="BH178" s="1471"/>
      <c r="BI178" s="1471"/>
      <c r="BJ178" s="1472"/>
    </row>
    <row r="179" spans="2:62" ht="20.25" customHeight="1">
      <c r="B179" s="1479">
        <f>B177+1</f>
        <v>82</v>
      </c>
      <c r="C179" s="1316"/>
      <c r="D179" s="1317"/>
      <c r="E179" s="163"/>
      <c r="F179" s="164"/>
      <c r="G179" s="163"/>
      <c r="H179" s="164"/>
      <c r="I179" s="1410"/>
      <c r="J179" s="1411"/>
      <c r="K179" s="1416"/>
      <c r="L179" s="1417"/>
      <c r="M179" s="1417"/>
      <c r="N179" s="1317"/>
      <c r="O179" s="1440"/>
      <c r="P179" s="1441"/>
      <c r="Q179" s="1441"/>
      <c r="R179" s="1441"/>
      <c r="S179" s="1442"/>
      <c r="T179" s="195" t="s">
        <v>18</v>
      </c>
      <c r="U179" s="118"/>
      <c r="V179" s="119"/>
      <c r="W179" s="105"/>
      <c r="X179" s="106"/>
      <c r="Y179" s="106"/>
      <c r="Z179" s="106"/>
      <c r="AA179" s="106"/>
      <c r="AB179" s="106"/>
      <c r="AC179" s="107"/>
      <c r="AD179" s="105"/>
      <c r="AE179" s="106"/>
      <c r="AF179" s="106"/>
      <c r="AG179" s="106"/>
      <c r="AH179" s="106"/>
      <c r="AI179" s="106"/>
      <c r="AJ179" s="107"/>
      <c r="AK179" s="105"/>
      <c r="AL179" s="106"/>
      <c r="AM179" s="106"/>
      <c r="AN179" s="106"/>
      <c r="AO179" s="106"/>
      <c r="AP179" s="106"/>
      <c r="AQ179" s="107"/>
      <c r="AR179" s="105"/>
      <c r="AS179" s="106"/>
      <c r="AT179" s="106"/>
      <c r="AU179" s="106"/>
      <c r="AV179" s="106"/>
      <c r="AW179" s="106"/>
      <c r="AX179" s="107"/>
      <c r="AY179" s="105"/>
      <c r="AZ179" s="106"/>
      <c r="BA179" s="108"/>
      <c r="BB179" s="1394"/>
      <c r="BC179" s="1395"/>
      <c r="BD179" s="1396"/>
      <c r="BE179" s="1397"/>
      <c r="BF179" s="1418"/>
      <c r="BG179" s="1419"/>
      <c r="BH179" s="1419"/>
      <c r="BI179" s="1419"/>
      <c r="BJ179" s="1420"/>
    </row>
    <row r="180" spans="2:62" ht="20.25" customHeight="1">
      <c r="B180" s="1480"/>
      <c r="C180" s="1464"/>
      <c r="D180" s="1465"/>
      <c r="E180" s="207"/>
      <c r="F180" s="208">
        <f>C179</f>
        <v>0</v>
      </c>
      <c r="G180" s="207"/>
      <c r="H180" s="208">
        <f>I179</f>
        <v>0</v>
      </c>
      <c r="I180" s="1466"/>
      <c r="J180" s="1467"/>
      <c r="K180" s="1468"/>
      <c r="L180" s="1469"/>
      <c r="M180" s="1469"/>
      <c r="N180" s="1465"/>
      <c r="O180" s="1440"/>
      <c r="P180" s="1441"/>
      <c r="Q180" s="1441"/>
      <c r="R180" s="1441"/>
      <c r="S180" s="1442"/>
      <c r="T180" s="196" t="s">
        <v>254</v>
      </c>
      <c r="U180" s="120"/>
      <c r="V180" s="197"/>
      <c r="W180" s="173" t="str">
        <f>IF(W179="","",VLOOKUP(W179,'シフト記号表（従来型・ユニット型共通）'!$C$6:$L$47,10,FALSE))</f>
        <v/>
      </c>
      <c r="X180" s="174" t="str">
        <f>IF(X179="","",VLOOKUP(X179,'シフト記号表（従来型・ユニット型共通）'!$C$6:$L$47,10,FALSE))</f>
        <v/>
      </c>
      <c r="Y180" s="174" t="str">
        <f>IF(Y179="","",VLOOKUP(Y179,'シフト記号表（従来型・ユニット型共通）'!$C$6:$L$47,10,FALSE))</f>
        <v/>
      </c>
      <c r="Z180" s="174" t="str">
        <f>IF(Z179="","",VLOOKUP(Z179,'シフト記号表（従来型・ユニット型共通）'!$C$6:$L$47,10,FALSE))</f>
        <v/>
      </c>
      <c r="AA180" s="174" t="str">
        <f>IF(AA179="","",VLOOKUP(AA179,'シフト記号表（従来型・ユニット型共通）'!$C$6:$L$47,10,FALSE))</f>
        <v/>
      </c>
      <c r="AB180" s="174" t="str">
        <f>IF(AB179="","",VLOOKUP(AB179,'シフト記号表（従来型・ユニット型共通）'!$C$6:$L$47,10,FALSE))</f>
        <v/>
      </c>
      <c r="AC180" s="175" t="str">
        <f>IF(AC179="","",VLOOKUP(AC179,'シフト記号表（従来型・ユニット型共通）'!$C$6:$L$47,10,FALSE))</f>
        <v/>
      </c>
      <c r="AD180" s="173"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4" t="str">
        <f>IF(AG179="","",VLOOKUP(AG179,'シフト記号表（従来型・ユニット型共通）'!$C$6:$L$47,10,FALSE))</f>
        <v/>
      </c>
      <c r="AH180" s="174" t="str">
        <f>IF(AH179="","",VLOOKUP(AH179,'シフト記号表（従来型・ユニット型共通）'!$C$6:$L$47,10,FALSE))</f>
        <v/>
      </c>
      <c r="AI180" s="174" t="str">
        <f>IF(AI179="","",VLOOKUP(AI179,'シフト記号表（従来型・ユニット型共通）'!$C$6:$L$47,10,FALSE))</f>
        <v/>
      </c>
      <c r="AJ180" s="175" t="str">
        <f>IF(AJ179="","",VLOOKUP(AJ179,'シフト記号表（従来型・ユニット型共通）'!$C$6:$L$47,10,FALSE))</f>
        <v/>
      </c>
      <c r="AK180" s="173"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4" t="str">
        <f>IF(AN179="","",VLOOKUP(AN179,'シフト記号表（従来型・ユニット型共通）'!$C$6:$L$47,10,FALSE))</f>
        <v/>
      </c>
      <c r="AO180" s="174" t="str">
        <f>IF(AO179="","",VLOOKUP(AO179,'シフト記号表（従来型・ユニット型共通）'!$C$6:$L$47,10,FALSE))</f>
        <v/>
      </c>
      <c r="AP180" s="174" t="str">
        <f>IF(AP179="","",VLOOKUP(AP179,'シフト記号表（従来型・ユニット型共通）'!$C$6:$L$47,10,FALSE))</f>
        <v/>
      </c>
      <c r="AQ180" s="175" t="str">
        <f>IF(AQ179="","",VLOOKUP(AQ179,'シフト記号表（従来型・ユニット型共通）'!$C$6:$L$47,10,FALSE))</f>
        <v/>
      </c>
      <c r="AR180" s="173"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4" t="str">
        <f>IF(AU179="","",VLOOKUP(AU179,'シフト記号表（従来型・ユニット型共通）'!$C$6:$L$47,10,FALSE))</f>
        <v/>
      </c>
      <c r="AV180" s="174" t="str">
        <f>IF(AV179="","",VLOOKUP(AV179,'シフト記号表（従来型・ユニット型共通）'!$C$6:$L$47,10,FALSE))</f>
        <v/>
      </c>
      <c r="AW180" s="174" t="str">
        <f>IF(AW179="","",VLOOKUP(AW179,'シフト記号表（従来型・ユニット型共通）'!$C$6:$L$47,10,FALSE))</f>
        <v/>
      </c>
      <c r="AX180" s="175" t="str">
        <f>IF(AX179="","",VLOOKUP(AX179,'シフト記号表（従来型・ユニット型共通）'!$C$6:$L$47,10,FALSE))</f>
        <v/>
      </c>
      <c r="AY180" s="173"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1473">
        <f>IF($BE$3="４週",SUM(W180:AX180),IF($BE$3="暦月",SUM(W180:BA180),""))</f>
        <v>0</v>
      </c>
      <c r="BC180" s="1474"/>
      <c r="BD180" s="1475">
        <f>IF($BE$3="４週",BB180/4,IF($BE$3="暦月",(BB180/($BE$8/7)),""))</f>
        <v>0</v>
      </c>
      <c r="BE180" s="1474"/>
      <c r="BF180" s="1470"/>
      <c r="BG180" s="1471"/>
      <c r="BH180" s="1471"/>
      <c r="BI180" s="1471"/>
      <c r="BJ180" s="1472"/>
    </row>
    <row r="181" spans="2:62" ht="20.25" customHeight="1">
      <c r="B181" s="1479">
        <f>B179+1</f>
        <v>83</v>
      </c>
      <c r="C181" s="1316"/>
      <c r="D181" s="1317"/>
      <c r="E181" s="163"/>
      <c r="F181" s="164"/>
      <c r="G181" s="163"/>
      <c r="H181" s="164"/>
      <c r="I181" s="1410"/>
      <c r="J181" s="1411"/>
      <c r="K181" s="1416"/>
      <c r="L181" s="1417"/>
      <c r="M181" s="1417"/>
      <c r="N181" s="1317"/>
      <c r="O181" s="1440"/>
      <c r="P181" s="1441"/>
      <c r="Q181" s="1441"/>
      <c r="R181" s="1441"/>
      <c r="S181" s="1442"/>
      <c r="T181" s="195" t="s">
        <v>18</v>
      </c>
      <c r="U181" s="118"/>
      <c r="V181" s="119"/>
      <c r="W181" s="105"/>
      <c r="X181" s="106"/>
      <c r="Y181" s="106"/>
      <c r="Z181" s="106"/>
      <c r="AA181" s="106"/>
      <c r="AB181" s="106"/>
      <c r="AC181" s="107"/>
      <c r="AD181" s="105"/>
      <c r="AE181" s="106"/>
      <c r="AF181" s="106"/>
      <c r="AG181" s="106"/>
      <c r="AH181" s="106"/>
      <c r="AI181" s="106"/>
      <c r="AJ181" s="107"/>
      <c r="AK181" s="105"/>
      <c r="AL181" s="106"/>
      <c r="AM181" s="106"/>
      <c r="AN181" s="106"/>
      <c r="AO181" s="106"/>
      <c r="AP181" s="106"/>
      <c r="AQ181" s="107"/>
      <c r="AR181" s="105"/>
      <c r="AS181" s="106"/>
      <c r="AT181" s="106"/>
      <c r="AU181" s="106"/>
      <c r="AV181" s="106"/>
      <c r="AW181" s="106"/>
      <c r="AX181" s="107"/>
      <c r="AY181" s="105"/>
      <c r="AZ181" s="106"/>
      <c r="BA181" s="108"/>
      <c r="BB181" s="1394"/>
      <c r="BC181" s="1395"/>
      <c r="BD181" s="1396"/>
      <c r="BE181" s="1397"/>
      <c r="BF181" s="1418"/>
      <c r="BG181" s="1419"/>
      <c r="BH181" s="1419"/>
      <c r="BI181" s="1419"/>
      <c r="BJ181" s="1420"/>
    </row>
    <row r="182" spans="2:62" ht="20.25" customHeight="1">
      <c r="B182" s="1480"/>
      <c r="C182" s="1464"/>
      <c r="D182" s="1465"/>
      <c r="E182" s="207"/>
      <c r="F182" s="208">
        <f>C181</f>
        <v>0</v>
      </c>
      <c r="G182" s="207"/>
      <c r="H182" s="208">
        <f>I181</f>
        <v>0</v>
      </c>
      <c r="I182" s="1466"/>
      <c r="J182" s="1467"/>
      <c r="K182" s="1468"/>
      <c r="L182" s="1469"/>
      <c r="M182" s="1469"/>
      <c r="N182" s="1465"/>
      <c r="O182" s="1440"/>
      <c r="P182" s="1441"/>
      <c r="Q182" s="1441"/>
      <c r="R182" s="1441"/>
      <c r="S182" s="1442"/>
      <c r="T182" s="196" t="s">
        <v>254</v>
      </c>
      <c r="U182" s="120"/>
      <c r="V182" s="197"/>
      <c r="W182" s="173" t="str">
        <f>IF(W181="","",VLOOKUP(W181,'シフト記号表（従来型・ユニット型共通）'!$C$6:$L$47,10,FALSE))</f>
        <v/>
      </c>
      <c r="X182" s="174" t="str">
        <f>IF(X181="","",VLOOKUP(X181,'シフト記号表（従来型・ユニット型共通）'!$C$6:$L$47,10,FALSE))</f>
        <v/>
      </c>
      <c r="Y182" s="174" t="str">
        <f>IF(Y181="","",VLOOKUP(Y181,'シフト記号表（従来型・ユニット型共通）'!$C$6:$L$47,10,FALSE))</f>
        <v/>
      </c>
      <c r="Z182" s="174" t="str">
        <f>IF(Z181="","",VLOOKUP(Z181,'シフト記号表（従来型・ユニット型共通）'!$C$6:$L$47,10,FALSE))</f>
        <v/>
      </c>
      <c r="AA182" s="174" t="str">
        <f>IF(AA181="","",VLOOKUP(AA181,'シフト記号表（従来型・ユニット型共通）'!$C$6:$L$47,10,FALSE))</f>
        <v/>
      </c>
      <c r="AB182" s="174" t="str">
        <f>IF(AB181="","",VLOOKUP(AB181,'シフト記号表（従来型・ユニット型共通）'!$C$6:$L$47,10,FALSE))</f>
        <v/>
      </c>
      <c r="AC182" s="175" t="str">
        <f>IF(AC181="","",VLOOKUP(AC181,'シフト記号表（従来型・ユニット型共通）'!$C$6:$L$47,10,FALSE))</f>
        <v/>
      </c>
      <c r="AD182" s="173"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4" t="str">
        <f>IF(AG181="","",VLOOKUP(AG181,'シフト記号表（従来型・ユニット型共通）'!$C$6:$L$47,10,FALSE))</f>
        <v/>
      </c>
      <c r="AH182" s="174" t="str">
        <f>IF(AH181="","",VLOOKUP(AH181,'シフト記号表（従来型・ユニット型共通）'!$C$6:$L$47,10,FALSE))</f>
        <v/>
      </c>
      <c r="AI182" s="174" t="str">
        <f>IF(AI181="","",VLOOKUP(AI181,'シフト記号表（従来型・ユニット型共通）'!$C$6:$L$47,10,FALSE))</f>
        <v/>
      </c>
      <c r="AJ182" s="175" t="str">
        <f>IF(AJ181="","",VLOOKUP(AJ181,'シフト記号表（従来型・ユニット型共通）'!$C$6:$L$47,10,FALSE))</f>
        <v/>
      </c>
      <c r="AK182" s="173"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4" t="str">
        <f>IF(AN181="","",VLOOKUP(AN181,'シフト記号表（従来型・ユニット型共通）'!$C$6:$L$47,10,FALSE))</f>
        <v/>
      </c>
      <c r="AO182" s="174" t="str">
        <f>IF(AO181="","",VLOOKUP(AO181,'シフト記号表（従来型・ユニット型共通）'!$C$6:$L$47,10,FALSE))</f>
        <v/>
      </c>
      <c r="AP182" s="174" t="str">
        <f>IF(AP181="","",VLOOKUP(AP181,'シフト記号表（従来型・ユニット型共通）'!$C$6:$L$47,10,FALSE))</f>
        <v/>
      </c>
      <c r="AQ182" s="175" t="str">
        <f>IF(AQ181="","",VLOOKUP(AQ181,'シフト記号表（従来型・ユニット型共通）'!$C$6:$L$47,10,FALSE))</f>
        <v/>
      </c>
      <c r="AR182" s="173"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4" t="str">
        <f>IF(AU181="","",VLOOKUP(AU181,'シフト記号表（従来型・ユニット型共通）'!$C$6:$L$47,10,FALSE))</f>
        <v/>
      </c>
      <c r="AV182" s="174" t="str">
        <f>IF(AV181="","",VLOOKUP(AV181,'シフト記号表（従来型・ユニット型共通）'!$C$6:$L$47,10,FALSE))</f>
        <v/>
      </c>
      <c r="AW182" s="174" t="str">
        <f>IF(AW181="","",VLOOKUP(AW181,'シフト記号表（従来型・ユニット型共通）'!$C$6:$L$47,10,FALSE))</f>
        <v/>
      </c>
      <c r="AX182" s="175" t="str">
        <f>IF(AX181="","",VLOOKUP(AX181,'シフト記号表（従来型・ユニット型共通）'!$C$6:$L$47,10,FALSE))</f>
        <v/>
      </c>
      <c r="AY182" s="173"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1473">
        <f>IF($BE$3="４週",SUM(W182:AX182),IF($BE$3="暦月",SUM(W182:BA182),""))</f>
        <v>0</v>
      </c>
      <c r="BC182" s="1474"/>
      <c r="BD182" s="1475">
        <f>IF($BE$3="４週",BB182/4,IF($BE$3="暦月",(BB182/($BE$8/7)),""))</f>
        <v>0</v>
      </c>
      <c r="BE182" s="1474"/>
      <c r="BF182" s="1470"/>
      <c r="BG182" s="1471"/>
      <c r="BH182" s="1471"/>
      <c r="BI182" s="1471"/>
      <c r="BJ182" s="1472"/>
    </row>
    <row r="183" spans="2:62" ht="20.25" customHeight="1">
      <c r="B183" s="1479">
        <f>B181+1</f>
        <v>84</v>
      </c>
      <c r="C183" s="1316"/>
      <c r="D183" s="1317"/>
      <c r="E183" s="163"/>
      <c r="F183" s="164"/>
      <c r="G183" s="163"/>
      <c r="H183" s="164"/>
      <c r="I183" s="1410"/>
      <c r="J183" s="1411"/>
      <c r="K183" s="1416"/>
      <c r="L183" s="1417"/>
      <c r="M183" s="1417"/>
      <c r="N183" s="1317"/>
      <c r="O183" s="1440"/>
      <c r="P183" s="1441"/>
      <c r="Q183" s="1441"/>
      <c r="R183" s="1441"/>
      <c r="S183" s="1442"/>
      <c r="T183" s="195" t="s">
        <v>18</v>
      </c>
      <c r="U183" s="118"/>
      <c r="V183" s="119"/>
      <c r="W183" s="105"/>
      <c r="X183" s="106"/>
      <c r="Y183" s="106"/>
      <c r="Z183" s="106"/>
      <c r="AA183" s="106"/>
      <c r="AB183" s="106"/>
      <c r="AC183" s="107"/>
      <c r="AD183" s="105"/>
      <c r="AE183" s="106"/>
      <c r="AF183" s="106"/>
      <c r="AG183" s="106"/>
      <c r="AH183" s="106"/>
      <c r="AI183" s="106"/>
      <c r="AJ183" s="107"/>
      <c r="AK183" s="105"/>
      <c r="AL183" s="106"/>
      <c r="AM183" s="106"/>
      <c r="AN183" s="106"/>
      <c r="AO183" s="106"/>
      <c r="AP183" s="106"/>
      <c r="AQ183" s="107"/>
      <c r="AR183" s="105"/>
      <c r="AS183" s="106"/>
      <c r="AT183" s="106"/>
      <c r="AU183" s="106"/>
      <c r="AV183" s="106"/>
      <c r="AW183" s="106"/>
      <c r="AX183" s="107"/>
      <c r="AY183" s="105"/>
      <c r="AZ183" s="106"/>
      <c r="BA183" s="108"/>
      <c r="BB183" s="1394"/>
      <c r="BC183" s="1395"/>
      <c r="BD183" s="1396"/>
      <c r="BE183" s="1397"/>
      <c r="BF183" s="1418"/>
      <c r="BG183" s="1419"/>
      <c r="BH183" s="1419"/>
      <c r="BI183" s="1419"/>
      <c r="BJ183" s="1420"/>
    </row>
    <row r="184" spans="2:62" ht="20.25" customHeight="1">
      <c r="B184" s="1480"/>
      <c r="C184" s="1464"/>
      <c r="D184" s="1465"/>
      <c r="E184" s="207"/>
      <c r="F184" s="208">
        <f>C183</f>
        <v>0</v>
      </c>
      <c r="G184" s="207"/>
      <c r="H184" s="208">
        <f>I183</f>
        <v>0</v>
      </c>
      <c r="I184" s="1466"/>
      <c r="J184" s="1467"/>
      <c r="K184" s="1468"/>
      <c r="L184" s="1469"/>
      <c r="M184" s="1469"/>
      <c r="N184" s="1465"/>
      <c r="O184" s="1440"/>
      <c r="P184" s="1441"/>
      <c r="Q184" s="1441"/>
      <c r="R184" s="1441"/>
      <c r="S184" s="1442"/>
      <c r="T184" s="196" t="s">
        <v>254</v>
      </c>
      <c r="U184" s="120"/>
      <c r="V184" s="197"/>
      <c r="W184" s="173" t="str">
        <f>IF(W183="","",VLOOKUP(W183,'シフト記号表（従来型・ユニット型共通）'!$C$6:$L$47,10,FALSE))</f>
        <v/>
      </c>
      <c r="X184" s="174" t="str">
        <f>IF(X183="","",VLOOKUP(X183,'シフト記号表（従来型・ユニット型共通）'!$C$6:$L$47,10,FALSE))</f>
        <v/>
      </c>
      <c r="Y184" s="174" t="str">
        <f>IF(Y183="","",VLOOKUP(Y183,'シフト記号表（従来型・ユニット型共通）'!$C$6:$L$47,10,FALSE))</f>
        <v/>
      </c>
      <c r="Z184" s="174" t="str">
        <f>IF(Z183="","",VLOOKUP(Z183,'シフト記号表（従来型・ユニット型共通）'!$C$6:$L$47,10,FALSE))</f>
        <v/>
      </c>
      <c r="AA184" s="174" t="str">
        <f>IF(AA183="","",VLOOKUP(AA183,'シフト記号表（従来型・ユニット型共通）'!$C$6:$L$47,10,FALSE))</f>
        <v/>
      </c>
      <c r="AB184" s="174" t="str">
        <f>IF(AB183="","",VLOOKUP(AB183,'シフト記号表（従来型・ユニット型共通）'!$C$6:$L$47,10,FALSE))</f>
        <v/>
      </c>
      <c r="AC184" s="175" t="str">
        <f>IF(AC183="","",VLOOKUP(AC183,'シフト記号表（従来型・ユニット型共通）'!$C$6:$L$47,10,FALSE))</f>
        <v/>
      </c>
      <c r="AD184" s="173"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4" t="str">
        <f>IF(AG183="","",VLOOKUP(AG183,'シフト記号表（従来型・ユニット型共通）'!$C$6:$L$47,10,FALSE))</f>
        <v/>
      </c>
      <c r="AH184" s="174" t="str">
        <f>IF(AH183="","",VLOOKUP(AH183,'シフト記号表（従来型・ユニット型共通）'!$C$6:$L$47,10,FALSE))</f>
        <v/>
      </c>
      <c r="AI184" s="174" t="str">
        <f>IF(AI183="","",VLOOKUP(AI183,'シフト記号表（従来型・ユニット型共通）'!$C$6:$L$47,10,FALSE))</f>
        <v/>
      </c>
      <c r="AJ184" s="175" t="str">
        <f>IF(AJ183="","",VLOOKUP(AJ183,'シフト記号表（従来型・ユニット型共通）'!$C$6:$L$47,10,FALSE))</f>
        <v/>
      </c>
      <c r="AK184" s="173"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4" t="str">
        <f>IF(AN183="","",VLOOKUP(AN183,'シフト記号表（従来型・ユニット型共通）'!$C$6:$L$47,10,FALSE))</f>
        <v/>
      </c>
      <c r="AO184" s="174" t="str">
        <f>IF(AO183="","",VLOOKUP(AO183,'シフト記号表（従来型・ユニット型共通）'!$C$6:$L$47,10,FALSE))</f>
        <v/>
      </c>
      <c r="AP184" s="174" t="str">
        <f>IF(AP183="","",VLOOKUP(AP183,'シフト記号表（従来型・ユニット型共通）'!$C$6:$L$47,10,FALSE))</f>
        <v/>
      </c>
      <c r="AQ184" s="175" t="str">
        <f>IF(AQ183="","",VLOOKUP(AQ183,'シフト記号表（従来型・ユニット型共通）'!$C$6:$L$47,10,FALSE))</f>
        <v/>
      </c>
      <c r="AR184" s="173"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4" t="str">
        <f>IF(AU183="","",VLOOKUP(AU183,'シフト記号表（従来型・ユニット型共通）'!$C$6:$L$47,10,FALSE))</f>
        <v/>
      </c>
      <c r="AV184" s="174" t="str">
        <f>IF(AV183="","",VLOOKUP(AV183,'シフト記号表（従来型・ユニット型共通）'!$C$6:$L$47,10,FALSE))</f>
        <v/>
      </c>
      <c r="AW184" s="174" t="str">
        <f>IF(AW183="","",VLOOKUP(AW183,'シフト記号表（従来型・ユニット型共通）'!$C$6:$L$47,10,FALSE))</f>
        <v/>
      </c>
      <c r="AX184" s="175" t="str">
        <f>IF(AX183="","",VLOOKUP(AX183,'シフト記号表（従来型・ユニット型共通）'!$C$6:$L$47,10,FALSE))</f>
        <v/>
      </c>
      <c r="AY184" s="173"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1473">
        <f>IF($BE$3="４週",SUM(W184:AX184),IF($BE$3="暦月",SUM(W184:BA184),""))</f>
        <v>0</v>
      </c>
      <c r="BC184" s="1474"/>
      <c r="BD184" s="1475">
        <f>IF($BE$3="４週",BB184/4,IF($BE$3="暦月",(BB184/($BE$8/7)),""))</f>
        <v>0</v>
      </c>
      <c r="BE184" s="1474"/>
      <c r="BF184" s="1470"/>
      <c r="BG184" s="1471"/>
      <c r="BH184" s="1471"/>
      <c r="BI184" s="1471"/>
      <c r="BJ184" s="1472"/>
    </row>
    <row r="185" spans="2:62" ht="20.25" customHeight="1">
      <c r="B185" s="1479">
        <f>B183+1</f>
        <v>85</v>
      </c>
      <c r="C185" s="1316"/>
      <c r="D185" s="1317"/>
      <c r="E185" s="163"/>
      <c r="F185" s="164"/>
      <c r="G185" s="163"/>
      <c r="H185" s="164"/>
      <c r="I185" s="1410"/>
      <c r="J185" s="1411"/>
      <c r="K185" s="1416"/>
      <c r="L185" s="1417"/>
      <c r="M185" s="1417"/>
      <c r="N185" s="1317"/>
      <c r="O185" s="1440"/>
      <c r="P185" s="1441"/>
      <c r="Q185" s="1441"/>
      <c r="R185" s="1441"/>
      <c r="S185" s="1442"/>
      <c r="T185" s="195" t="s">
        <v>18</v>
      </c>
      <c r="U185" s="118"/>
      <c r="V185" s="119"/>
      <c r="W185" s="105"/>
      <c r="X185" s="106"/>
      <c r="Y185" s="106"/>
      <c r="Z185" s="106"/>
      <c r="AA185" s="106"/>
      <c r="AB185" s="106"/>
      <c r="AC185" s="107"/>
      <c r="AD185" s="105"/>
      <c r="AE185" s="106"/>
      <c r="AF185" s="106"/>
      <c r="AG185" s="106"/>
      <c r="AH185" s="106"/>
      <c r="AI185" s="106"/>
      <c r="AJ185" s="107"/>
      <c r="AK185" s="105"/>
      <c r="AL185" s="106"/>
      <c r="AM185" s="106"/>
      <c r="AN185" s="106"/>
      <c r="AO185" s="106"/>
      <c r="AP185" s="106"/>
      <c r="AQ185" s="107"/>
      <c r="AR185" s="105"/>
      <c r="AS185" s="106"/>
      <c r="AT185" s="106"/>
      <c r="AU185" s="106"/>
      <c r="AV185" s="106"/>
      <c r="AW185" s="106"/>
      <c r="AX185" s="107"/>
      <c r="AY185" s="105"/>
      <c r="AZ185" s="106"/>
      <c r="BA185" s="108"/>
      <c r="BB185" s="1394"/>
      <c r="BC185" s="1395"/>
      <c r="BD185" s="1396"/>
      <c r="BE185" s="1397"/>
      <c r="BF185" s="1418"/>
      <c r="BG185" s="1419"/>
      <c r="BH185" s="1419"/>
      <c r="BI185" s="1419"/>
      <c r="BJ185" s="1420"/>
    </row>
    <row r="186" spans="2:62" ht="20.25" customHeight="1">
      <c r="B186" s="1480"/>
      <c r="C186" s="1464"/>
      <c r="D186" s="1465"/>
      <c r="E186" s="207"/>
      <c r="F186" s="208">
        <f>C185</f>
        <v>0</v>
      </c>
      <c r="G186" s="207"/>
      <c r="H186" s="208">
        <f>I185</f>
        <v>0</v>
      </c>
      <c r="I186" s="1466"/>
      <c r="J186" s="1467"/>
      <c r="K186" s="1468"/>
      <c r="L186" s="1469"/>
      <c r="M186" s="1469"/>
      <c r="N186" s="1465"/>
      <c r="O186" s="1440"/>
      <c r="P186" s="1441"/>
      <c r="Q186" s="1441"/>
      <c r="R186" s="1441"/>
      <c r="S186" s="1442"/>
      <c r="T186" s="196" t="s">
        <v>254</v>
      </c>
      <c r="U186" s="120"/>
      <c r="V186" s="197"/>
      <c r="W186" s="173" t="str">
        <f>IF(W185="","",VLOOKUP(W185,'シフト記号表（従来型・ユニット型共通）'!$C$6:$L$47,10,FALSE))</f>
        <v/>
      </c>
      <c r="X186" s="174" t="str">
        <f>IF(X185="","",VLOOKUP(X185,'シフト記号表（従来型・ユニット型共通）'!$C$6:$L$47,10,FALSE))</f>
        <v/>
      </c>
      <c r="Y186" s="174" t="str">
        <f>IF(Y185="","",VLOOKUP(Y185,'シフト記号表（従来型・ユニット型共通）'!$C$6:$L$47,10,FALSE))</f>
        <v/>
      </c>
      <c r="Z186" s="174" t="str">
        <f>IF(Z185="","",VLOOKUP(Z185,'シフト記号表（従来型・ユニット型共通）'!$C$6:$L$47,10,FALSE))</f>
        <v/>
      </c>
      <c r="AA186" s="174" t="str">
        <f>IF(AA185="","",VLOOKUP(AA185,'シフト記号表（従来型・ユニット型共通）'!$C$6:$L$47,10,FALSE))</f>
        <v/>
      </c>
      <c r="AB186" s="174" t="str">
        <f>IF(AB185="","",VLOOKUP(AB185,'シフト記号表（従来型・ユニット型共通）'!$C$6:$L$47,10,FALSE))</f>
        <v/>
      </c>
      <c r="AC186" s="175" t="str">
        <f>IF(AC185="","",VLOOKUP(AC185,'シフト記号表（従来型・ユニット型共通）'!$C$6:$L$47,10,FALSE))</f>
        <v/>
      </c>
      <c r="AD186" s="173"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4" t="str">
        <f>IF(AG185="","",VLOOKUP(AG185,'シフト記号表（従来型・ユニット型共通）'!$C$6:$L$47,10,FALSE))</f>
        <v/>
      </c>
      <c r="AH186" s="174" t="str">
        <f>IF(AH185="","",VLOOKUP(AH185,'シフト記号表（従来型・ユニット型共通）'!$C$6:$L$47,10,FALSE))</f>
        <v/>
      </c>
      <c r="AI186" s="174" t="str">
        <f>IF(AI185="","",VLOOKUP(AI185,'シフト記号表（従来型・ユニット型共通）'!$C$6:$L$47,10,FALSE))</f>
        <v/>
      </c>
      <c r="AJ186" s="175" t="str">
        <f>IF(AJ185="","",VLOOKUP(AJ185,'シフト記号表（従来型・ユニット型共通）'!$C$6:$L$47,10,FALSE))</f>
        <v/>
      </c>
      <c r="AK186" s="173"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4" t="str">
        <f>IF(AN185="","",VLOOKUP(AN185,'シフト記号表（従来型・ユニット型共通）'!$C$6:$L$47,10,FALSE))</f>
        <v/>
      </c>
      <c r="AO186" s="174" t="str">
        <f>IF(AO185="","",VLOOKUP(AO185,'シフト記号表（従来型・ユニット型共通）'!$C$6:$L$47,10,FALSE))</f>
        <v/>
      </c>
      <c r="AP186" s="174" t="str">
        <f>IF(AP185="","",VLOOKUP(AP185,'シフト記号表（従来型・ユニット型共通）'!$C$6:$L$47,10,FALSE))</f>
        <v/>
      </c>
      <c r="AQ186" s="175" t="str">
        <f>IF(AQ185="","",VLOOKUP(AQ185,'シフト記号表（従来型・ユニット型共通）'!$C$6:$L$47,10,FALSE))</f>
        <v/>
      </c>
      <c r="AR186" s="173"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4" t="str">
        <f>IF(AU185="","",VLOOKUP(AU185,'シフト記号表（従来型・ユニット型共通）'!$C$6:$L$47,10,FALSE))</f>
        <v/>
      </c>
      <c r="AV186" s="174" t="str">
        <f>IF(AV185="","",VLOOKUP(AV185,'シフト記号表（従来型・ユニット型共通）'!$C$6:$L$47,10,FALSE))</f>
        <v/>
      </c>
      <c r="AW186" s="174" t="str">
        <f>IF(AW185="","",VLOOKUP(AW185,'シフト記号表（従来型・ユニット型共通）'!$C$6:$L$47,10,FALSE))</f>
        <v/>
      </c>
      <c r="AX186" s="175" t="str">
        <f>IF(AX185="","",VLOOKUP(AX185,'シフト記号表（従来型・ユニット型共通）'!$C$6:$L$47,10,FALSE))</f>
        <v/>
      </c>
      <c r="AY186" s="173"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1473">
        <f>IF($BE$3="４週",SUM(W186:AX186),IF($BE$3="暦月",SUM(W186:BA186),""))</f>
        <v>0</v>
      </c>
      <c r="BC186" s="1474"/>
      <c r="BD186" s="1475">
        <f>IF($BE$3="４週",BB186/4,IF($BE$3="暦月",(BB186/($BE$8/7)),""))</f>
        <v>0</v>
      </c>
      <c r="BE186" s="1474"/>
      <c r="BF186" s="1470"/>
      <c r="BG186" s="1471"/>
      <c r="BH186" s="1471"/>
      <c r="BI186" s="1471"/>
      <c r="BJ186" s="1472"/>
    </row>
    <row r="187" spans="2:62" ht="20.25" customHeight="1">
      <c r="B187" s="1479">
        <f>B185+1</f>
        <v>86</v>
      </c>
      <c r="C187" s="1316"/>
      <c r="D187" s="1317"/>
      <c r="E187" s="163"/>
      <c r="F187" s="164"/>
      <c r="G187" s="163"/>
      <c r="H187" s="164"/>
      <c r="I187" s="1410"/>
      <c r="J187" s="1411"/>
      <c r="K187" s="1416"/>
      <c r="L187" s="1417"/>
      <c r="M187" s="1417"/>
      <c r="N187" s="1317"/>
      <c r="O187" s="1440"/>
      <c r="P187" s="1441"/>
      <c r="Q187" s="1441"/>
      <c r="R187" s="1441"/>
      <c r="S187" s="1442"/>
      <c r="T187" s="195" t="s">
        <v>18</v>
      </c>
      <c r="U187" s="118"/>
      <c r="V187" s="119"/>
      <c r="W187" s="105"/>
      <c r="X187" s="106"/>
      <c r="Y187" s="106"/>
      <c r="Z187" s="106"/>
      <c r="AA187" s="106"/>
      <c r="AB187" s="106"/>
      <c r="AC187" s="107"/>
      <c r="AD187" s="105"/>
      <c r="AE187" s="106"/>
      <c r="AF187" s="106"/>
      <c r="AG187" s="106"/>
      <c r="AH187" s="106"/>
      <c r="AI187" s="106"/>
      <c r="AJ187" s="107"/>
      <c r="AK187" s="105"/>
      <c r="AL187" s="106"/>
      <c r="AM187" s="106"/>
      <c r="AN187" s="106"/>
      <c r="AO187" s="106"/>
      <c r="AP187" s="106"/>
      <c r="AQ187" s="107"/>
      <c r="AR187" s="105"/>
      <c r="AS187" s="106"/>
      <c r="AT187" s="106"/>
      <c r="AU187" s="106"/>
      <c r="AV187" s="106"/>
      <c r="AW187" s="106"/>
      <c r="AX187" s="107"/>
      <c r="AY187" s="105"/>
      <c r="AZ187" s="106"/>
      <c r="BA187" s="108"/>
      <c r="BB187" s="1394"/>
      <c r="BC187" s="1395"/>
      <c r="BD187" s="1396"/>
      <c r="BE187" s="1397"/>
      <c r="BF187" s="1418"/>
      <c r="BG187" s="1419"/>
      <c r="BH187" s="1419"/>
      <c r="BI187" s="1419"/>
      <c r="BJ187" s="1420"/>
    </row>
    <row r="188" spans="2:62" ht="20.25" customHeight="1">
      <c r="B188" s="1480"/>
      <c r="C188" s="1464"/>
      <c r="D188" s="1465"/>
      <c r="E188" s="207"/>
      <c r="F188" s="208">
        <f>C187</f>
        <v>0</v>
      </c>
      <c r="G188" s="207"/>
      <c r="H188" s="208">
        <f>I187</f>
        <v>0</v>
      </c>
      <c r="I188" s="1466"/>
      <c r="J188" s="1467"/>
      <c r="K188" s="1468"/>
      <c r="L188" s="1469"/>
      <c r="M188" s="1469"/>
      <c r="N188" s="1465"/>
      <c r="O188" s="1440"/>
      <c r="P188" s="1441"/>
      <c r="Q188" s="1441"/>
      <c r="R188" s="1441"/>
      <c r="S188" s="1442"/>
      <c r="T188" s="196" t="s">
        <v>254</v>
      </c>
      <c r="U188" s="120"/>
      <c r="V188" s="197"/>
      <c r="W188" s="173" t="str">
        <f>IF(W187="","",VLOOKUP(W187,'シフト記号表（従来型・ユニット型共通）'!$C$6:$L$47,10,FALSE))</f>
        <v/>
      </c>
      <c r="X188" s="174" t="str">
        <f>IF(X187="","",VLOOKUP(X187,'シフト記号表（従来型・ユニット型共通）'!$C$6:$L$47,10,FALSE))</f>
        <v/>
      </c>
      <c r="Y188" s="174" t="str">
        <f>IF(Y187="","",VLOOKUP(Y187,'シフト記号表（従来型・ユニット型共通）'!$C$6:$L$47,10,FALSE))</f>
        <v/>
      </c>
      <c r="Z188" s="174" t="str">
        <f>IF(Z187="","",VLOOKUP(Z187,'シフト記号表（従来型・ユニット型共通）'!$C$6:$L$47,10,FALSE))</f>
        <v/>
      </c>
      <c r="AA188" s="174" t="str">
        <f>IF(AA187="","",VLOOKUP(AA187,'シフト記号表（従来型・ユニット型共通）'!$C$6:$L$47,10,FALSE))</f>
        <v/>
      </c>
      <c r="AB188" s="174" t="str">
        <f>IF(AB187="","",VLOOKUP(AB187,'シフト記号表（従来型・ユニット型共通）'!$C$6:$L$47,10,FALSE))</f>
        <v/>
      </c>
      <c r="AC188" s="175" t="str">
        <f>IF(AC187="","",VLOOKUP(AC187,'シフト記号表（従来型・ユニット型共通）'!$C$6:$L$47,10,FALSE))</f>
        <v/>
      </c>
      <c r="AD188" s="173"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4" t="str">
        <f>IF(AG187="","",VLOOKUP(AG187,'シフト記号表（従来型・ユニット型共通）'!$C$6:$L$47,10,FALSE))</f>
        <v/>
      </c>
      <c r="AH188" s="174" t="str">
        <f>IF(AH187="","",VLOOKUP(AH187,'シフト記号表（従来型・ユニット型共通）'!$C$6:$L$47,10,FALSE))</f>
        <v/>
      </c>
      <c r="AI188" s="174" t="str">
        <f>IF(AI187="","",VLOOKUP(AI187,'シフト記号表（従来型・ユニット型共通）'!$C$6:$L$47,10,FALSE))</f>
        <v/>
      </c>
      <c r="AJ188" s="175" t="str">
        <f>IF(AJ187="","",VLOOKUP(AJ187,'シフト記号表（従来型・ユニット型共通）'!$C$6:$L$47,10,FALSE))</f>
        <v/>
      </c>
      <c r="AK188" s="173"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4" t="str">
        <f>IF(AN187="","",VLOOKUP(AN187,'シフト記号表（従来型・ユニット型共通）'!$C$6:$L$47,10,FALSE))</f>
        <v/>
      </c>
      <c r="AO188" s="174" t="str">
        <f>IF(AO187="","",VLOOKUP(AO187,'シフト記号表（従来型・ユニット型共通）'!$C$6:$L$47,10,FALSE))</f>
        <v/>
      </c>
      <c r="AP188" s="174" t="str">
        <f>IF(AP187="","",VLOOKUP(AP187,'シフト記号表（従来型・ユニット型共通）'!$C$6:$L$47,10,FALSE))</f>
        <v/>
      </c>
      <c r="AQ188" s="175" t="str">
        <f>IF(AQ187="","",VLOOKUP(AQ187,'シフト記号表（従来型・ユニット型共通）'!$C$6:$L$47,10,FALSE))</f>
        <v/>
      </c>
      <c r="AR188" s="173"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4" t="str">
        <f>IF(AU187="","",VLOOKUP(AU187,'シフト記号表（従来型・ユニット型共通）'!$C$6:$L$47,10,FALSE))</f>
        <v/>
      </c>
      <c r="AV188" s="174" t="str">
        <f>IF(AV187="","",VLOOKUP(AV187,'シフト記号表（従来型・ユニット型共通）'!$C$6:$L$47,10,FALSE))</f>
        <v/>
      </c>
      <c r="AW188" s="174" t="str">
        <f>IF(AW187="","",VLOOKUP(AW187,'シフト記号表（従来型・ユニット型共通）'!$C$6:$L$47,10,FALSE))</f>
        <v/>
      </c>
      <c r="AX188" s="175" t="str">
        <f>IF(AX187="","",VLOOKUP(AX187,'シフト記号表（従来型・ユニット型共通）'!$C$6:$L$47,10,FALSE))</f>
        <v/>
      </c>
      <c r="AY188" s="173"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1473">
        <f>IF($BE$3="４週",SUM(W188:AX188),IF($BE$3="暦月",SUM(W188:BA188),""))</f>
        <v>0</v>
      </c>
      <c r="BC188" s="1474"/>
      <c r="BD188" s="1475">
        <f>IF($BE$3="４週",BB188/4,IF($BE$3="暦月",(BB188/($BE$8/7)),""))</f>
        <v>0</v>
      </c>
      <c r="BE188" s="1474"/>
      <c r="BF188" s="1470"/>
      <c r="BG188" s="1471"/>
      <c r="BH188" s="1471"/>
      <c r="BI188" s="1471"/>
      <c r="BJ188" s="1472"/>
    </row>
    <row r="189" spans="2:62" ht="20.25" customHeight="1">
      <c r="B189" s="1479">
        <f>B187+1</f>
        <v>87</v>
      </c>
      <c r="C189" s="1316"/>
      <c r="D189" s="1317"/>
      <c r="E189" s="163"/>
      <c r="F189" s="164"/>
      <c r="G189" s="163"/>
      <c r="H189" s="164"/>
      <c r="I189" s="1410"/>
      <c r="J189" s="1411"/>
      <c r="K189" s="1416"/>
      <c r="L189" s="1417"/>
      <c r="M189" s="1417"/>
      <c r="N189" s="1317"/>
      <c r="O189" s="1440"/>
      <c r="P189" s="1441"/>
      <c r="Q189" s="1441"/>
      <c r="R189" s="1441"/>
      <c r="S189" s="1442"/>
      <c r="T189" s="195" t="s">
        <v>18</v>
      </c>
      <c r="U189" s="118"/>
      <c r="V189" s="119"/>
      <c r="W189" s="105"/>
      <c r="X189" s="106"/>
      <c r="Y189" s="106"/>
      <c r="Z189" s="106"/>
      <c r="AA189" s="106"/>
      <c r="AB189" s="106"/>
      <c r="AC189" s="107"/>
      <c r="AD189" s="105"/>
      <c r="AE189" s="106"/>
      <c r="AF189" s="106"/>
      <c r="AG189" s="106"/>
      <c r="AH189" s="106"/>
      <c r="AI189" s="106"/>
      <c r="AJ189" s="107"/>
      <c r="AK189" s="105"/>
      <c r="AL189" s="106"/>
      <c r="AM189" s="106"/>
      <c r="AN189" s="106"/>
      <c r="AO189" s="106"/>
      <c r="AP189" s="106"/>
      <c r="AQ189" s="107"/>
      <c r="AR189" s="105"/>
      <c r="AS189" s="106"/>
      <c r="AT189" s="106"/>
      <c r="AU189" s="106"/>
      <c r="AV189" s="106"/>
      <c r="AW189" s="106"/>
      <c r="AX189" s="107"/>
      <c r="AY189" s="105"/>
      <c r="AZ189" s="106"/>
      <c r="BA189" s="108"/>
      <c r="BB189" s="1394"/>
      <c r="BC189" s="1395"/>
      <c r="BD189" s="1396"/>
      <c r="BE189" s="1397"/>
      <c r="BF189" s="1418"/>
      <c r="BG189" s="1419"/>
      <c r="BH189" s="1419"/>
      <c r="BI189" s="1419"/>
      <c r="BJ189" s="1420"/>
    </row>
    <row r="190" spans="2:62" ht="20.25" customHeight="1">
      <c r="B190" s="1480"/>
      <c r="C190" s="1464"/>
      <c r="D190" s="1465"/>
      <c r="E190" s="207"/>
      <c r="F190" s="208">
        <f>C189</f>
        <v>0</v>
      </c>
      <c r="G190" s="207"/>
      <c r="H190" s="208">
        <f>I189</f>
        <v>0</v>
      </c>
      <c r="I190" s="1466"/>
      <c r="J190" s="1467"/>
      <c r="K190" s="1468"/>
      <c r="L190" s="1469"/>
      <c r="M190" s="1469"/>
      <c r="N190" s="1465"/>
      <c r="O190" s="1440"/>
      <c r="P190" s="1441"/>
      <c r="Q190" s="1441"/>
      <c r="R190" s="1441"/>
      <c r="S190" s="1442"/>
      <c r="T190" s="196" t="s">
        <v>254</v>
      </c>
      <c r="U190" s="120"/>
      <c r="V190" s="197"/>
      <c r="W190" s="173" t="str">
        <f>IF(W189="","",VLOOKUP(W189,'シフト記号表（従来型・ユニット型共通）'!$C$6:$L$47,10,FALSE))</f>
        <v/>
      </c>
      <c r="X190" s="174" t="str">
        <f>IF(X189="","",VLOOKUP(X189,'シフト記号表（従来型・ユニット型共通）'!$C$6:$L$47,10,FALSE))</f>
        <v/>
      </c>
      <c r="Y190" s="174" t="str">
        <f>IF(Y189="","",VLOOKUP(Y189,'シフト記号表（従来型・ユニット型共通）'!$C$6:$L$47,10,FALSE))</f>
        <v/>
      </c>
      <c r="Z190" s="174" t="str">
        <f>IF(Z189="","",VLOOKUP(Z189,'シフト記号表（従来型・ユニット型共通）'!$C$6:$L$47,10,FALSE))</f>
        <v/>
      </c>
      <c r="AA190" s="174" t="str">
        <f>IF(AA189="","",VLOOKUP(AA189,'シフト記号表（従来型・ユニット型共通）'!$C$6:$L$47,10,FALSE))</f>
        <v/>
      </c>
      <c r="AB190" s="174" t="str">
        <f>IF(AB189="","",VLOOKUP(AB189,'シフト記号表（従来型・ユニット型共通）'!$C$6:$L$47,10,FALSE))</f>
        <v/>
      </c>
      <c r="AC190" s="175" t="str">
        <f>IF(AC189="","",VLOOKUP(AC189,'シフト記号表（従来型・ユニット型共通）'!$C$6:$L$47,10,FALSE))</f>
        <v/>
      </c>
      <c r="AD190" s="173"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4" t="str">
        <f>IF(AG189="","",VLOOKUP(AG189,'シフト記号表（従来型・ユニット型共通）'!$C$6:$L$47,10,FALSE))</f>
        <v/>
      </c>
      <c r="AH190" s="174" t="str">
        <f>IF(AH189="","",VLOOKUP(AH189,'シフト記号表（従来型・ユニット型共通）'!$C$6:$L$47,10,FALSE))</f>
        <v/>
      </c>
      <c r="AI190" s="174" t="str">
        <f>IF(AI189="","",VLOOKUP(AI189,'シフト記号表（従来型・ユニット型共通）'!$C$6:$L$47,10,FALSE))</f>
        <v/>
      </c>
      <c r="AJ190" s="175" t="str">
        <f>IF(AJ189="","",VLOOKUP(AJ189,'シフト記号表（従来型・ユニット型共通）'!$C$6:$L$47,10,FALSE))</f>
        <v/>
      </c>
      <c r="AK190" s="173"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4" t="str">
        <f>IF(AN189="","",VLOOKUP(AN189,'シフト記号表（従来型・ユニット型共通）'!$C$6:$L$47,10,FALSE))</f>
        <v/>
      </c>
      <c r="AO190" s="174" t="str">
        <f>IF(AO189="","",VLOOKUP(AO189,'シフト記号表（従来型・ユニット型共通）'!$C$6:$L$47,10,FALSE))</f>
        <v/>
      </c>
      <c r="AP190" s="174" t="str">
        <f>IF(AP189="","",VLOOKUP(AP189,'シフト記号表（従来型・ユニット型共通）'!$C$6:$L$47,10,FALSE))</f>
        <v/>
      </c>
      <c r="AQ190" s="175" t="str">
        <f>IF(AQ189="","",VLOOKUP(AQ189,'シフト記号表（従来型・ユニット型共通）'!$C$6:$L$47,10,FALSE))</f>
        <v/>
      </c>
      <c r="AR190" s="173"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4" t="str">
        <f>IF(AU189="","",VLOOKUP(AU189,'シフト記号表（従来型・ユニット型共通）'!$C$6:$L$47,10,FALSE))</f>
        <v/>
      </c>
      <c r="AV190" s="174" t="str">
        <f>IF(AV189="","",VLOOKUP(AV189,'シフト記号表（従来型・ユニット型共通）'!$C$6:$L$47,10,FALSE))</f>
        <v/>
      </c>
      <c r="AW190" s="174" t="str">
        <f>IF(AW189="","",VLOOKUP(AW189,'シフト記号表（従来型・ユニット型共通）'!$C$6:$L$47,10,FALSE))</f>
        <v/>
      </c>
      <c r="AX190" s="175" t="str">
        <f>IF(AX189="","",VLOOKUP(AX189,'シフト記号表（従来型・ユニット型共通）'!$C$6:$L$47,10,FALSE))</f>
        <v/>
      </c>
      <c r="AY190" s="173"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1473">
        <f>IF($BE$3="４週",SUM(W190:AX190),IF($BE$3="暦月",SUM(W190:BA190),""))</f>
        <v>0</v>
      </c>
      <c r="BC190" s="1474"/>
      <c r="BD190" s="1475">
        <f>IF($BE$3="４週",BB190/4,IF($BE$3="暦月",(BB190/($BE$8/7)),""))</f>
        <v>0</v>
      </c>
      <c r="BE190" s="1474"/>
      <c r="BF190" s="1470"/>
      <c r="BG190" s="1471"/>
      <c r="BH190" s="1471"/>
      <c r="BI190" s="1471"/>
      <c r="BJ190" s="1472"/>
    </row>
    <row r="191" spans="2:62" ht="20.25" customHeight="1">
      <c r="B191" s="1479">
        <f>B189+1</f>
        <v>88</v>
      </c>
      <c r="C191" s="1316"/>
      <c r="D191" s="1317"/>
      <c r="E191" s="163"/>
      <c r="F191" s="164"/>
      <c r="G191" s="163"/>
      <c r="H191" s="164"/>
      <c r="I191" s="1410"/>
      <c r="J191" s="1411"/>
      <c r="K191" s="1416"/>
      <c r="L191" s="1417"/>
      <c r="M191" s="1417"/>
      <c r="N191" s="1317"/>
      <c r="O191" s="1440"/>
      <c r="P191" s="1441"/>
      <c r="Q191" s="1441"/>
      <c r="R191" s="1441"/>
      <c r="S191" s="1442"/>
      <c r="T191" s="195" t="s">
        <v>18</v>
      </c>
      <c r="U191" s="118"/>
      <c r="V191" s="119"/>
      <c r="W191" s="105"/>
      <c r="X191" s="106"/>
      <c r="Y191" s="106"/>
      <c r="Z191" s="106"/>
      <c r="AA191" s="106"/>
      <c r="AB191" s="106"/>
      <c r="AC191" s="107"/>
      <c r="AD191" s="105"/>
      <c r="AE191" s="106"/>
      <c r="AF191" s="106"/>
      <c r="AG191" s="106"/>
      <c r="AH191" s="106"/>
      <c r="AI191" s="106"/>
      <c r="AJ191" s="107"/>
      <c r="AK191" s="105"/>
      <c r="AL191" s="106"/>
      <c r="AM191" s="106"/>
      <c r="AN191" s="106"/>
      <c r="AO191" s="106"/>
      <c r="AP191" s="106"/>
      <c r="AQ191" s="107"/>
      <c r="AR191" s="105"/>
      <c r="AS191" s="106"/>
      <c r="AT191" s="106"/>
      <c r="AU191" s="106"/>
      <c r="AV191" s="106"/>
      <c r="AW191" s="106"/>
      <c r="AX191" s="107"/>
      <c r="AY191" s="105"/>
      <c r="AZ191" s="106"/>
      <c r="BA191" s="108"/>
      <c r="BB191" s="1394"/>
      <c r="BC191" s="1395"/>
      <c r="BD191" s="1396"/>
      <c r="BE191" s="1397"/>
      <c r="BF191" s="1418"/>
      <c r="BG191" s="1419"/>
      <c r="BH191" s="1419"/>
      <c r="BI191" s="1419"/>
      <c r="BJ191" s="1420"/>
    </row>
    <row r="192" spans="2:62" ht="20.25" customHeight="1">
      <c r="B192" s="1480"/>
      <c r="C192" s="1464"/>
      <c r="D192" s="1465"/>
      <c r="E192" s="207"/>
      <c r="F192" s="208">
        <f>C191</f>
        <v>0</v>
      </c>
      <c r="G192" s="207"/>
      <c r="H192" s="208">
        <f>I191</f>
        <v>0</v>
      </c>
      <c r="I192" s="1466"/>
      <c r="J192" s="1467"/>
      <c r="K192" s="1468"/>
      <c r="L192" s="1469"/>
      <c r="M192" s="1469"/>
      <c r="N192" s="1465"/>
      <c r="O192" s="1440"/>
      <c r="P192" s="1441"/>
      <c r="Q192" s="1441"/>
      <c r="R192" s="1441"/>
      <c r="S192" s="1442"/>
      <c r="T192" s="196" t="s">
        <v>254</v>
      </c>
      <c r="U192" s="120"/>
      <c r="V192" s="197"/>
      <c r="W192" s="173" t="str">
        <f>IF(W191="","",VLOOKUP(W191,'シフト記号表（従来型・ユニット型共通）'!$C$6:$L$47,10,FALSE))</f>
        <v/>
      </c>
      <c r="X192" s="174" t="str">
        <f>IF(X191="","",VLOOKUP(X191,'シフト記号表（従来型・ユニット型共通）'!$C$6:$L$47,10,FALSE))</f>
        <v/>
      </c>
      <c r="Y192" s="174" t="str">
        <f>IF(Y191="","",VLOOKUP(Y191,'シフト記号表（従来型・ユニット型共通）'!$C$6:$L$47,10,FALSE))</f>
        <v/>
      </c>
      <c r="Z192" s="174" t="str">
        <f>IF(Z191="","",VLOOKUP(Z191,'シフト記号表（従来型・ユニット型共通）'!$C$6:$L$47,10,FALSE))</f>
        <v/>
      </c>
      <c r="AA192" s="174" t="str">
        <f>IF(AA191="","",VLOOKUP(AA191,'シフト記号表（従来型・ユニット型共通）'!$C$6:$L$47,10,FALSE))</f>
        <v/>
      </c>
      <c r="AB192" s="174" t="str">
        <f>IF(AB191="","",VLOOKUP(AB191,'シフト記号表（従来型・ユニット型共通）'!$C$6:$L$47,10,FALSE))</f>
        <v/>
      </c>
      <c r="AC192" s="175" t="str">
        <f>IF(AC191="","",VLOOKUP(AC191,'シフト記号表（従来型・ユニット型共通）'!$C$6:$L$47,10,FALSE))</f>
        <v/>
      </c>
      <c r="AD192" s="173"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4" t="str">
        <f>IF(AG191="","",VLOOKUP(AG191,'シフト記号表（従来型・ユニット型共通）'!$C$6:$L$47,10,FALSE))</f>
        <v/>
      </c>
      <c r="AH192" s="174" t="str">
        <f>IF(AH191="","",VLOOKUP(AH191,'シフト記号表（従来型・ユニット型共通）'!$C$6:$L$47,10,FALSE))</f>
        <v/>
      </c>
      <c r="AI192" s="174" t="str">
        <f>IF(AI191="","",VLOOKUP(AI191,'シフト記号表（従来型・ユニット型共通）'!$C$6:$L$47,10,FALSE))</f>
        <v/>
      </c>
      <c r="AJ192" s="175" t="str">
        <f>IF(AJ191="","",VLOOKUP(AJ191,'シフト記号表（従来型・ユニット型共通）'!$C$6:$L$47,10,FALSE))</f>
        <v/>
      </c>
      <c r="AK192" s="173"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4" t="str">
        <f>IF(AN191="","",VLOOKUP(AN191,'シフト記号表（従来型・ユニット型共通）'!$C$6:$L$47,10,FALSE))</f>
        <v/>
      </c>
      <c r="AO192" s="174" t="str">
        <f>IF(AO191="","",VLOOKUP(AO191,'シフト記号表（従来型・ユニット型共通）'!$C$6:$L$47,10,FALSE))</f>
        <v/>
      </c>
      <c r="AP192" s="174" t="str">
        <f>IF(AP191="","",VLOOKUP(AP191,'シフト記号表（従来型・ユニット型共通）'!$C$6:$L$47,10,FALSE))</f>
        <v/>
      </c>
      <c r="AQ192" s="175" t="str">
        <f>IF(AQ191="","",VLOOKUP(AQ191,'シフト記号表（従来型・ユニット型共通）'!$C$6:$L$47,10,FALSE))</f>
        <v/>
      </c>
      <c r="AR192" s="173"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4" t="str">
        <f>IF(AU191="","",VLOOKUP(AU191,'シフト記号表（従来型・ユニット型共通）'!$C$6:$L$47,10,FALSE))</f>
        <v/>
      </c>
      <c r="AV192" s="174" t="str">
        <f>IF(AV191="","",VLOOKUP(AV191,'シフト記号表（従来型・ユニット型共通）'!$C$6:$L$47,10,FALSE))</f>
        <v/>
      </c>
      <c r="AW192" s="174" t="str">
        <f>IF(AW191="","",VLOOKUP(AW191,'シフト記号表（従来型・ユニット型共通）'!$C$6:$L$47,10,FALSE))</f>
        <v/>
      </c>
      <c r="AX192" s="175" t="str">
        <f>IF(AX191="","",VLOOKUP(AX191,'シフト記号表（従来型・ユニット型共通）'!$C$6:$L$47,10,FALSE))</f>
        <v/>
      </c>
      <c r="AY192" s="173"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1473">
        <f>IF($BE$3="４週",SUM(W192:AX192),IF($BE$3="暦月",SUM(W192:BA192),""))</f>
        <v>0</v>
      </c>
      <c r="BC192" s="1474"/>
      <c r="BD192" s="1475">
        <f>IF($BE$3="４週",BB192/4,IF($BE$3="暦月",(BB192/($BE$8/7)),""))</f>
        <v>0</v>
      </c>
      <c r="BE192" s="1474"/>
      <c r="BF192" s="1470"/>
      <c r="BG192" s="1471"/>
      <c r="BH192" s="1471"/>
      <c r="BI192" s="1471"/>
      <c r="BJ192" s="1472"/>
    </row>
    <row r="193" spans="2:62" ht="20.25" customHeight="1">
      <c r="B193" s="1479">
        <f>B191+1</f>
        <v>89</v>
      </c>
      <c r="C193" s="1316"/>
      <c r="D193" s="1317"/>
      <c r="E193" s="163"/>
      <c r="F193" s="164"/>
      <c r="G193" s="163"/>
      <c r="H193" s="164"/>
      <c r="I193" s="1410"/>
      <c r="J193" s="1411"/>
      <c r="K193" s="1416"/>
      <c r="L193" s="1417"/>
      <c r="M193" s="1417"/>
      <c r="N193" s="1317"/>
      <c r="O193" s="1440"/>
      <c r="P193" s="1441"/>
      <c r="Q193" s="1441"/>
      <c r="R193" s="1441"/>
      <c r="S193" s="1442"/>
      <c r="T193" s="195" t="s">
        <v>18</v>
      </c>
      <c r="U193" s="118"/>
      <c r="V193" s="119"/>
      <c r="W193" s="105"/>
      <c r="X193" s="106"/>
      <c r="Y193" s="106"/>
      <c r="Z193" s="106"/>
      <c r="AA193" s="106"/>
      <c r="AB193" s="106"/>
      <c r="AC193" s="107"/>
      <c r="AD193" s="105"/>
      <c r="AE193" s="106"/>
      <c r="AF193" s="106"/>
      <c r="AG193" s="106"/>
      <c r="AH193" s="106"/>
      <c r="AI193" s="106"/>
      <c r="AJ193" s="107"/>
      <c r="AK193" s="105"/>
      <c r="AL193" s="106"/>
      <c r="AM193" s="106"/>
      <c r="AN193" s="106"/>
      <c r="AO193" s="106"/>
      <c r="AP193" s="106"/>
      <c r="AQ193" s="107"/>
      <c r="AR193" s="105"/>
      <c r="AS193" s="106"/>
      <c r="AT193" s="106"/>
      <c r="AU193" s="106"/>
      <c r="AV193" s="106"/>
      <c r="AW193" s="106"/>
      <c r="AX193" s="107"/>
      <c r="AY193" s="105"/>
      <c r="AZ193" s="106"/>
      <c r="BA193" s="108"/>
      <c r="BB193" s="1394"/>
      <c r="BC193" s="1395"/>
      <c r="BD193" s="1396"/>
      <c r="BE193" s="1397"/>
      <c r="BF193" s="1418"/>
      <c r="BG193" s="1419"/>
      <c r="BH193" s="1419"/>
      <c r="BI193" s="1419"/>
      <c r="BJ193" s="1420"/>
    </row>
    <row r="194" spans="2:62" ht="20.25" customHeight="1">
      <c r="B194" s="1480"/>
      <c r="C194" s="1464"/>
      <c r="D194" s="1465"/>
      <c r="E194" s="207"/>
      <c r="F194" s="208">
        <f>C193</f>
        <v>0</v>
      </c>
      <c r="G194" s="207"/>
      <c r="H194" s="208">
        <f>I193</f>
        <v>0</v>
      </c>
      <c r="I194" s="1466"/>
      <c r="J194" s="1467"/>
      <c r="K194" s="1468"/>
      <c r="L194" s="1469"/>
      <c r="M194" s="1469"/>
      <c r="N194" s="1465"/>
      <c r="O194" s="1440"/>
      <c r="P194" s="1441"/>
      <c r="Q194" s="1441"/>
      <c r="R194" s="1441"/>
      <c r="S194" s="1442"/>
      <c r="T194" s="196" t="s">
        <v>254</v>
      </c>
      <c r="U194" s="120"/>
      <c r="V194" s="197"/>
      <c r="W194" s="173" t="str">
        <f>IF(W193="","",VLOOKUP(W193,'シフト記号表（従来型・ユニット型共通）'!$C$6:$L$47,10,FALSE))</f>
        <v/>
      </c>
      <c r="X194" s="174" t="str">
        <f>IF(X193="","",VLOOKUP(X193,'シフト記号表（従来型・ユニット型共通）'!$C$6:$L$47,10,FALSE))</f>
        <v/>
      </c>
      <c r="Y194" s="174" t="str">
        <f>IF(Y193="","",VLOOKUP(Y193,'シフト記号表（従来型・ユニット型共通）'!$C$6:$L$47,10,FALSE))</f>
        <v/>
      </c>
      <c r="Z194" s="174" t="str">
        <f>IF(Z193="","",VLOOKUP(Z193,'シフト記号表（従来型・ユニット型共通）'!$C$6:$L$47,10,FALSE))</f>
        <v/>
      </c>
      <c r="AA194" s="174" t="str">
        <f>IF(AA193="","",VLOOKUP(AA193,'シフト記号表（従来型・ユニット型共通）'!$C$6:$L$47,10,FALSE))</f>
        <v/>
      </c>
      <c r="AB194" s="174" t="str">
        <f>IF(AB193="","",VLOOKUP(AB193,'シフト記号表（従来型・ユニット型共通）'!$C$6:$L$47,10,FALSE))</f>
        <v/>
      </c>
      <c r="AC194" s="175" t="str">
        <f>IF(AC193="","",VLOOKUP(AC193,'シフト記号表（従来型・ユニット型共通）'!$C$6:$L$47,10,FALSE))</f>
        <v/>
      </c>
      <c r="AD194" s="173"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4" t="str">
        <f>IF(AG193="","",VLOOKUP(AG193,'シフト記号表（従来型・ユニット型共通）'!$C$6:$L$47,10,FALSE))</f>
        <v/>
      </c>
      <c r="AH194" s="174" t="str">
        <f>IF(AH193="","",VLOOKUP(AH193,'シフト記号表（従来型・ユニット型共通）'!$C$6:$L$47,10,FALSE))</f>
        <v/>
      </c>
      <c r="AI194" s="174" t="str">
        <f>IF(AI193="","",VLOOKUP(AI193,'シフト記号表（従来型・ユニット型共通）'!$C$6:$L$47,10,FALSE))</f>
        <v/>
      </c>
      <c r="AJ194" s="175" t="str">
        <f>IF(AJ193="","",VLOOKUP(AJ193,'シフト記号表（従来型・ユニット型共通）'!$C$6:$L$47,10,FALSE))</f>
        <v/>
      </c>
      <c r="AK194" s="173"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4" t="str">
        <f>IF(AN193="","",VLOOKUP(AN193,'シフト記号表（従来型・ユニット型共通）'!$C$6:$L$47,10,FALSE))</f>
        <v/>
      </c>
      <c r="AO194" s="174" t="str">
        <f>IF(AO193="","",VLOOKUP(AO193,'シフト記号表（従来型・ユニット型共通）'!$C$6:$L$47,10,FALSE))</f>
        <v/>
      </c>
      <c r="AP194" s="174" t="str">
        <f>IF(AP193="","",VLOOKUP(AP193,'シフト記号表（従来型・ユニット型共通）'!$C$6:$L$47,10,FALSE))</f>
        <v/>
      </c>
      <c r="AQ194" s="175" t="str">
        <f>IF(AQ193="","",VLOOKUP(AQ193,'シフト記号表（従来型・ユニット型共通）'!$C$6:$L$47,10,FALSE))</f>
        <v/>
      </c>
      <c r="AR194" s="173"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4" t="str">
        <f>IF(AU193="","",VLOOKUP(AU193,'シフト記号表（従来型・ユニット型共通）'!$C$6:$L$47,10,FALSE))</f>
        <v/>
      </c>
      <c r="AV194" s="174" t="str">
        <f>IF(AV193="","",VLOOKUP(AV193,'シフト記号表（従来型・ユニット型共通）'!$C$6:$L$47,10,FALSE))</f>
        <v/>
      </c>
      <c r="AW194" s="174" t="str">
        <f>IF(AW193="","",VLOOKUP(AW193,'シフト記号表（従来型・ユニット型共通）'!$C$6:$L$47,10,FALSE))</f>
        <v/>
      </c>
      <c r="AX194" s="175" t="str">
        <f>IF(AX193="","",VLOOKUP(AX193,'シフト記号表（従来型・ユニット型共通）'!$C$6:$L$47,10,FALSE))</f>
        <v/>
      </c>
      <c r="AY194" s="173"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1473">
        <f>IF($BE$3="４週",SUM(W194:AX194),IF($BE$3="暦月",SUM(W194:BA194),""))</f>
        <v>0</v>
      </c>
      <c r="BC194" s="1474"/>
      <c r="BD194" s="1475">
        <f>IF($BE$3="４週",BB194/4,IF($BE$3="暦月",(BB194/($BE$8/7)),""))</f>
        <v>0</v>
      </c>
      <c r="BE194" s="1474"/>
      <c r="BF194" s="1470"/>
      <c r="BG194" s="1471"/>
      <c r="BH194" s="1471"/>
      <c r="BI194" s="1471"/>
      <c r="BJ194" s="1472"/>
    </row>
    <row r="195" spans="2:62" ht="20.25" customHeight="1">
      <c r="B195" s="1479">
        <f>B193+1</f>
        <v>90</v>
      </c>
      <c r="C195" s="1316"/>
      <c r="D195" s="1317"/>
      <c r="E195" s="163"/>
      <c r="F195" s="164"/>
      <c r="G195" s="163"/>
      <c r="H195" s="164"/>
      <c r="I195" s="1410"/>
      <c r="J195" s="1411"/>
      <c r="K195" s="1416"/>
      <c r="L195" s="1417"/>
      <c r="M195" s="1417"/>
      <c r="N195" s="1317"/>
      <c r="O195" s="1440"/>
      <c r="P195" s="1441"/>
      <c r="Q195" s="1441"/>
      <c r="R195" s="1441"/>
      <c r="S195" s="1442"/>
      <c r="T195" s="195" t="s">
        <v>18</v>
      </c>
      <c r="U195" s="118"/>
      <c r="V195" s="119"/>
      <c r="W195" s="105"/>
      <c r="X195" s="106"/>
      <c r="Y195" s="106"/>
      <c r="Z195" s="106"/>
      <c r="AA195" s="106"/>
      <c r="AB195" s="106"/>
      <c r="AC195" s="107"/>
      <c r="AD195" s="105"/>
      <c r="AE195" s="106"/>
      <c r="AF195" s="106"/>
      <c r="AG195" s="106"/>
      <c r="AH195" s="106"/>
      <c r="AI195" s="106"/>
      <c r="AJ195" s="107"/>
      <c r="AK195" s="105"/>
      <c r="AL195" s="106"/>
      <c r="AM195" s="106"/>
      <c r="AN195" s="106"/>
      <c r="AO195" s="106"/>
      <c r="AP195" s="106"/>
      <c r="AQ195" s="107"/>
      <c r="AR195" s="105"/>
      <c r="AS195" s="106"/>
      <c r="AT195" s="106"/>
      <c r="AU195" s="106"/>
      <c r="AV195" s="106"/>
      <c r="AW195" s="106"/>
      <c r="AX195" s="107"/>
      <c r="AY195" s="105"/>
      <c r="AZ195" s="106"/>
      <c r="BA195" s="108"/>
      <c r="BB195" s="1394"/>
      <c r="BC195" s="1395"/>
      <c r="BD195" s="1396"/>
      <c r="BE195" s="1397"/>
      <c r="BF195" s="1418"/>
      <c r="BG195" s="1419"/>
      <c r="BH195" s="1419"/>
      <c r="BI195" s="1419"/>
      <c r="BJ195" s="1420"/>
    </row>
    <row r="196" spans="2:62" ht="20.25" customHeight="1">
      <c r="B196" s="1480"/>
      <c r="C196" s="1464"/>
      <c r="D196" s="1465"/>
      <c r="E196" s="207"/>
      <c r="F196" s="208">
        <f>C195</f>
        <v>0</v>
      </c>
      <c r="G196" s="207"/>
      <c r="H196" s="208">
        <f>I195</f>
        <v>0</v>
      </c>
      <c r="I196" s="1466"/>
      <c r="J196" s="1467"/>
      <c r="K196" s="1468"/>
      <c r="L196" s="1469"/>
      <c r="M196" s="1469"/>
      <c r="N196" s="1465"/>
      <c r="O196" s="1440"/>
      <c r="P196" s="1441"/>
      <c r="Q196" s="1441"/>
      <c r="R196" s="1441"/>
      <c r="S196" s="1442"/>
      <c r="T196" s="196" t="s">
        <v>254</v>
      </c>
      <c r="U196" s="120"/>
      <c r="V196" s="197"/>
      <c r="W196" s="173" t="str">
        <f>IF(W195="","",VLOOKUP(W195,'シフト記号表（従来型・ユニット型共通）'!$C$6:$L$47,10,FALSE))</f>
        <v/>
      </c>
      <c r="X196" s="174" t="str">
        <f>IF(X195="","",VLOOKUP(X195,'シフト記号表（従来型・ユニット型共通）'!$C$6:$L$47,10,FALSE))</f>
        <v/>
      </c>
      <c r="Y196" s="174" t="str">
        <f>IF(Y195="","",VLOOKUP(Y195,'シフト記号表（従来型・ユニット型共通）'!$C$6:$L$47,10,FALSE))</f>
        <v/>
      </c>
      <c r="Z196" s="174" t="str">
        <f>IF(Z195="","",VLOOKUP(Z195,'シフト記号表（従来型・ユニット型共通）'!$C$6:$L$47,10,FALSE))</f>
        <v/>
      </c>
      <c r="AA196" s="174" t="str">
        <f>IF(AA195="","",VLOOKUP(AA195,'シフト記号表（従来型・ユニット型共通）'!$C$6:$L$47,10,FALSE))</f>
        <v/>
      </c>
      <c r="AB196" s="174" t="str">
        <f>IF(AB195="","",VLOOKUP(AB195,'シフト記号表（従来型・ユニット型共通）'!$C$6:$L$47,10,FALSE))</f>
        <v/>
      </c>
      <c r="AC196" s="175" t="str">
        <f>IF(AC195="","",VLOOKUP(AC195,'シフト記号表（従来型・ユニット型共通）'!$C$6:$L$47,10,FALSE))</f>
        <v/>
      </c>
      <c r="AD196" s="173"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4" t="str">
        <f>IF(AG195="","",VLOOKUP(AG195,'シフト記号表（従来型・ユニット型共通）'!$C$6:$L$47,10,FALSE))</f>
        <v/>
      </c>
      <c r="AH196" s="174" t="str">
        <f>IF(AH195="","",VLOOKUP(AH195,'シフト記号表（従来型・ユニット型共通）'!$C$6:$L$47,10,FALSE))</f>
        <v/>
      </c>
      <c r="AI196" s="174" t="str">
        <f>IF(AI195="","",VLOOKUP(AI195,'シフト記号表（従来型・ユニット型共通）'!$C$6:$L$47,10,FALSE))</f>
        <v/>
      </c>
      <c r="AJ196" s="175" t="str">
        <f>IF(AJ195="","",VLOOKUP(AJ195,'シフト記号表（従来型・ユニット型共通）'!$C$6:$L$47,10,FALSE))</f>
        <v/>
      </c>
      <c r="AK196" s="173"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4" t="str">
        <f>IF(AN195="","",VLOOKUP(AN195,'シフト記号表（従来型・ユニット型共通）'!$C$6:$L$47,10,FALSE))</f>
        <v/>
      </c>
      <c r="AO196" s="174" t="str">
        <f>IF(AO195="","",VLOOKUP(AO195,'シフト記号表（従来型・ユニット型共通）'!$C$6:$L$47,10,FALSE))</f>
        <v/>
      </c>
      <c r="AP196" s="174" t="str">
        <f>IF(AP195="","",VLOOKUP(AP195,'シフト記号表（従来型・ユニット型共通）'!$C$6:$L$47,10,FALSE))</f>
        <v/>
      </c>
      <c r="AQ196" s="175" t="str">
        <f>IF(AQ195="","",VLOOKUP(AQ195,'シフト記号表（従来型・ユニット型共通）'!$C$6:$L$47,10,FALSE))</f>
        <v/>
      </c>
      <c r="AR196" s="173"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4" t="str">
        <f>IF(AU195="","",VLOOKUP(AU195,'シフト記号表（従来型・ユニット型共通）'!$C$6:$L$47,10,FALSE))</f>
        <v/>
      </c>
      <c r="AV196" s="174" t="str">
        <f>IF(AV195="","",VLOOKUP(AV195,'シフト記号表（従来型・ユニット型共通）'!$C$6:$L$47,10,FALSE))</f>
        <v/>
      </c>
      <c r="AW196" s="174" t="str">
        <f>IF(AW195="","",VLOOKUP(AW195,'シフト記号表（従来型・ユニット型共通）'!$C$6:$L$47,10,FALSE))</f>
        <v/>
      </c>
      <c r="AX196" s="175" t="str">
        <f>IF(AX195="","",VLOOKUP(AX195,'シフト記号表（従来型・ユニット型共通）'!$C$6:$L$47,10,FALSE))</f>
        <v/>
      </c>
      <c r="AY196" s="173"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1473">
        <f>IF($BE$3="４週",SUM(W196:AX196),IF($BE$3="暦月",SUM(W196:BA196),""))</f>
        <v>0</v>
      </c>
      <c r="BC196" s="1474"/>
      <c r="BD196" s="1475">
        <f>IF($BE$3="４週",BB196/4,IF($BE$3="暦月",(BB196/($BE$8/7)),""))</f>
        <v>0</v>
      </c>
      <c r="BE196" s="1474"/>
      <c r="BF196" s="1470"/>
      <c r="BG196" s="1471"/>
      <c r="BH196" s="1471"/>
      <c r="BI196" s="1471"/>
      <c r="BJ196" s="1472"/>
    </row>
    <row r="197" spans="2:62" ht="20.25" customHeight="1">
      <c r="B197" s="1479">
        <f>B195+1</f>
        <v>91</v>
      </c>
      <c r="C197" s="1316"/>
      <c r="D197" s="1317"/>
      <c r="E197" s="163"/>
      <c r="F197" s="164"/>
      <c r="G197" s="163"/>
      <c r="H197" s="164"/>
      <c r="I197" s="1410"/>
      <c r="J197" s="1411"/>
      <c r="K197" s="1416"/>
      <c r="L197" s="1417"/>
      <c r="M197" s="1417"/>
      <c r="N197" s="1317"/>
      <c r="O197" s="1440"/>
      <c r="P197" s="1441"/>
      <c r="Q197" s="1441"/>
      <c r="R197" s="1441"/>
      <c r="S197" s="1442"/>
      <c r="T197" s="195" t="s">
        <v>18</v>
      </c>
      <c r="U197" s="118"/>
      <c r="V197" s="119"/>
      <c r="W197" s="105"/>
      <c r="X197" s="106"/>
      <c r="Y197" s="106"/>
      <c r="Z197" s="106"/>
      <c r="AA197" s="106"/>
      <c r="AB197" s="106"/>
      <c r="AC197" s="107"/>
      <c r="AD197" s="105"/>
      <c r="AE197" s="106"/>
      <c r="AF197" s="106"/>
      <c r="AG197" s="106"/>
      <c r="AH197" s="106"/>
      <c r="AI197" s="106"/>
      <c r="AJ197" s="107"/>
      <c r="AK197" s="105"/>
      <c r="AL197" s="106"/>
      <c r="AM197" s="106"/>
      <c r="AN197" s="106"/>
      <c r="AO197" s="106"/>
      <c r="AP197" s="106"/>
      <c r="AQ197" s="107"/>
      <c r="AR197" s="105"/>
      <c r="AS197" s="106"/>
      <c r="AT197" s="106"/>
      <c r="AU197" s="106"/>
      <c r="AV197" s="106"/>
      <c r="AW197" s="106"/>
      <c r="AX197" s="107"/>
      <c r="AY197" s="105"/>
      <c r="AZ197" s="106"/>
      <c r="BA197" s="108"/>
      <c r="BB197" s="1394"/>
      <c r="BC197" s="1395"/>
      <c r="BD197" s="1396"/>
      <c r="BE197" s="1397"/>
      <c r="BF197" s="1418"/>
      <c r="BG197" s="1419"/>
      <c r="BH197" s="1419"/>
      <c r="BI197" s="1419"/>
      <c r="BJ197" s="1420"/>
    </row>
    <row r="198" spans="2:62" ht="20.25" customHeight="1">
      <c r="B198" s="1480"/>
      <c r="C198" s="1464"/>
      <c r="D198" s="1465"/>
      <c r="E198" s="207"/>
      <c r="F198" s="208">
        <f>C197</f>
        <v>0</v>
      </c>
      <c r="G198" s="207"/>
      <c r="H198" s="208">
        <f>I197</f>
        <v>0</v>
      </c>
      <c r="I198" s="1466"/>
      <c r="J198" s="1467"/>
      <c r="K198" s="1468"/>
      <c r="L198" s="1469"/>
      <c r="M198" s="1469"/>
      <c r="N198" s="1465"/>
      <c r="O198" s="1440"/>
      <c r="P198" s="1441"/>
      <c r="Q198" s="1441"/>
      <c r="R198" s="1441"/>
      <c r="S198" s="1442"/>
      <c r="T198" s="196" t="s">
        <v>254</v>
      </c>
      <c r="U198" s="120"/>
      <c r="V198" s="197"/>
      <c r="W198" s="173" t="str">
        <f>IF(W197="","",VLOOKUP(W197,'シフト記号表（従来型・ユニット型共通）'!$C$6:$L$47,10,FALSE))</f>
        <v/>
      </c>
      <c r="X198" s="174" t="str">
        <f>IF(X197="","",VLOOKUP(X197,'シフト記号表（従来型・ユニット型共通）'!$C$6:$L$47,10,FALSE))</f>
        <v/>
      </c>
      <c r="Y198" s="174" t="str">
        <f>IF(Y197="","",VLOOKUP(Y197,'シフト記号表（従来型・ユニット型共通）'!$C$6:$L$47,10,FALSE))</f>
        <v/>
      </c>
      <c r="Z198" s="174" t="str">
        <f>IF(Z197="","",VLOOKUP(Z197,'シフト記号表（従来型・ユニット型共通）'!$C$6:$L$47,10,FALSE))</f>
        <v/>
      </c>
      <c r="AA198" s="174" t="str">
        <f>IF(AA197="","",VLOOKUP(AA197,'シフト記号表（従来型・ユニット型共通）'!$C$6:$L$47,10,FALSE))</f>
        <v/>
      </c>
      <c r="AB198" s="174" t="str">
        <f>IF(AB197="","",VLOOKUP(AB197,'シフト記号表（従来型・ユニット型共通）'!$C$6:$L$47,10,FALSE))</f>
        <v/>
      </c>
      <c r="AC198" s="175" t="str">
        <f>IF(AC197="","",VLOOKUP(AC197,'シフト記号表（従来型・ユニット型共通）'!$C$6:$L$47,10,FALSE))</f>
        <v/>
      </c>
      <c r="AD198" s="173"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4" t="str">
        <f>IF(AG197="","",VLOOKUP(AG197,'シフト記号表（従来型・ユニット型共通）'!$C$6:$L$47,10,FALSE))</f>
        <v/>
      </c>
      <c r="AH198" s="174" t="str">
        <f>IF(AH197="","",VLOOKUP(AH197,'シフト記号表（従来型・ユニット型共通）'!$C$6:$L$47,10,FALSE))</f>
        <v/>
      </c>
      <c r="AI198" s="174" t="str">
        <f>IF(AI197="","",VLOOKUP(AI197,'シフト記号表（従来型・ユニット型共通）'!$C$6:$L$47,10,FALSE))</f>
        <v/>
      </c>
      <c r="AJ198" s="175" t="str">
        <f>IF(AJ197="","",VLOOKUP(AJ197,'シフト記号表（従来型・ユニット型共通）'!$C$6:$L$47,10,FALSE))</f>
        <v/>
      </c>
      <c r="AK198" s="173"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4" t="str">
        <f>IF(AN197="","",VLOOKUP(AN197,'シフト記号表（従来型・ユニット型共通）'!$C$6:$L$47,10,FALSE))</f>
        <v/>
      </c>
      <c r="AO198" s="174" t="str">
        <f>IF(AO197="","",VLOOKUP(AO197,'シフト記号表（従来型・ユニット型共通）'!$C$6:$L$47,10,FALSE))</f>
        <v/>
      </c>
      <c r="AP198" s="174" t="str">
        <f>IF(AP197="","",VLOOKUP(AP197,'シフト記号表（従来型・ユニット型共通）'!$C$6:$L$47,10,FALSE))</f>
        <v/>
      </c>
      <c r="AQ198" s="175" t="str">
        <f>IF(AQ197="","",VLOOKUP(AQ197,'シフト記号表（従来型・ユニット型共通）'!$C$6:$L$47,10,FALSE))</f>
        <v/>
      </c>
      <c r="AR198" s="173"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4" t="str">
        <f>IF(AU197="","",VLOOKUP(AU197,'シフト記号表（従来型・ユニット型共通）'!$C$6:$L$47,10,FALSE))</f>
        <v/>
      </c>
      <c r="AV198" s="174" t="str">
        <f>IF(AV197="","",VLOOKUP(AV197,'シフト記号表（従来型・ユニット型共通）'!$C$6:$L$47,10,FALSE))</f>
        <v/>
      </c>
      <c r="AW198" s="174" t="str">
        <f>IF(AW197="","",VLOOKUP(AW197,'シフト記号表（従来型・ユニット型共通）'!$C$6:$L$47,10,FALSE))</f>
        <v/>
      </c>
      <c r="AX198" s="175" t="str">
        <f>IF(AX197="","",VLOOKUP(AX197,'シフト記号表（従来型・ユニット型共通）'!$C$6:$L$47,10,FALSE))</f>
        <v/>
      </c>
      <c r="AY198" s="173"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1473">
        <f>IF($BE$3="４週",SUM(W198:AX198),IF($BE$3="暦月",SUM(W198:BA198),""))</f>
        <v>0</v>
      </c>
      <c r="BC198" s="1474"/>
      <c r="BD198" s="1475">
        <f>IF($BE$3="４週",BB198/4,IF($BE$3="暦月",(BB198/($BE$8/7)),""))</f>
        <v>0</v>
      </c>
      <c r="BE198" s="1474"/>
      <c r="BF198" s="1470"/>
      <c r="BG198" s="1471"/>
      <c r="BH198" s="1471"/>
      <c r="BI198" s="1471"/>
      <c r="BJ198" s="1472"/>
    </row>
    <row r="199" spans="2:62" ht="20.25" customHeight="1">
      <c r="B199" s="1479">
        <f>B197+1</f>
        <v>92</v>
      </c>
      <c r="C199" s="1316"/>
      <c r="D199" s="1317"/>
      <c r="E199" s="163"/>
      <c r="F199" s="164"/>
      <c r="G199" s="163"/>
      <c r="H199" s="164"/>
      <c r="I199" s="1410"/>
      <c r="J199" s="1411"/>
      <c r="K199" s="1416"/>
      <c r="L199" s="1417"/>
      <c r="M199" s="1417"/>
      <c r="N199" s="1317"/>
      <c r="O199" s="1440"/>
      <c r="P199" s="1441"/>
      <c r="Q199" s="1441"/>
      <c r="R199" s="1441"/>
      <c r="S199" s="1442"/>
      <c r="T199" s="195" t="s">
        <v>18</v>
      </c>
      <c r="U199" s="118"/>
      <c r="V199" s="119"/>
      <c r="W199" s="105"/>
      <c r="X199" s="106"/>
      <c r="Y199" s="106"/>
      <c r="Z199" s="106"/>
      <c r="AA199" s="106"/>
      <c r="AB199" s="106"/>
      <c r="AC199" s="107"/>
      <c r="AD199" s="105"/>
      <c r="AE199" s="106"/>
      <c r="AF199" s="106"/>
      <c r="AG199" s="106"/>
      <c r="AH199" s="106"/>
      <c r="AI199" s="106"/>
      <c r="AJ199" s="107"/>
      <c r="AK199" s="105"/>
      <c r="AL199" s="106"/>
      <c r="AM199" s="106"/>
      <c r="AN199" s="106"/>
      <c r="AO199" s="106"/>
      <c r="AP199" s="106"/>
      <c r="AQ199" s="107"/>
      <c r="AR199" s="105"/>
      <c r="AS199" s="106"/>
      <c r="AT199" s="106"/>
      <c r="AU199" s="106"/>
      <c r="AV199" s="106"/>
      <c r="AW199" s="106"/>
      <c r="AX199" s="107"/>
      <c r="AY199" s="105"/>
      <c r="AZ199" s="106"/>
      <c r="BA199" s="108"/>
      <c r="BB199" s="1394"/>
      <c r="BC199" s="1395"/>
      <c r="BD199" s="1396"/>
      <c r="BE199" s="1397"/>
      <c r="BF199" s="1418"/>
      <c r="BG199" s="1419"/>
      <c r="BH199" s="1419"/>
      <c r="BI199" s="1419"/>
      <c r="BJ199" s="1420"/>
    </row>
    <row r="200" spans="2:62" ht="20.25" customHeight="1">
      <c r="B200" s="1480"/>
      <c r="C200" s="1464"/>
      <c r="D200" s="1465"/>
      <c r="E200" s="207"/>
      <c r="F200" s="208">
        <f>C199</f>
        <v>0</v>
      </c>
      <c r="G200" s="207"/>
      <c r="H200" s="208">
        <f>I199</f>
        <v>0</v>
      </c>
      <c r="I200" s="1466"/>
      <c r="J200" s="1467"/>
      <c r="K200" s="1468"/>
      <c r="L200" s="1469"/>
      <c r="M200" s="1469"/>
      <c r="N200" s="1465"/>
      <c r="O200" s="1440"/>
      <c r="P200" s="1441"/>
      <c r="Q200" s="1441"/>
      <c r="R200" s="1441"/>
      <c r="S200" s="1442"/>
      <c r="T200" s="196" t="s">
        <v>254</v>
      </c>
      <c r="U200" s="120"/>
      <c r="V200" s="197"/>
      <c r="W200" s="173" t="str">
        <f>IF(W199="","",VLOOKUP(W199,'シフト記号表（従来型・ユニット型共通）'!$C$6:$L$47,10,FALSE))</f>
        <v/>
      </c>
      <c r="X200" s="174" t="str">
        <f>IF(X199="","",VLOOKUP(X199,'シフト記号表（従来型・ユニット型共通）'!$C$6:$L$47,10,FALSE))</f>
        <v/>
      </c>
      <c r="Y200" s="174" t="str">
        <f>IF(Y199="","",VLOOKUP(Y199,'シフト記号表（従来型・ユニット型共通）'!$C$6:$L$47,10,FALSE))</f>
        <v/>
      </c>
      <c r="Z200" s="174" t="str">
        <f>IF(Z199="","",VLOOKUP(Z199,'シフト記号表（従来型・ユニット型共通）'!$C$6:$L$47,10,FALSE))</f>
        <v/>
      </c>
      <c r="AA200" s="174" t="str">
        <f>IF(AA199="","",VLOOKUP(AA199,'シフト記号表（従来型・ユニット型共通）'!$C$6:$L$47,10,FALSE))</f>
        <v/>
      </c>
      <c r="AB200" s="174" t="str">
        <f>IF(AB199="","",VLOOKUP(AB199,'シフト記号表（従来型・ユニット型共通）'!$C$6:$L$47,10,FALSE))</f>
        <v/>
      </c>
      <c r="AC200" s="175" t="str">
        <f>IF(AC199="","",VLOOKUP(AC199,'シフト記号表（従来型・ユニット型共通）'!$C$6:$L$47,10,FALSE))</f>
        <v/>
      </c>
      <c r="AD200" s="173"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4" t="str">
        <f>IF(AG199="","",VLOOKUP(AG199,'シフト記号表（従来型・ユニット型共通）'!$C$6:$L$47,10,FALSE))</f>
        <v/>
      </c>
      <c r="AH200" s="174" t="str">
        <f>IF(AH199="","",VLOOKUP(AH199,'シフト記号表（従来型・ユニット型共通）'!$C$6:$L$47,10,FALSE))</f>
        <v/>
      </c>
      <c r="AI200" s="174" t="str">
        <f>IF(AI199="","",VLOOKUP(AI199,'シフト記号表（従来型・ユニット型共通）'!$C$6:$L$47,10,FALSE))</f>
        <v/>
      </c>
      <c r="AJ200" s="175" t="str">
        <f>IF(AJ199="","",VLOOKUP(AJ199,'シフト記号表（従来型・ユニット型共通）'!$C$6:$L$47,10,FALSE))</f>
        <v/>
      </c>
      <c r="AK200" s="173"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4" t="str">
        <f>IF(AN199="","",VLOOKUP(AN199,'シフト記号表（従来型・ユニット型共通）'!$C$6:$L$47,10,FALSE))</f>
        <v/>
      </c>
      <c r="AO200" s="174" t="str">
        <f>IF(AO199="","",VLOOKUP(AO199,'シフト記号表（従来型・ユニット型共通）'!$C$6:$L$47,10,FALSE))</f>
        <v/>
      </c>
      <c r="AP200" s="174" t="str">
        <f>IF(AP199="","",VLOOKUP(AP199,'シフト記号表（従来型・ユニット型共通）'!$C$6:$L$47,10,FALSE))</f>
        <v/>
      </c>
      <c r="AQ200" s="175" t="str">
        <f>IF(AQ199="","",VLOOKUP(AQ199,'シフト記号表（従来型・ユニット型共通）'!$C$6:$L$47,10,FALSE))</f>
        <v/>
      </c>
      <c r="AR200" s="173"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4" t="str">
        <f>IF(AU199="","",VLOOKUP(AU199,'シフト記号表（従来型・ユニット型共通）'!$C$6:$L$47,10,FALSE))</f>
        <v/>
      </c>
      <c r="AV200" s="174" t="str">
        <f>IF(AV199="","",VLOOKUP(AV199,'シフト記号表（従来型・ユニット型共通）'!$C$6:$L$47,10,FALSE))</f>
        <v/>
      </c>
      <c r="AW200" s="174" t="str">
        <f>IF(AW199="","",VLOOKUP(AW199,'シフト記号表（従来型・ユニット型共通）'!$C$6:$L$47,10,FALSE))</f>
        <v/>
      </c>
      <c r="AX200" s="175" t="str">
        <f>IF(AX199="","",VLOOKUP(AX199,'シフト記号表（従来型・ユニット型共通）'!$C$6:$L$47,10,FALSE))</f>
        <v/>
      </c>
      <c r="AY200" s="173"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1473">
        <f>IF($BE$3="４週",SUM(W200:AX200),IF($BE$3="暦月",SUM(W200:BA200),""))</f>
        <v>0</v>
      </c>
      <c r="BC200" s="1474"/>
      <c r="BD200" s="1475">
        <f>IF($BE$3="４週",BB200/4,IF($BE$3="暦月",(BB200/($BE$8/7)),""))</f>
        <v>0</v>
      </c>
      <c r="BE200" s="1474"/>
      <c r="BF200" s="1470"/>
      <c r="BG200" s="1471"/>
      <c r="BH200" s="1471"/>
      <c r="BI200" s="1471"/>
      <c r="BJ200" s="1472"/>
    </row>
    <row r="201" spans="2:62" ht="20.25" customHeight="1">
      <c r="B201" s="1479">
        <f>B199+1</f>
        <v>93</v>
      </c>
      <c r="C201" s="1316"/>
      <c r="D201" s="1317"/>
      <c r="E201" s="163"/>
      <c r="F201" s="164"/>
      <c r="G201" s="163"/>
      <c r="H201" s="164"/>
      <c r="I201" s="1410"/>
      <c r="J201" s="1411"/>
      <c r="K201" s="1416"/>
      <c r="L201" s="1417"/>
      <c r="M201" s="1417"/>
      <c r="N201" s="1317"/>
      <c r="O201" s="1440"/>
      <c r="P201" s="1441"/>
      <c r="Q201" s="1441"/>
      <c r="R201" s="1441"/>
      <c r="S201" s="1442"/>
      <c r="T201" s="195" t="s">
        <v>18</v>
      </c>
      <c r="U201" s="118"/>
      <c r="V201" s="119"/>
      <c r="W201" s="105"/>
      <c r="X201" s="106"/>
      <c r="Y201" s="106"/>
      <c r="Z201" s="106"/>
      <c r="AA201" s="106"/>
      <c r="AB201" s="106"/>
      <c r="AC201" s="107"/>
      <c r="AD201" s="105"/>
      <c r="AE201" s="106"/>
      <c r="AF201" s="106"/>
      <c r="AG201" s="106"/>
      <c r="AH201" s="106"/>
      <c r="AI201" s="106"/>
      <c r="AJ201" s="107"/>
      <c r="AK201" s="105"/>
      <c r="AL201" s="106"/>
      <c r="AM201" s="106"/>
      <c r="AN201" s="106"/>
      <c r="AO201" s="106"/>
      <c r="AP201" s="106"/>
      <c r="AQ201" s="107"/>
      <c r="AR201" s="105"/>
      <c r="AS201" s="106"/>
      <c r="AT201" s="106"/>
      <c r="AU201" s="106"/>
      <c r="AV201" s="106"/>
      <c r="AW201" s="106"/>
      <c r="AX201" s="107"/>
      <c r="AY201" s="105"/>
      <c r="AZ201" s="106"/>
      <c r="BA201" s="108"/>
      <c r="BB201" s="1394"/>
      <c r="BC201" s="1395"/>
      <c r="BD201" s="1396"/>
      <c r="BE201" s="1397"/>
      <c r="BF201" s="1418"/>
      <c r="BG201" s="1419"/>
      <c r="BH201" s="1419"/>
      <c r="BI201" s="1419"/>
      <c r="BJ201" s="1420"/>
    </row>
    <row r="202" spans="2:62" ht="20.25" customHeight="1">
      <c r="B202" s="1480"/>
      <c r="C202" s="1464"/>
      <c r="D202" s="1465"/>
      <c r="E202" s="207"/>
      <c r="F202" s="208">
        <f>C201</f>
        <v>0</v>
      </c>
      <c r="G202" s="207"/>
      <c r="H202" s="208">
        <f>I201</f>
        <v>0</v>
      </c>
      <c r="I202" s="1466"/>
      <c r="J202" s="1467"/>
      <c r="K202" s="1468"/>
      <c r="L202" s="1469"/>
      <c r="M202" s="1469"/>
      <c r="N202" s="1465"/>
      <c r="O202" s="1440"/>
      <c r="P202" s="1441"/>
      <c r="Q202" s="1441"/>
      <c r="R202" s="1441"/>
      <c r="S202" s="1442"/>
      <c r="T202" s="196" t="s">
        <v>254</v>
      </c>
      <c r="U202" s="120"/>
      <c r="V202" s="197"/>
      <c r="W202" s="173" t="str">
        <f>IF(W201="","",VLOOKUP(W201,'シフト記号表（従来型・ユニット型共通）'!$C$6:$L$47,10,FALSE))</f>
        <v/>
      </c>
      <c r="X202" s="174" t="str">
        <f>IF(X201="","",VLOOKUP(X201,'シフト記号表（従来型・ユニット型共通）'!$C$6:$L$47,10,FALSE))</f>
        <v/>
      </c>
      <c r="Y202" s="174" t="str">
        <f>IF(Y201="","",VLOOKUP(Y201,'シフト記号表（従来型・ユニット型共通）'!$C$6:$L$47,10,FALSE))</f>
        <v/>
      </c>
      <c r="Z202" s="174" t="str">
        <f>IF(Z201="","",VLOOKUP(Z201,'シフト記号表（従来型・ユニット型共通）'!$C$6:$L$47,10,FALSE))</f>
        <v/>
      </c>
      <c r="AA202" s="174" t="str">
        <f>IF(AA201="","",VLOOKUP(AA201,'シフト記号表（従来型・ユニット型共通）'!$C$6:$L$47,10,FALSE))</f>
        <v/>
      </c>
      <c r="AB202" s="174" t="str">
        <f>IF(AB201="","",VLOOKUP(AB201,'シフト記号表（従来型・ユニット型共通）'!$C$6:$L$47,10,FALSE))</f>
        <v/>
      </c>
      <c r="AC202" s="175" t="str">
        <f>IF(AC201="","",VLOOKUP(AC201,'シフト記号表（従来型・ユニット型共通）'!$C$6:$L$47,10,FALSE))</f>
        <v/>
      </c>
      <c r="AD202" s="173"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4" t="str">
        <f>IF(AG201="","",VLOOKUP(AG201,'シフト記号表（従来型・ユニット型共通）'!$C$6:$L$47,10,FALSE))</f>
        <v/>
      </c>
      <c r="AH202" s="174" t="str">
        <f>IF(AH201="","",VLOOKUP(AH201,'シフト記号表（従来型・ユニット型共通）'!$C$6:$L$47,10,FALSE))</f>
        <v/>
      </c>
      <c r="AI202" s="174" t="str">
        <f>IF(AI201="","",VLOOKUP(AI201,'シフト記号表（従来型・ユニット型共通）'!$C$6:$L$47,10,FALSE))</f>
        <v/>
      </c>
      <c r="AJ202" s="175" t="str">
        <f>IF(AJ201="","",VLOOKUP(AJ201,'シフト記号表（従来型・ユニット型共通）'!$C$6:$L$47,10,FALSE))</f>
        <v/>
      </c>
      <c r="AK202" s="173"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4" t="str">
        <f>IF(AN201="","",VLOOKUP(AN201,'シフト記号表（従来型・ユニット型共通）'!$C$6:$L$47,10,FALSE))</f>
        <v/>
      </c>
      <c r="AO202" s="174" t="str">
        <f>IF(AO201="","",VLOOKUP(AO201,'シフト記号表（従来型・ユニット型共通）'!$C$6:$L$47,10,FALSE))</f>
        <v/>
      </c>
      <c r="AP202" s="174" t="str">
        <f>IF(AP201="","",VLOOKUP(AP201,'シフト記号表（従来型・ユニット型共通）'!$C$6:$L$47,10,FALSE))</f>
        <v/>
      </c>
      <c r="AQ202" s="175" t="str">
        <f>IF(AQ201="","",VLOOKUP(AQ201,'シフト記号表（従来型・ユニット型共通）'!$C$6:$L$47,10,FALSE))</f>
        <v/>
      </c>
      <c r="AR202" s="173"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4" t="str">
        <f>IF(AU201="","",VLOOKUP(AU201,'シフト記号表（従来型・ユニット型共通）'!$C$6:$L$47,10,FALSE))</f>
        <v/>
      </c>
      <c r="AV202" s="174" t="str">
        <f>IF(AV201="","",VLOOKUP(AV201,'シフト記号表（従来型・ユニット型共通）'!$C$6:$L$47,10,FALSE))</f>
        <v/>
      </c>
      <c r="AW202" s="174" t="str">
        <f>IF(AW201="","",VLOOKUP(AW201,'シフト記号表（従来型・ユニット型共通）'!$C$6:$L$47,10,FALSE))</f>
        <v/>
      </c>
      <c r="AX202" s="175" t="str">
        <f>IF(AX201="","",VLOOKUP(AX201,'シフト記号表（従来型・ユニット型共通）'!$C$6:$L$47,10,FALSE))</f>
        <v/>
      </c>
      <c r="AY202" s="173"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1473">
        <f>IF($BE$3="４週",SUM(W202:AX202),IF($BE$3="暦月",SUM(W202:BA202),""))</f>
        <v>0</v>
      </c>
      <c r="BC202" s="1474"/>
      <c r="BD202" s="1475">
        <f>IF($BE$3="４週",BB202/4,IF($BE$3="暦月",(BB202/($BE$8/7)),""))</f>
        <v>0</v>
      </c>
      <c r="BE202" s="1474"/>
      <c r="BF202" s="1470"/>
      <c r="BG202" s="1471"/>
      <c r="BH202" s="1471"/>
      <c r="BI202" s="1471"/>
      <c r="BJ202" s="1472"/>
    </row>
    <row r="203" spans="2:62" ht="20.25" customHeight="1">
      <c r="B203" s="1479">
        <f>B201+1</f>
        <v>94</v>
      </c>
      <c r="C203" s="1316"/>
      <c r="D203" s="1317"/>
      <c r="E203" s="163"/>
      <c r="F203" s="164"/>
      <c r="G203" s="163"/>
      <c r="H203" s="164"/>
      <c r="I203" s="1410"/>
      <c r="J203" s="1411"/>
      <c r="K203" s="1416"/>
      <c r="L203" s="1417"/>
      <c r="M203" s="1417"/>
      <c r="N203" s="1317"/>
      <c r="O203" s="1440"/>
      <c r="P203" s="1441"/>
      <c r="Q203" s="1441"/>
      <c r="R203" s="1441"/>
      <c r="S203" s="1442"/>
      <c r="T203" s="195" t="s">
        <v>18</v>
      </c>
      <c r="U203" s="118"/>
      <c r="V203" s="119"/>
      <c r="W203" s="105"/>
      <c r="X203" s="106"/>
      <c r="Y203" s="106"/>
      <c r="Z203" s="106"/>
      <c r="AA203" s="106"/>
      <c r="AB203" s="106"/>
      <c r="AC203" s="107"/>
      <c r="AD203" s="105"/>
      <c r="AE203" s="106"/>
      <c r="AF203" s="106"/>
      <c r="AG203" s="106"/>
      <c r="AH203" s="106"/>
      <c r="AI203" s="106"/>
      <c r="AJ203" s="107"/>
      <c r="AK203" s="105"/>
      <c r="AL203" s="106"/>
      <c r="AM203" s="106"/>
      <c r="AN203" s="106"/>
      <c r="AO203" s="106"/>
      <c r="AP203" s="106"/>
      <c r="AQ203" s="107"/>
      <c r="AR203" s="105"/>
      <c r="AS203" s="106"/>
      <c r="AT203" s="106"/>
      <c r="AU203" s="106"/>
      <c r="AV203" s="106"/>
      <c r="AW203" s="106"/>
      <c r="AX203" s="107"/>
      <c r="AY203" s="105"/>
      <c r="AZ203" s="106"/>
      <c r="BA203" s="108"/>
      <c r="BB203" s="1394"/>
      <c r="BC203" s="1395"/>
      <c r="BD203" s="1396"/>
      <c r="BE203" s="1397"/>
      <c r="BF203" s="1418"/>
      <c r="BG203" s="1419"/>
      <c r="BH203" s="1419"/>
      <c r="BI203" s="1419"/>
      <c r="BJ203" s="1420"/>
    </row>
    <row r="204" spans="2:62" ht="20.25" customHeight="1">
      <c r="B204" s="1480"/>
      <c r="C204" s="1464"/>
      <c r="D204" s="1465"/>
      <c r="E204" s="207"/>
      <c r="F204" s="208">
        <f>C203</f>
        <v>0</v>
      </c>
      <c r="G204" s="207"/>
      <c r="H204" s="208">
        <f>I203</f>
        <v>0</v>
      </c>
      <c r="I204" s="1466"/>
      <c r="J204" s="1467"/>
      <c r="K204" s="1468"/>
      <c r="L204" s="1469"/>
      <c r="M204" s="1469"/>
      <c r="N204" s="1465"/>
      <c r="O204" s="1440"/>
      <c r="P204" s="1441"/>
      <c r="Q204" s="1441"/>
      <c r="R204" s="1441"/>
      <c r="S204" s="1442"/>
      <c r="T204" s="196" t="s">
        <v>254</v>
      </c>
      <c r="U204" s="120"/>
      <c r="V204" s="197"/>
      <c r="W204" s="173" t="str">
        <f>IF(W203="","",VLOOKUP(W203,'シフト記号表（従来型・ユニット型共通）'!$C$6:$L$47,10,FALSE))</f>
        <v/>
      </c>
      <c r="X204" s="174" t="str">
        <f>IF(X203="","",VLOOKUP(X203,'シフト記号表（従来型・ユニット型共通）'!$C$6:$L$47,10,FALSE))</f>
        <v/>
      </c>
      <c r="Y204" s="174" t="str">
        <f>IF(Y203="","",VLOOKUP(Y203,'シフト記号表（従来型・ユニット型共通）'!$C$6:$L$47,10,FALSE))</f>
        <v/>
      </c>
      <c r="Z204" s="174" t="str">
        <f>IF(Z203="","",VLOOKUP(Z203,'シフト記号表（従来型・ユニット型共通）'!$C$6:$L$47,10,FALSE))</f>
        <v/>
      </c>
      <c r="AA204" s="174" t="str">
        <f>IF(AA203="","",VLOOKUP(AA203,'シフト記号表（従来型・ユニット型共通）'!$C$6:$L$47,10,FALSE))</f>
        <v/>
      </c>
      <c r="AB204" s="174" t="str">
        <f>IF(AB203="","",VLOOKUP(AB203,'シフト記号表（従来型・ユニット型共通）'!$C$6:$L$47,10,FALSE))</f>
        <v/>
      </c>
      <c r="AC204" s="175" t="str">
        <f>IF(AC203="","",VLOOKUP(AC203,'シフト記号表（従来型・ユニット型共通）'!$C$6:$L$47,10,FALSE))</f>
        <v/>
      </c>
      <c r="AD204" s="173"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4" t="str">
        <f>IF(AG203="","",VLOOKUP(AG203,'シフト記号表（従来型・ユニット型共通）'!$C$6:$L$47,10,FALSE))</f>
        <v/>
      </c>
      <c r="AH204" s="174" t="str">
        <f>IF(AH203="","",VLOOKUP(AH203,'シフト記号表（従来型・ユニット型共通）'!$C$6:$L$47,10,FALSE))</f>
        <v/>
      </c>
      <c r="AI204" s="174" t="str">
        <f>IF(AI203="","",VLOOKUP(AI203,'シフト記号表（従来型・ユニット型共通）'!$C$6:$L$47,10,FALSE))</f>
        <v/>
      </c>
      <c r="AJ204" s="175" t="str">
        <f>IF(AJ203="","",VLOOKUP(AJ203,'シフト記号表（従来型・ユニット型共通）'!$C$6:$L$47,10,FALSE))</f>
        <v/>
      </c>
      <c r="AK204" s="173"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4" t="str">
        <f>IF(AN203="","",VLOOKUP(AN203,'シフト記号表（従来型・ユニット型共通）'!$C$6:$L$47,10,FALSE))</f>
        <v/>
      </c>
      <c r="AO204" s="174" t="str">
        <f>IF(AO203="","",VLOOKUP(AO203,'シフト記号表（従来型・ユニット型共通）'!$C$6:$L$47,10,FALSE))</f>
        <v/>
      </c>
      <c r="AP204" s="174" t="str">
        <f>IF(AP203="","",VLOOKUP(AP203,'シフト記号表（従来型・ユニット型共通）'!$C$6:$L$47,10,FALSE))</f>
        <v/>
      </c>
      <c r="AQ204" s="175" t="str">
        <f>IF(AQ203="","",VLOOKUP(AQ203,'シフト記号表（従来型・ユニット型共通）'!$C$6:$L$47,10,FALSE))</f>
        <v/>
      </c>
      <c r="AR204" s="173"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4" t="str">
        <f>IF(AU203="","",VLOOKUP(AU203,'シフト記号表（従来型・ユニット型共通）'!$C$6:$L$47,10,FALSE))</f>
        <v/>
      </c>
      <c r="AV204" s="174" t="str">
        <f>IF(AV203="","",VLOOKUP(AV203,'シフト記号表（従来型・ユニット型共通）'!$C$6:$L$47,10,FALSE))</f>
        <v/>
      </c>
      <c r="AW204" s="174" t="str">
        <f>IF(AW203="","",VLOOKUP(AW203,'シフト記号表（従来型・ユニット型共通）'!$C$6:$L$47,10,FALSE))</f>
        <v/>
      </c>
      <c r="AX204" s="175" t="str">
        <f>IF(AX203="","",VLOOKUP(AX203,'シフト記号表（従来型・ユニット型共通）'!$C$6:$L$47,10,FALSE))</f>
        <v/>
      </c>
      <c r="AY204" s="173"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1473">
        <f>IF($BE$3="４週",SUM(W204:AX204),IF($BE$3="暦月",SUM(W204:BA204),""))</f>
        <v>0</v>
      </c>
      <c r="BC204" s="1474"/>
      <c r="BD204" s="1475">
        <f>IF($BE$3="４週",BB204/4,IF($BE$3="暦月",(BB204/($BE$8/7)),""))</f>
        <v>0</v>
      </c>
      <c r="BE204" s="1474"/>
      <c r="BF204" s="1470"/>
      <c r="BG204" s="1471"/>
      <c r="BH204" s="1471"/>
      <c r="BI204" s="1471"/>
      <c r="BJ204" s="1472"/>
    </row>
    <row r="205" spans="2:62" ht="20.25" customHeight="1">
      <c r="B205" s="1479">
        <f>B203+1</f>
        <v>95</v>
      </c>
      <c r="C205" s="1316"/>
      <c r="D205" s="1317"/>
      <c r="E205" s="163"/>
      <c r="F205" s="164"/>
      <c r="G205" s="163"/>
      <c r="H205" s="164"/>
      <c r="I205" s="1410"/>
      <c r="J205" s="1411"/>
      <c r="K205" s="1416"/>
      <c r="L205" s="1417"/>
      <c r="M205" s="1417"/>
      <c r="N205" s="1317"/>
      <c r="O205" s="1440"/>
      <c r="P205" s="1441"/>
      <c r="Q205" s="1441"/>
      <c r="R205" s="1441"/>
      <c r="S205" s="1442"/>
      <c r="T205" s="195" t="s">
        <v>18</v>
      </c>
      <c r="U205" s="118"/>
      <c r="V205" s="119"/>
      <c r="W205" s="105"/>
      <c r="X205" s="106"/>
      <c r="Y205" s="106"/>
      <c r="Z205" s="106"/>
      <c r="AA205" s="106"/>
      <c r="AB205" s="106"/>
      <c r="AC205" s="107"/>
      <c r="AD205" s="105"/>
      <c r="AE205" s="106"/>
      <c r="AF205" s="106"/>
      <c r="AG205" s="106"/>
      <c r="AH205" s="106"/>
      <c r="AI205" s="106"/>
      <c r="AJ205" s="107"/>
      <c r="AK205" s="105"/>
      <c r="AL205" s="106"/>
      <c r="AM205" s="106"/>
      <c r="AN205" s="106"/>
      <c r="AO205" s="106"/>
      <c r="AP205" s="106"/>
      <c r="AQ205" s="107"/>
      <c r="AR205" s="105"/>
      <c r="AS205" s="106"/>
      <c r="AT205" s="106"/>
      <c r="AU205" s="106"/>
      <c r="AV205" s="106"/>
      <c r="AW205" s="106"/>
      <c r="AX205" s="107"/>
      <c r="AY205" s="105"/>
      <c r="AZ205" s="106"/>
      <c r="BA205" s="108"/>
      <c r="BB205" s="1394"/>
      <c r="BC205" s="1395"/>
      <c r="BD205" s="1396"/>
      <c r="BE205" s="1397"/>
      <c r="BF205" s="1418"/>
      <c r="BG205" s="1419"/>
      <c r="BH205" s="1419"/>
      <c r="BI205" s="1419"/>
      <c r="BJ205" s="1420"/>
    </row>
    <row r="206" spans="2:62" ht="20.25" customHeight="1">
      <c r="B206" s="1480"/>
      <c r="C206" s="1464"/>
      <c r="D206" s="1465"/>
      <c r="E206" s="207"/>
      <c r="F206" s="208">
        <f>C205</f>
        <v>0</v>
      </c>
      <c r="G206" s="207"/>
      <c r="H206" s="208">
        <f>I205</f>
        <v>0</v>
      </c>
      <c r="I206" s="1466"/>
      <c r="J206" s="1467"/>
      <c r="K206" s="1468"/>
      <c r="L206" s="1469"/>
      <c r="M206" s="1469"/>
      <c r="N206" s="1465"/>
      <c r="O206" s="1440"/>
      <c r="P206" s="1441"/>
      <c r="Q206" s="1441"/>
      <c r="R206" s="1441"/>
      <c r="S206" s="1442"/>
      <c r="T206" s="196" t="s">
        <v>254</v>
      </c>
      <c r="U206" s="120"/>
      <c r="V206" s="197"/>
      <c r="W206" s="173" t="str">
        <f>IF(W205="","",VLOOKUP(W205,'シフト記号表（従来型・ユニット型共通）'!$C$6:$L$47,10,FALSE))</f>
        <v/>
      </c>
      <c r="X206" s="174" t="str">
        <f>IF(X205="","",VLOOKUP(X205,'シフト記号表（従来型・ユニット型共通）'!$C$6:$L$47,10,FALSE))</f>
        <v/>
      </c>
      <c r="Y206" s="174" t="str">
        <f>IF(Y205="","",VLOOKUP(Y205,'シフト記号表（従来型・ユニット型共通）'!$C$6:$L$47,10,FALSE))</f>
        <v/>
      </c>
      <c r="Z206" s="174" t="str">
        <f>IF(Z205="","",VLOOKUP(Z205,'シフト記号表（従来型・ユニット型共通）'!$C$6:$L$47,10,FALSE))</f>
        <v/>
      </c>
      <c r="AA206" s="174" t="str">
        <f>IF(AA205="","",VLOOKUP(AA205,'シフト記号表（従来型・ユニット型共通）'!$C$6:$L$47,10,FALSE))</f>
        <v/>
      </c>
      <c r="AB206" s="174" t="str">
        <f>IF(AB205="","",VLOOKUP(AB205,'シフト記号表（従来型・ユニット型共通）'!$C$6:$L$47,10,FALSE))</f>
        <v/>
      </c>
      <c r="AC206" s="175" t="str">
        <f>IF(AC205="","",VLOOKUP(AC205,'シフト記号表（従来型・ユニット型共通）'!$C$6:$L$47,10,FALSE))</f>
        <v/>
      </c>
      <c r="AD206" s="173"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4" t="str">
        <f>IF(AG205="","",VLOOKUP(AG205,'シフト記号表（従来型・ユニット型共通）'!$C$6:$L$47,10,FALSE))</f>
        <v/>
      </c>
      <c r="AH206" s="174" t="str">
        <f>IF(AH205="","",VLOOKUP(AH205,'シフト記号表（従来型・ユニット型共通）'!$C$6:$L$47,10,FALSE))</f>
        <v/>
      </c>
      <c r="AI206" s="174" t="str">
        <f>IF(AI205="","",VLOOKUP(AI205,'シフト記号表（従来型・ユニット型共通）'!$C$6:$L$47,10,FALSE))</f>
        <v/>
      </c>
      <c r="AJ206" s="175" t="str">
        <f>IF(AJ205="","",VLOOKUP(AJ205,'シフト記号表（従来型・ユニット型共通）'!$C$6:$L$47,10,FALSE))</f>
        <v/>
      </c>
      <c r="AK206" s="173"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4" t="str">
        <f>IF(AN205="","",VLOOKUP(AN205,'シフト記号表（従来型・ユニット型共通）'!$C$6:$L$47,10,FALSE))</f>
        <v/>
      </c>
      <c r="AO206" s="174" t="str">
        <f>IF(AO205="","",VLOOKUP(AO205,'シフト記号表（従来型・ユニット型共通）'!$C$6:$L$47,10,FALSE))</f>
        <v/>
      </c>
      <c r="AP206" s="174" t="str">
        <f>IF(AP205="","",VLOOKUP(AP205,'シフト記号表（従来型・ユニット型共通）'!$C$6:$L$47,10,FALSE))</f>
        <v/>
      </c>
      <c r="AQ206" s="175" t="str">
        <f>IF(AQ205="","",VLOOKUP(AQ205,'シフト記号表（従来型・ユニット型共通）'!$C$6:$L$47,10,FALSE))</f>
        <v/>
      </c>
      <c r="AR206" s="173"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4" t="str">
        <f>IF(AU205="","",VLOOKUP(AU205,'シフト記号表（従来型・ユニット型共通）'!$C$6:$L$47,10,FALSE))</f>
        <v/>
      </c>
      <c r="AV206" s="174" t="str">
        <f>IF(AV205="","",VLOOKUP(AV205,'シフト記号表（従来型・ユニット型共通）'!$C$6:$L$47,10,FALSE))</f>
        <v/>
      </c>
      <c r="AW206" s="174" t="str">
        <f>IF(AW205="","",VLOOKUP(AW205,'シフト記号表（従来型・ユニット型共通）'!$C$6:$L$47,10,FALSE))</f>
        <v/>
      </c>
      <c r="AX206" s="175" t="str">
        <f>IF(AX205="","",VLOOKUP(AX205,'シフト記号表（従来型・ユニット型共通）'!$C$6:$L$47,10,FALSE))</f>
        <v/>
      </c>
      <c r="AY206" s="173"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1473">
        <f>IF($BE$3="４週",SUM(W206:AX206),IF($BE$3="暦月",SUM(W206:BA206),""))</f>
        <v>0</v>
      </c>
      <c r="BC206" s="1474"/>
      <c r="BD206" s="1475">
        <f>IF($BE$3="４週",BB206/4,IF($BE$3="暦月",(BB206/($BE$8/7)),""))</f>
        <v>0</v>
      </c>
      <c r="BE206" s="1474"/>
      <c r="BF206" s="1470"/>
      <c r="BG206" s="1471"/>
      <c r="BH206" s="1471"/>
      <c r="BI206" s="1471"/>
      <c r="BJ206" s="1472"/>
    </row>
    <row r="207" spans="2:62" ht="20.25" customHeight="1">
      <c r="B207" s="1479">
        <f>B205+1</f>
        <v>96</v>
      </c>
      <c r="C207" s="1316"/>
      <c r="D207" s="1317"/>
      <c r="E207" s="163"/>
      <c r="F207" s="164"/>
      <c r="G207" s="163"/>
      <c r="H207" s="164"/>
      <c r="I207" s="1410"/>
      <c r="J207" s="1411"/>
      <c r="K207" s="1416"/>
      <c r="L207" s="1417"/>
      <c r="M207" s="1417"/>
      <c r="N207" s="1317"/>
      <c r="O207" s="1440"/>
      <c r="P207" s="1441"/>
      <c r="Q207" s="1441"/>
      <c r="R207" s="1441"/>
      <c r="S207" s="1442"/>
      <c r="T207" s="195" t="s">
        <v>18</v>
      </c>
      <c r="U207" s="118"/>
      <c r="V207" s="119"/>
      <c r="W207" s="105"/>
      <c r="X207" s="106"/>
      <c r="Y207" s="106"/>
      <c r="Z207" s="106"/>
      <c r="AA207" s="106"/>
      <c r="AB207" s="106"/>
      <c r="AC207" s="107"/>
      <c r="AD207" s="105"/>
      <c r="AE207" s="106"/>
      <c r="AF207" s="106"/>
      <c r="AG207" s="106"/>
      <c r="AH207" s="106"/>
      <c r="AI207" s="106"/>
      <c r="AJ207" s="107"/>
      <c r="AK207" s="105"/>
      <c r="AL207" s="106"/>
      <c r="AM207" s="106"/>
      <c r="AN207" s="106"/>
      <c r="AO207" s="106"/>
      <c r="AP207" s="106"/>
      <c r="AQ207" s="107"/>
      <c r="AR207" s="105"/>
      <c r="AS207" s="106"/>
      <c r="AT207" s="106"/>
      <c r="AU207" s="106"/>
      <c r="AV207" s="106"/>
      <c r="AW207" s="106"/>
      <c r="AX207" s="107"/>
      <c r="AY207" s="105"/>
      <c r="AZ207" s="106"/>
      <c r="BA207" s="108"/>
      <c r="BB207" s="1394"/>
      <c r="BC207" s="1395"/>
      <c r="BD207" s="1396"/>
      <c r="BE207" s="1397"/>
      <c r="BF207" s="1418"/>
      <c r="BG207" s="1419"/>
      <c r="BH207" s="1419"/>
      <c r="BI207" s="1419"/>
      <c r="BJ207" s="1420"/>
    </row>
    <row r="208" spans="2:62" ht="20.25" customHeight="1">
      <c r="B208" s="1480"/>
      <c r="C208" s="1464"/>
      <c r="D208" s="1465"/>
      <c r="E208" s="207"/>
      <c r="F208" s="208">
        <f>C207</f>
        <v>0</v>
      </c>
      <c r="G208" s="207"/>
      <c r="H208" s="208">
        <f>I207</f>
        <v>0</v>
      </c>
      <c r="I208" s="1466"/>
      <c r="J208" s="1467"/>
      <c r="K208" s="1468"/>
      <c r="L208" s="1469"/>
      <c r="M208" s="1469"/>
      <c r="N208" s="1465"/>
      <c r="O208" s="1440"/>
      <c r="P208" s="1441"/>
      <c r="Q208" s="1441"/>
      <c r="R208" s="1441"/>
      <c r="S208" s="1442"/>
      <c r="T208" s="196" t="s">
        <v>254</v>
      </c>
      <c r="U208" s="120"/>
      <c r="V208" s="197"/>
      <c r="W208" s="173" t="str">
        <f>IF(W207="","",VLOOKUP(W207,'シフト記号表（従来型・ユニット型共通）'!$C$6:$L$47,10,FALSE))</f>
        <v/>
      </c>
      <c r="X208" s="174" t="str">
        <f>IF(X207="","",VLOOKUP(X207,'シフト記号表（従来型・ユニット型共通）'!$C$6:$L$47,10,FALSE))</f>
        <v/>
      </c>
      <c r="Y208" s="174" t="str">
        <f>IF(Y207="","",VLOOKUP(Y207,'シフト記号表（従来型・ユニット型共通）'!$C$6:$L$47,10,FALSE))</f>
        <v/>
      </c>
      <c r="Z208" s="174" t="str">
        <f>IF(Z207="","",VLOOKUP(Z207,'シフト記号表（従来型・ユニット型共通）'!$C$6:$L$47,10,FALSE))</f>
        <v/>
      </c>
      <c r="AA208" s="174" t="str">
        <f>IF(AA207="","",VLOOKUP(AA207,'シフト記号表（従来型・ユニット型共通）'!$C$6:$L$47,10,FALSE))</f>
        <v/>
      </c>
      <c r="AB208" s="174" t="str">
        <f>IF(AB207="","",VLOOKUP(AB207,'シフト記号表（従来型・ユニット型共通）'!$C$6:$L$47,10,FALSE))</f>
        <v/>
      </c>
      <c r="AC208" s="175" t="str">
        <f>IF(AC207="","",VLOOKUP(AC207,'シフト記号表（従来型・ユニット型共通）'!$C$6:$L$47,10,FALSE))</f>
        <v/>
      </c>
      <c r="AD208" s="173"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4" t="str">
        <f>IF(AG207="","",VLOOKUP(AG207,'シフト記号表（従来型・ユニット型共通）'!$C$6:$L$47,10,FALSE))</f>
        <v/>
      </c>
      <c r="AH208" s="174" t="str">
        <f>IF(AH207="","",VLOOKUP(AH207,'シフト記号表（従来型・ユニット型共通）'!$C$6:$L$47,10,FALSE))</f>
        <v/>
      </c>
      <c r="AI208" s="174" t="str">
        <f>IF(AI207="","",VLOOKUP(AI207,'シフト記号表（従来型・ユニット型共通）'!$C$6:$L$47,10,FALSE))</f>
        <v/>
      </c>
      <c r="AJ208" s="175" t="str">
        <f>IF(AJ207="","",VLOOKUP(AJ207,'シフト記号表（従来型・ユニット型共通）'!$C$6:$L$47,10,FALSE))</f>
        <v/>
      </c>
      <c r="AK208" s="173"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4" t="str">
        <f>IF(AN207="","",VLOOKUP(AN207,'シフト記号表（従来型・ユニット型共通）'!$C$6:$L$47,10,FALSE))</f>
        <v/>
      </c>
      <c r="AO208" s="174" t="str">
        <f>IF(AO207="","",VLOOKUP(AO207,'シフト記号表（従来型・ユニット型共通）'!$C$6:$L$47,10,FALSE))</f>
        <v/>
      </c>
      <c r="AP208" s="174" t="str">
        <f>IF(AP207="","",VLOOKUP(AP207,'シフト記号表（従来型・ユニット型共通）'!$C$6:$L$47,10,FALSE))</f>
        <v/>
      </c>
      <c r="AQ208" s="175" t="str">
        <f>IF(AQ207="","",VLOOKUP(AQ207,'シフト記号表（従来型・ユニット型共通）'!$C$6:$L$47,10,FALSE))</f>
        <v/>
      </c>
      <c r="AR208" s="173"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4" t="str">
        <f>IF(AU207="","",VLOOKUP(AU207,'シフト記号表（従来型・ユニット型共通）'!$C$6:$L$47,10,FALSE))</f>
        <v/>
      </c>
      <c r="AV208" s="174" t="str">
        <f>IF(AV207="","",VLOOKUP(AV207,'シフト記号表（従来型・ユニット型共通）'!$C$6:$L$47,10,FALSE))</f>
        <v/>
      </c>
      <c r="AW208" s="174" t="str">
        <f>IF(AW207="","",VLOOKUP(AW207,'シフト記号表（従来型・ユニット型共通）'!$C$6:$L$47,10,FALSE))</f>
        <v/>
      </c>
      <c r="AX208" s="175" t="str">
        <f>IF(AX207="","",VLOOKUP(AX207,'シフト記号表（従来型・ユニット型共通）'!$C$6:$L$47,10,FALSE))</f>
        <v/>
      </c>
      <c r="AY208" s="173"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1473">
        <f>IF($BE$3="４週",SUM(W208:AX208),IF($BE$3="暦月",SUM(W208:BA208),""))</f>
        <v>0</v>
      </c>
      <c r="BC208" s="1474"/>
      <c r="BD208" s="1475">
        <f>IF($BE$3="４週",BB208/4,IF($BE$3="暦月",(BB208/($BE$8/7)),""))</f>
        <v>0</v>
      </c>
      <c r="BE208" s="1474"/>
      <c r="BF208" s="1470"/>
      <c r="BG208" s="1471"/>
      <c r="BH208" s="1471"/>
      <c r="BI208" s="1471"/>
      <c r="BJ208" s="1472"/>
    </row>
    <row r="209" spans="2:62" ht="20.25" customHeight="1">
      <c r="B209" s="1479">
        <f>B207+1</f>
        <v>97</v>
      </c>
      <c r="C209" s="1316"/>
      <c r="D209" s="1317"/>
      <c r="E209" s="163"/>
      <c r="F209" s="164"/>
      <c r="G209" s="163"/>
      <c r="H209" s="164"/>
      <c r="I209" s="1410"/>
      <c r="J209" s="1411"/>
      <c r="K209" s="1416"/>
      <c r="L209" s="1417"/>
      <c r="M209" s="1417"/>
      <c r="N209" s="1317"/>
      <c r="O209" s="1440"/>
      <c r="P209" s="1441"/>
      <c r="Q209" s="1441"/>
      <c r="R209" s="1441"/>
      <c r="S209" s="1442"/>
      <c r="T209" s="195" t="s">
        <v>18</v>
      </c>
      <c r="U209" s="118"/>
      <c r="V209" s="119"/>
      <c r="W209" s="105"/>
      <c r="X209" s="106"/>
      <c r="Y209" s="106"/>
      <c r="Z209" s="106"/>
      <c r="AA209" s="106"/>
      <c r="AB209" s="106"/>
      <c r="AC209" s="107"/>
      <c r="AD209" s="105"/>
      <c r="AE209" s="106"/>
      <c r="AF209" s="106"/>
      <c r="AG209" s="106"/>
      <c r="AH209" s="106"/>
      <c r="AI209" s="106"/>
      <c r="AJ209" s="107"/>
      <c r="AK209" s="105"/>
      <c r="AL209" s="106"/>
      <c r="AM209" s="106"/>
      <c r="AN209" s="106"/>
      <c r="AO209" s="106"/>
      <c r="AP209" s="106"/>
      <c r="AQ209" s="107"/>
      <c r="AR209" s="105"/>
      <c r="AS209" s="106"/>
      <c r="AT209" s="106"/>
      <c r="AU209" s="106"/>
      <c r="AV209" s="106"/>
      <c r="AW209" s="106"/>
      <c r="AX209" s="107"/>
      <c r="AY209" s="105"/>
      <c r="AZ209" s="106"/>
      <c r="BA209" s="108"/>
      <c r="BB209" s="1394"/>
      <c r="BC209" s="1395"/>
      <c r="BD209" s="1396"/>
      <c r="BE209" s="1397"/>
      <c r="BF209" s="1418"/>
      <c r="BG209" s="1419"/>
      <c r="BH209" s="1419"/>
      <c r="BI209" s="1419"/>
      <c r="BJ209" s="1420"/>
    </row>
    <row r="210" spans="2:62" ht="20.25" customHeight="1">
      <c r="B210" s="1480"/>
      <c r="C210" s="1464"/>
      <c r="D210" s="1465"/>
      <c r="E210" s="207"/>
      <c r="F210" s="208">
        <f>C209</f>
        <v>0</v>
      </c>
      <c r="G210" s="207"/>
      <c r="H210" s="208">
        <f>I209</f>
        <v>0</v>
      </c>
      <c r="I210" s="1466"/>
      <c r="J210" s="1467"/>
      <c r="K210" s="1468"/>
      <c r="L210" s="1469"/>
      <c r="M210" s="1469"/>
      <c r="N210" s="1465"/>
      <c r="O210" s="1440"/>
      <c r="P210" s="1441"/>
      <c r="Q210" s="1441"/>
      <c r="R210" s="1441"/>
      <c r="S210" s="1442"/>
      <c r="T210" s="196" t="s">
        <v>254</v>
      </c>
      <c r="U210" s="120"/>
      <c r="V210" s="197"/>
      <c r="W210" s="173" t="str">
        <f>IF(W209="","",VLOOKUP(W209,'シフト記号表（従来型・ユニット型共通）'!$C$6:$L$47,10,FALSE))</f>
        <v/>
      </c>
      <c r="X210" s="174" t="str">
        <f>IF(X209="","",VLOOKUP(X209,'シフト記号表（従来型・ユニット型共通）'!$C$6:$L$47,10,FALSE))</f>
        <v/>
      </c>
      <c r="Y210" s="174" t="str">
        <f>IF(Y209="","",VLOOKUP(Y209,'シフト記号表（従来型・ユニット型共通）'!$C$6:$L$47,10,FALSE))</f>
        <v/>
      </c>
      <c r="Z210" s="174" t="str">
        <f>IF(Z209="","",VLOOKUP(Z209,'シフト記号表（従来型・ユニット型共通）'!$C$6:$L$47,10,FALSE))</f>
        <v/>
      </c>
      <c r="AA210" s="174" t="str">
        <f>IF(AA209="","",VLOOKUP(AA209,'シフト記号表（従来型・ユニット型共通）'!$C$6:$L$47,10,FALSE))</f>
        <v/>
      </c>
      <c r="AB210" s="174" t="str">
        <f>IF(AB209="","",VLOOKUP(AB209,'シフト記号表（従来型・ユニット型共通）'!$C$6:$L$47,10,FALSE))</f>
        <v/>
      </c>
      <c r="AC210" s="175" t="str">
        <f>IF(AC209="","",VLOOKUP(AC209,'シフト記号表（従来型・ユニット型共通）'!$C$6:$L$47,10,FALSE))</f>
        <v/>
      </c>
      <c r="AD210" s="173"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4" t="str">
        <f>IF(AG209="","",VLOOKUP(AG209,'シフト記号表（従来型・ユニット型共通）'!$C$6:$L$47,10,FALSE))</f>
        <v/>
      </c>
      <c r="AH210" s="174" t="str">
        <f>IF(AH209="","",VLOOKUP(AH209,'シフト記号表（従来型・ユニット型共通）'!$C$6:$L$47,10,FALSE))</f>
        <v/>
      </c>
      <c r="AI210" s="174" t="str">
        <f>IF(AI209="","",VLOOKUP(AI209,'シフト記号表（従来型・ユニット型共通）'!$C$6:$L$47,10,FALSE))</f>
        <v/>
      </c>
      <c r="AJ210" s="175" t="str">
        <f>IF(AJ209="","",VLOOKUP(AJ209,'シフト記号表（従来型・ユニット型共通）'!$C$6:$L$47,10,FALSE))</f>
        <v/>
      </c>
      <c r="AK210" s="173"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4" t="str">
        <f>IF(AN209="","",VLOOKUP(AN209,'シフト記号表（従来型・ユニット型共通）'!$C$6:$L$47,10,FALSE))</f>
        <v/>
      </c>
      <c r="AO210" s="174" t="str">
        <f>IF(AO209="","",VLOOKUP(AO209,'シフト記号表（従来型・ユニット型共通）'!$C$6:$L$47,10,FALSE))</f>
        <v/>
      </c>
      <c r="AP210" s="174" t="str">
        <f>IF(AP209="","",VLOOKUP(AP209,'シフト記号表（従来型・ユニット型共通）'!$C$6:$L$47,10,FALSE))</f>
        <v/>
      </c>
      <c r="AQ210" s="175" t="str">
        <f>IF(AQ209="","",VLOOKUP(AQ209,'シフト記号表（従来型・ユニット型共通）'!$C$6:$L$47,10,FALSE))</f>
        <v/>
      </c>
      <c r="AR210" s="173"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4" t="str">
        <f>IF(AU209="","",VLOOKUP(AU209,'シフト記号表（従来型・ユニット型共通）'!$C$6:$L$47,10,FALSE))</f>
        <v/>
      </c>
      <c r="AV210" s="174" t="str">
        <f>IF(AV209="","",VLOOKUP(AV209,'シフト記号表（従来型・ユニット型共通）'!$C$6:$L$47,10,FALSE))</f>
        <v/>
      </c>
      <c r="AW210" s="174" t="str">
        <f>IF(AW209="","",VLOOKUP(AW209,'シフト記号表（従来型・ユニット型共通）'!$C$6:$L$47,10,FALSE))</f>
        <v/>
      </c>
      <c r="AX210" s="175" t="str">
        <f>IF(AX209="","",VLOOKUP(AX209,'シフト記号表（従来型・ユニット型共通）'!$C$6:$L$47,10,FALSE))</f>
        <v/>
      </c>
      <c r="AY210" s="173"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1473">
        <f>IF($BE$3="４週",SUM(W210:AX210),IF($BE$3="暦月",SUM(W210:BA210),""))</f>
        <v>0</v>
      </c>
      <c r="BC210" s="1474"/>
      <c r="BD210" s="1475">
        <f>IF($BE$3="４週",BB210/4,IF($BE$3="暦月",(BB210/($BE$8/7)),""))</f>
        <v>0</v>
      </c>
      <c r="BE210" s="1474"/>
      <c r="BF210" s="1470"/>
      <c r="BG210" s="1471"/>
      <c r="BH210" s="1471"/>
      <c r="BI210" s="1471"/>
      <c r="BJ210" s="1472"/>
    </row>
    <row r="211" spans="2:62" ht="20.25" customHeight="1">
      <c r="B211" s="1479">
        <f>B209+1</f>
        <v>98</v>
      </c>
      <c r="C211" s="1316"/>
      <c r="D211" s="1317"/>
      <c r="E211" s="163"/>
      <c r="F211" s="164"/>
      <c r="G211" s="163"/>
      <c r="H211" s="164"/>
      <c r="I211" s="1410"/>
      <c r="J211" s="1411"/>
      <c r="K211" s="1416"/>
      <c r="L211" s="1417"/>
      <c r="M211" s="1417"/>
      <c r="N211" s="1317"/>
      <c r="O211" s="1440"/>
      <c r="P211" s="1441"/>
      <c r="Q211" s="1441"/>
      <c r="R211" s="1441"/>
      <c r="S211" s="1442"/>
      <c r="T211" s="195" t="s">
        <v>18</v>
      </c>
      <c r="U211" s="118"/>
      <c r="V211" s="119"/>
      <c r="W211" s="105"/>
      <c r="X211" s="106"/>
      <c r="Y211" s="106"/>
      <c r="Z211" s="106"/>
      <c r="AA211" s="106"/>
      <c r="AB211" s="106"/>
      <c r="AC211" s="107"/>
      <c r="AD211" s="105"/>
      <c r="AE211" s="106"/>
      <c r="AF211" s="106"/>
      <c r="AG211" s="106"/>
      <c r="AH211" s="106"/>
      <c r="AI211" s="106"/>
      <c r="AJ211" s="107"/>
      <c r="AK211" s="105"/>
      <c r="AL211" s="106"/>
      <c r="AM211" s="106"/>
      <c r="AN211" s="106"/>
      <c r="AO211" s="106"/>
      <c r="AP211" s="106"/>
      <c r="AQ211" s="107"/>
      <c r="AR211" s="105"/>
      <c r="AS211" s="106"/>
      <c r="AT211" s="106"/>
      <c r="AU211" s="106"/>
      <c r="AV211" s="106"/>
      <c r="AW211" s="106"/>
      <c r="AX211" s="107"/>
      <c r="AY211" s="105"/>
      <c r="AZ211" s="106"/>
      <c r="BA211" s="108"/>
      <c r="BB211" s="1394"/>
      <c r="BC211" s="1395"/>
      <c r="BD211" s="1396"/>
      <c r="BE211" s="1397"/>
      <c r="BF211" s="1418"/>
      <c r="BG211" s="1419"/>
      <c r="BH211" s="1419"/>
      <c r="BI211" s="1419"/>
      <c r="BJ211" s="1420"/>
    </row>
    <row r="212" spans="2:62" ht="20.25" customHeight="1">
      <c r="B212" s="1480"/>
      <c r="C212" s="1464"/>
      <c r="D212" s="1465"/>
      <c r="E212" s="207"/>
      <c r="F212" s="208">
        <f>C211</f>
        <v>0</v>
      </c>
      <c r="G212" s="207"/>
      <c r="H212" s="208">
        <f>I211</f>
        <v>0</v>
      </c>
      <c r="I212" s="1466"/>
      <c r="J212" s="1467"/>
      <c r="K212" s="1468"/>
      <c r="L212" s="1469"/>
      <c r="M212" s="1469"/>
      <c r="N212" s="1465"/>
      <c r="O212" s="1440"/>
      <c r="P212" s="1441"/>
      <c r="Q212" s="1441"/>
      <c r="R212" s="1441"/>
      <c r="S212" s="1442"/>
      <c r="T212" s="196" t="s">
        <v>254</v>
      </c>
      <c r="U212" s="120"/>
      <c r="V212" s="197"/>
      <c r="W212" s="173" t="str">
        <f>IF(W211="","",VLOOKUP(W211,'シフト記号表（従来型・ユニット型共通）'!$C$6:$L$47,10,FALSE))</f>
        <v/>
      </c>
      <c r="X212" s="174" t="str">
        <f>IF(X211="","",VLOOKUP(X211,'シフト記号表（従来型・ユニット型共通）'!$C$6:$L$47,10,FALSE))</f>
        <v/>
      </c>
      <c r="Y212" s="174" t="str">
        <f>IF(Y211="","",VLOOKUP(Y211,'シフト記号表（従来型・ユニット型共通）'!$C$6:$L$47,10,FALSE))</f>
        <v/>
      </c>
      <c r="Z212" s="174" t="str">
        <f>IF(Z211="","",VLOOKUP(Z211,'シフト記号表（従来型・ユニット型共通）'!$C$6:$L$47,10,FALSE))</f>
        <v/>
      </c>
      <c r="AA212" s="174" t="str">
        <f>IF(AA211="","",VLOOKUP(AA211,'シフト記号表（従来型・ユニット型共通）'!$C$6:$L$47,10,FALSE))</f>
        <v/>
      </c>
      <c r="AB212" s="174" t="str">
        <f>IF(AB211="","",VLOOKUP(AB211,'シフト記号表（従来型・ユニット型共通）'!$C$6:$L$47,10,FALSE))</f>
        <v/>
      </c>
      <c r="AC212" s="175" t="str">
        <f>IF(AC211="","",VLOOKUP(AC211,'シフト記号表（従来型・ユニット型共通）'!$C$6:$L$47,10,FALSE))</f>
        <v/>
      </c>
      <c r="AD212" s="173"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4" t="str">
        <f>IF(AG211="","",VLOOKUP(AG211,'シフト記号表（従来型・ユニット型共通）'!$C$6:$L$47,10,FALSE))</f>
        <v/>
      </c>
      <c r="AH212" s="174" t="str">
        <f>IF(AH211="","",VLOOKUP(AH211,'シフト記号表（従来型・ユニット型共通）'!$C$6:$L$47,10,FALSE))</f>
        <v/>
      </c>
      <c r="AI212" s="174" t="str">
        <f>IF(AI211="","",VLOOKUP(AI211,'シフト記号表（従来型・ユニット型共通）'!$C$6:$L$47,10,FALSE))</f>
        <v/>
      </c>
      <c r="AJ212" s="175" t="str">
        <f>IF(AJ211="","",VLOOKUP(AJ211,'シフト記号表（従来型・ユニット型共通）'!$C$6:$L$47,10,FALSE))</f>
        <v/>
      </c>
      <c r="AK212" s="173"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4" t="str">
        <f>IF(AN211="","",VLOOKUP(AN211,'シフト記号表（従来型・ユニット型共通）'!$C$6:$L$47,10,FALSE))</f>
        <v/>
      </c>
      <c r="AO212" s="174" t="str">
        <f>IF(AO211="","",VLOOKUP(AO211,'シフト記号表（従来型・ユニット型共通）'!$C$6:$L$47,10,FALSE))</f>
        <v/>
      </c>
      <c r="AP212" s="174" t="str">
        <f>IF(AP211="","",VLOOKUP(AP211,'シフト記号表（従来型・ユニット型共通）'!$C$6:$L$47,10,FALSE))</f>
        <v/>
      </c>
      <c r="AQ212" s="175" t="str">
        <f>IF(AQ211="","",VLOOKUP(AQ211,'シフト記号表（従来型・ユニット型共通）'!$C$6:$L$47,10,FALSE))</f>
        <v/>
      </c>
      <c r="AR212" s="173"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4" t="str">
        <f>IF(AU211="","",VLOOKUP(AU211,'シフト記号表（従来型・ユニット型共通）'!$C$6:$L$47,10,FALSE))</f>
        <v/>
      </c>
      <c r="AV212" s="174" t="str">
        <f>IF(AV211="","",VLOOKUP(AV211,'シフト記号表（従来型・ユニット型共通）'!$C$6:$L$47,10,FALSE))</f>
        <v/>
      </c>
      <c r="AW212" s="174" t="str">
        <f>IF(AW211="","",VLOOKUP(AW211,'シフト記号表（従来型・ユニット型共通）'!$C$6:$L$47,10,FALSE))</f>
        <v/>
      </c>
      <c r="AX212" s="175" t="str">
        <f>IF(AX211="","",VLOOKUP(AX211,'シフト記号表（従来型・ユニット型共通）'!$C$6:$L$47,10,FALSE))</f>
        <v/>
      </c>
      <c r="AY212" s="173"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1473">
        <f>IF($BE$3="４週",SUM(W212:AX212),IF($BE$3="暦月",SUM(W212:BA212),""))</f>
        <v>0</v>
      </c>
      <c r="BC212" s="1474"/>
      <c r="BD212" s="1475">
        <f>IF($BE$3="４週",BB212/4,IF($BE$3="暦月",(BB212/($BE$8/7)),""))</f>
        <v>0</v>
      </c>
      <c r="BE212" s="1474"/>
      <c r="BF212" s="1470"/>
      <c r="BG212" s="1471"/>
      <c r="BH212" s="1471"/>
      <c r="BI212" s="1471"/>
      <c r="BJ212" s="1472"/>
    </row>
    <row r="213" spans="2:62" ht="20.25" customHeight="1">
      <c r="B213" s="1479">
        <f>B211+1</f>
        <v>99</v>
      </c>
      <c r="C213" s="1316"/>
      <c r="D213" s="1317"/>
      <c r="E213" s="163"/>
      <c r="F213" s="164"/>
      <c r="G213" s="163"/>
      <c r="H213" s="164"/>
      <c r="I213" s="1410"/>
      <c r="J213" s="1411"/>
      <c r="K213" s="1416"/>
      <c r="L213" s="1417"/>
      <c r="M213" s="1417"/>
      <c r="N213" s="1317"/>
      <c r="O213" s="1440"/>
      <c r="P213" s="1441"/>
      <c r="Q213" s="1441"/>
      <c r="R213" s="1441"/>
      <c r="S213" s="1442"/>
      <c r="T213" s="195" t="s">
        <v>18</v>
      </c>
      <c r="U213" s="118"/>
      <c r="V213" s="119"/>
      <c r="W213" s="105"/>
      <c r="X213" s="106"/>
      <c r="Y213" s="106"/>
      <c r="Z213" s="106"/>
      <c r="AA213" s="106"/>
      <c r="AB213" s="106"/>
      <c r="AC213" s="107"/>
      <c r="AD213" s="105"/>
      <c r="AE213" s="106"/>
      <c r="AF213" s="106"/>
      <c r="AG213" s="106"/>
      <c r="AH213" s="106"/>
      <c r="AI213" s="106"/>
      <c r="AJ213" s="107"/>
      <c r="AK213" s="105"/>
      <c r="AL213" s="106"/>
      <c r="AM213" s="106"/>
      <c r="AN213" s="106"/>
      <c r="AO213" s="106"/>
      <c r="AP213" s="106"/>
      <c r="AQ213" s="107"/>
      <c r="AR213" s="105"/>
      <c r="AS213" s="106"/>
      <c r="AT213" s="106"/>
      <c r="AU213" s="106"/>
      <c r="AV213" s="106"/>
      <c r="AW213" s="106"/>
      <c r="AX213" s="107"/>
      <c r="AY213" s="105"/>
      <c r="AZ213" s="106"/>
      <c r="BA213" s="108"/>
      <c r="BB213" s="1394"/>
      <c r="BC213" s="1395"/>
      <c r="BD213" s="1396"/>
      <c r="BE213" s="1397"/>
      <c r="BF213" s="1418"/>
      <c r="BG213" s="1419"/>
      <c r="BH213" s="1419"/>
      <c r="BI213" s="1419"/>
      <c r="BJ213" s="1420"/>
    </row>
    <row r="214" spans="2:62" ht="20.25" customHeight="1">
      <c r="B214" s="1480"/>
      <c r="C214" s="1464"/>
      <c r="D214" s="1465"/>
      <c r="E214" s="207"/>
      <c r="F214" s="208">
        <f>C213</f>
        <v>0</v>
      </c>
      <c r="G214" s="207"/>
      <c r="H214" s="208">
        <f>I213</f>
        <v>0</v>
      </c>
      <c r="I214" s="1466"/>
      <c r="J214" s="1467"/>
      <c r="K214" s="1468"/>
      <c r="L214" s="1469"/>
      <c r="M214" s="1469"/>
      <c r="N214" s="1465"/>
      <c r="O214" s="1440"/>
      <c r="P214" s="1441"/>
      <c r="Q214" s="1441"/>
      <c r="R214" s="1441"/>
      <c r="S214" s="1442"/>
      <c r="T214" s="196" t="s">
        <v>254</v>
      </c>
      <c r="U214" s="120"/>
      <c r="V214" s="197"/>
      <c r="W214" s="173" t="str">
        <f>IF(W213="","",VLOOKUP(W213,'シフト記号表（従来型・ユニット型共通）'!$C$6:$L$47,10,FALSE))</f>
        <v/>
      </c>
      <c r="X214" s="174" t="str">
        <f>IF(X213="","",VLOOKUP(X213,'シフト記号表（従来型・ユニット型共通）'!$C$6:$L$47,10,FALSE))</f>
        <v/>
      </c>
      <c r="Y214" s="174" t="str">
        <f>IF(Y213="","",VLOOKUP(Y213,'シフト記号表（従来型・ユニット型共通）'!$C$6:$L$47,10,FALSE))</f>
        <v/>
      </c>
      <c r="Z214" s="174" t="str">
        <f>IF(Z213="","",VLOOKUP(Z213,'シフト記号表（従来型・ユニット型共通）'!$C$6:$L$47,10,FALSE))</f>
        <v/>
      </c>
      <c r="AA214" s="174" t="str">
        <f>IF(AA213="","",VLOOKUP(AA213,'シフト記号表（従来型・ユニット型共通）'!$C$6:$L$47,10,FALSE))</f>
        <v/>
      </c>
      <c r="AB214" s="174" t="str">
        <f>IF(AB213="","",VLOOKUP(AB213,'シフト記号表（従来型・ユニット型共通）'!$C$6:$L$47,10,FALSE))</f>
        <v/>
      </c>
      <c r="AC214" s="175" t="str">
        <f>IF(AC213="","",VLOOKUP(AC213,'シフト記号表（従来型・ユニット型共通）'!$C$6:$L$47,10,FALSE))</f>
        <v/>
      </c>
      <c r="AD214" s="173"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4" t="str">
        <f>IF(AG213="","",VLOOKUP(AG213,'シフト記号表（従来型・ユニット型共通）'!$C$6:$L$47,10,FALSE))</f>
        <v/>
      </c>
      <c r="AH214" s="174" t="str">
        <f>IF(AH213="","",VLOOKUP(AH213,'シフト記号表（従来型・ユニット型共通）'!$C$6:$L$47,10,FALSE))</f>
        <v/>
      </c>
      <c r="AI214" s="174" t="str">
        <f>IF(AI213="","",VLOOKUP(AI213,'シフト記号表（従来型・ユニット型共通）'!$C$6:$L$47,10,FALSE))</f>
        <v/>
      </c>
      <c r="AJ214" s="175" t="str">
        <f>IF(AJ213="","",VLOOKUP(AJ213,'シフト記号表（従来型・ユニット型共通）'!$C$6:$L$47,10,FALSE))</f>
        <v/>
      </c>
      <c r="AK214" s="173"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4" t="str">
        <f>IF(AN213="","",VLOOKUP(AN213,'シフト記号表（従来型・ユニット型共通）'!$C$6:$L$47,10,FALSE))</f>
        <v/>
      </c>
      <c r="AO214" s="174" t="str">
        <f>IF(AO213="","",VLOOKUP(AO213,'シフト記号表（従来型・ユニット型共通）'!$C$6:$L$47,10,FALSE))</f>
        <v/>
      </c>
      <c r="AP214" s="174" t="str">
        <f>IF(AP213="","",VLOOKUP(AP213,'シフト記号表（従来型・ユニット型共通）'!$C$6:$L$47,10,FALSE))</f>
        <v/>
      </c>
      <c r="AQ214" s="175" t="str">
        <f>IF(AQ213="","",VLOOKUP(AQ213,'シフト記号表（従来型・ユニット型共通）'!$C$6:$L$47,10,FALSE))</f>
        <v/>
      </c>
      <c r="AR214" s="173"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4" t="str">
        <f>IF(AU213="","",VLOOKUP(AU213,'シフト記号表（従来型・ユニット型共通）'!$C$6:$L$47,10,FALSE))</f>
        <v/>
      </c>
      <c r="AV214" s="174" t="str">
        <f>IF(AV213="","",VLOOKUP(AV213,'シフト記号表（従来型・ユニット型共通）'!$C$6:$L$47,10,FALSE))</f>
        <v/>
      </c>
      <c r="AW214" s="174" t="str">
        <f>IF(AW213="","",VLOOKUP(AW213,'シフト記号表（従来型・ユニット型共通）'!$C$6:$L$47,10,FALSE))</f>
        <v/>
      </c>
      <c r="AX214" s="175" t="str">
        <f>IF(AX213="","",VLOOKUP(AX213,'シフト記号表（従来型・ユニット型共通）'!$C$6:$L$47,10,FALSE))</f>
        <v/>
      </c>
      <c r="AY214" s="173"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1473">
        <f>IF($BE$3="４週",SUM(W214:AX214),IF($BE$3="暦月",SUM(W214:BA214),""))</f>
        <v>0</v>
      </c>
      <c r="BC214" s="1474"/>
      <c r="BD214" s="1475">
        <f>IF($BE$3="４週",BB214/4,IF($BE$3="暦月",(BB214/($BE$8/7)),""))</f>
        <v>0</v>
      </c>
      <c r="BE214" s="1474"/>
      <c r="BF214" s="1470"/>
      <c r="BG214" s="1471"/>
      <c r="BH214" s="1471"/>
      <c r="BI214" s="1471"/>
      <c r="BJ214" s="1472"/>
    </row>
    <row r="215" spans="2:62" ht="20.25" customHeight="1">
      <c r="B215" s="1479">
        <f>B213+1</f>
        <v>100</v>
      </c>
      <c r="C215" s="1316"/>
      <c r="D215" s="1317"/>
      <c r="E215" s="165"/>
      <c r="F215" s="166"/>
      <c r="G215" s="165"/>
      <c r="H215" s="166"/>
      <c r="I215" s="1410"/>
      <c r="J215" s="1411"/>
      <c r="K215" s="1416"/>
      <c r="L215" s="1417"/>
      <c r="M215" s="1417"/>
      <c r="N215" s="1317"/>
      <c r="O215" s="1440"/>
      <c r="P215" s="1441"/>
      <c r="Q215" s="1441"/>
      <c r="R215" s="1441"/>
      <c r="S215" s="1442"/>
      <c r="T215" s="115" t="s">
        <v>18</v>
      </c>
      <c r="U215" s="116"/>
      <c r="V215" s="117"/>
      <c r="W215" s="105"/>
      <c r="X215" s="106"/>
      <c r="Y215" s="106"/>
      <c r="Z215" s="106"/>
      <c r="AA215" s="106"/>
      <c r="AB215" s="106"/>
      <c r="AC215" s="107"/>
      <c r="AD215" s="105"/>
      <c r="AE215" s="106"/>
      <c r="AF215" s="106"/>
      <c r="AG215" s="106"/>
      <c r="AH215" s="106"/>
      <c r="AI215" s="106"/>
      <c r="AJ215" s="107"/>
      <c r="AK215" s="105"/>
      <c r="AL215" s="106"/>
      <c r="AM215" s="106"/>
      <c r="AN215" s="106"/>
      <c r="AO215" s="106"/>
      <c r="AP215" s="106"/>
      <c r="AQ215" s="107"/>
      <c r="AR215" s="105"/>
      <c r="AS215" s="106"/>
      <c r="AT215" s="106"/>
      <c r="AU215" s="106"/>
      <c r="AV215" s="106"/>
      <c r="AW215" s="106"/>
      <c r="AX215" s="107"/>
      <c r="AY215" s="105"/>
      <c r="AZ215" s="106"/>
      <c r="BA215" s="108"/>
      <c r="BB215" s="1394"/>
      <c r="BC215" s="1395"/>
      <c r="BD215" s="1396"/>
      <c r="BE215" s="1397"/>
      <c r="BF215" s="1418"/>
      <c r="BG215" s="1419"/>
      <c r="BH215" s="1419"/>
      <c r="BI215" s="1419"/>
      <c r="BJ215" s="1420"/>
    </row>
    <row r="216" spans="2:62" ht="20.25" customHeight="1" thickBot="1">
      <c r="B216" s="1481"/>
      <c r="C216" s="1434"/>
      <c r="D216" s="1435"/>
      <c r="E216" s="190"/>
      <c r="F216" s="191">
        <f>C215</f>
        <v>0</v>
      </c>
      <c r="G216" s="190"/>
      <c r="H216" s="191">
        <f>I215</f>
        <v>0</v>
      </c>
      <c r="I216" s="1436"/>
      <c r="J216" s="1437"/>
      <c r="K216" s="1438"/>
      <c r="L216" s="1439"/>
      <c r="M216" s="1439"/>
      <c r="N216" s="1435"/>
      <c r="O216" s="1443"/>
      <c r="P216" s="1444"/>
      <c r="Q216" s="1444"/>
      <c r="R216" s="1444"/>
      <c r="S216" s="1445"/>
      <c r="T216" s="192" t="s">
        <v>254</v>
      </c>
      <c r="U216" s="193"/>
      <c r="V216" s="194"/>
      <c r="W216" s="176" t="str">
        <f>IF(W215="","",VLOOKUP(W215,'シフト記号表（従来型・ユニット型共通）'!$C$6:$L$47,10,FALSE))</f>
        <v/>
      </c>
      <c r="X216" s="177" t="str">
        <f>IF(X215="","",VLOOKUP(X215,'シフト記号表（従来型・ユニット型共通）'!$C$6:$L$47,10,FALSE))</f>
        <v/>
      </c>
      <c r="Y216" s="177" t="str">
        <f>IF(Y215="","",VLOOKUP(Y215,'シフト記号表（従来型・ユニット型共通）'!$C$6:$L$47,10,FALSE))</f>
        <v/>
      </c>
      <c r="Z216" s="177" t="str">
        <f>IF(Z215="","",VLOOKUP(Z215,'シフト記号表（従来型・ユニット型共通）'!$C$6:$L$47,10,FALSE))</f>
        <v/>
      </c>
      <c r="AA216" s="177" t="str">
        <f>IF(AA215="","",VLOOKUP(AA215,'シフト記号表（従来型・ユニット型共通）'!$C$6:$L$47,10,FALSE))</f>
        <v/>
      </c>
      <c r="AB216" s="177" t="str">
        <f>IF(AB215="","",VLOOKUP(AB215,'シフト記号表（従来型・ユニット型共通）'!$C$6:$L$47,10,FALSE))</f>
        <v/>
      </c>
      <c r="AC216" s="178" t="str">
        <f>IF(AC215="","",VLOOKUP(AC215,'シフト記号表（従来型・ユニット型共通）'!$C$6:$L$47,10,FALSE))</f>
        <v/>
      </c>
      <c r="AD216" s="176"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7" t="str">
        <f>IF(AG215="","",VLOOKUP(AG215,'シフト記号表（従来型・ユニット型共通）'!$C$6:$L$47,10,FALSE))</f>
        <v/>
      </c>
      <c r="AH216" s="177" t="str">
        <f>IF(AH215="","",VLOOKUP(AH215,'シフト記号表（従来型・ユニット型共通）'!$C$6:$L$47,10,FALSE))</f>
        <v/>
      </c>
      <c r="AI216" s="177" t="str">
        <f>IF(AI215="","",VLOOKUP(AI215,'シフト記号表（従来型・ユニット型共通）'!$C$6:$L$47,10,FALSE))</f>
        <v/>
      </c>
      <c r="AJ216" s="178" t="str">
        <f>IF(AJ215="","",VLOOKUP(AJ215,'シフト記号表（従来型・ユニット型共通）'!$C$6:$L$47,10,FALSE))</f>
        <v/>
      </c>
      <c r="AK216" s="176"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7" t="str">
        <f>IF(AN215="","",VLOOKUP(AN215,'シフト記号表（従来型・ユニット型共通）'!$C$6:$L$47,10,FALSE))</f>
        <v/>
      </c>
      <c r="AO216" s="177" t="str">
        <f>IF(AO215="","",VLOOKUP(AO215,'シフト記号表（従来型・ユニット型共通）'!$C$6:$L$47,10,FALSE))</f>
        <v/>
      </c>
      <c r="AP216" s="177" t="str">
        <f>IF(AP215="","",VLOOKUP(AP215,'シフト記号表（従来型・ユニット型共通）'!$C$6:$L$47,10,FALSE))</f>
        <v/>
      </c>
      <c r="AQ216" s="178" t="str">
        <f>IF(AQ215="","",VLOOKUP(AQ215,'シフト記号表（従来型・ユニット型共通）'!$C$6:$L$47,10,FALSE))</f>
        <v/>
      </c>
      <c r="AR216" s="176"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7" t="str">
        <f>IF(AU215="","",VLOOKUP(AU215,'シフト記号表（従来型・ユニット型共通）'!$C$6:$L$47,10,FALSE))</f>
        <v/>
      </c>
      <c r="AV216" s="177" t="str">
        <f>IF(AV215="","",VLOOKUP(AV215,'シフト記号表（従来型・ユニット型共通）'!$C$6:$L$47,10,FALSE))</f>
        <v/>
      </c>
      <c r="AW216" s="177" t="str">
        <f>IF(AW215="","",VLOOKUP(AW215,'シフト記号表（従来型・ユニット型共通）'!$C$6:$L$47,10,FALSE))</f>
        <v/>
      </c>
      <c r="AX216" s="178" t="str">
        <f>IF(AX215="","",VLOOKUP(AX215,'シフト記号表（従来型・ユニット型共通）'!$C$6:$L$47,10,FALSE))</f>
        <v/>
      </c>
      <c r="AY216" s="176"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1428">
        <f>IF($BE$3="４週",SUM(W216:AX216),IF($BE$3="暦月",SUM(W216:BA216),""))</f>
        <v>0</v>
      </c>
      <c r="BC216" s="1429"/>
      <c r="BD216" s="1430">
        <f>IF($BE$3="４週",BB216/4,IF($BE$3="暦月",(BB216/($BE$8/7)),""))</f>
        <v>0</v>
      </c>
      <c r="BE216" s="1429"/>
      <c r="BF216" s="1425"/>
      <c r="BG216" s="1426"/>
      <c r="BH216" s="1426"/>
      <c r="BI216" s="1426"/>
      <c r="BJ216" s="1427"/>
    </row>
    <row r="217" spans="2:62" ht="20.25" customHeight="1">
      <c r="B217" s="49"/>
      <c r="C217" s="69"/>
      <c r="D217" s="69"/>
      <c r="E217" s="69"/>
      <c r="F217" s="69"/>
      <c r="G217" s="69"/>
      <c r="H217" s="69"/>
      <c r="I217" s="219"/>
      <c r="J217" s="219"/>
      <c r="K217" s="69"/>
      <c r="L217" s="69"/>
      <c r="M217" s="69"/>
      <c r="N217" s="69"/>
      <c r="O217" s="220"/>
      <c r="P217" s="220"/>
      <c r="Q217" s="220"/>
      <c r="R217" s="72"/>
      <c r="S217" s="72"/>
      <c r="T217" s="72"/>
      <c r="U217" s="73"/>
      <c r="V217" s="74"/>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6"/>
      <c r="BE217" s="76"/>
      <c r="BF217" s="220"/>
      <c r="BG217" s="220"/>
      <c r="BH217" s="220"/>
      <c r="BI217" s="220"/>
      <c r="BJ217" s="220"/>
    </row>
    <row r="218" spans="2:62" ht="20.25" customHeight="1">
      <c r="B218" s="49"/>
      <c r="C218" s="69"/>
      <c r="D218" s="69"/>
      <c r="E218" s="69"/>
      <c r="F218" s="69"/>
      <c r="G218" s="69"/>
      <c r="H218" s="69"/>
      <c r="I218" s="124"/>
      <c r="J218" s="125" t="s">
        <v>291</v>
      </c>
      <c r="K218" s="125"/>
      <c r="L218" s="125"/>
      <c r="M218" s="125"/>
      <c r="N218" s="125"/>
      <c r="O218" s="125"/>
      <c r="P218" s="125"/>
      <c r="Q218" s="125"/>
      <c r="R218" s="125"/>
      <c r="S218" s="125"/>
      <c r="T218" s="126"/>
      <c r="U218" s="125"/>
      <c r="V218" s="125"/>
      <c r="W218" s="125"/>
      <c r="X218" s="125"/>
      <c r="Y218" s="125"/>
      <c r="Z218" s="127"/>
      <c r="AA218" s="127"/>
      <c r="AB218" s="127"/>
      <c r="AC218" s="127"/>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8"/>
      <c r="BE218" s="76"/>
      <c r="BF218" s="220"/>
      <c r="BG218" s="220"/>
      <c r="BH218" s="220"/>
      <c r="BI218" s="220"/>
      <c r="BJ218" s="220"/>
    </row>
    <row r="219" spans="2:62" ht="20.25" customHeight="1">
      <c r="B219" s="49"/>
      <c r="C219" s="69"/>
      <c r="D219" s="69"/>
      <c r="E219" s="69"/>
      <c r="F219" s="69"/>
      <c r="G219" s="69"/>
      <c r="H219" s="69"/>
      <c r="I219" s="124"/>
      <c r="J219" s="125"/>
      <c r="K219" s="125" t="s">
        <v>140</v>
      </c>
      <c r="L219" s="125"/>
      <c r="M219" s="125"/>
      <c r="N219" s="125"/>
      <c r="O219" s="125"/>
      <c r="P219" s="125"/>
      <c r="Q219" s="125"/>
      <c r="R219" s="125"/>
      <c r="S219" s="125"/>
      <c r="T219" s="126"/>
      <c r="U219" s="125"/>
      <c r="V219" s="125"/>
      <c r="W219" s="125"/>
      <c r="X219" s="125"/>
      <c r="Y219" s="125"/>
      <c r="Z219" s="127"/>
      <c r="AA219" s="125" t="s">
        <v>151</v>
      </c>
      <c r="AB219" s="125"/>
      <c r="AC219" s="125"/>
      <c r="AD219" s="125"/>
      <c r="AE219" s="125"/>
      <c r="AF219" s="125"/>
      <c r="AG219" s="125"/>
      <c r="AH219" s="125"/>
      <c r="AI219" s="125"/>
      <c r="AJ219" s="126"/>
      <c r="AK219" s="125"/>
      <c r="AL219" s="125"/>
      <c r="AM219" s="125"/>
      <c r="AN219" s="125"/>
      <c r="AO219" s="127"/>
      <c r="AP219" s="127"/>
      <c r="AQ219" s="125" t="s">
        <v>152</v>
      </c>
      <c r="AR219" s="127"/>
      <c r="AS219" s="127"/>
      <c r="AT219" s="127"/>
      <c r="AU219" s="127"/>
      <c r="AV219" s="127"/>
      <c r="AW219" s="127"/>
      <c r="AX219" s="127"/>
      <c r="AY219" s="127"/>
      <c r="AZ219" s="127"/>
      <c r="BA219" s="127"/>
      <c r="BB219" s="127"/>
      <c r="BC219" s="127"/>
      <c r="BD219" s="128"/>
      <c r="BE219" s="76"/>
      <c r="BF219" s="1478"/>
      <c r="BG219" s="1478"/>
      <c r="BH219" s="1478"/>
      <c r="BI219" s="1478"/>
      <c r="BJ219" s="220"/>
    </row>
    <row r="220" spans="2:62" ht="20.25" customHeight="1">
      <c r="B220" s="49"/>
      <c r="C220" s="69"/>
      <c r="D220" s="69"/>
      <c r="E220" s="69"/>
      <c r="F220" s="69"/>
      <c r="G220" s="69"/>
      <c r="H220" s="69"/>
      <c r="I220" s="124"/>
      <c r="J220" s="125"/>
      <c r="K220" s="1432" t="s">
        <v>132</v>
      </c>
      <c r="L220" s="1432"/>
      <c r="M220" s="1432" t="s">
        <v>133</v>
      </c>
      <c r="N220" s="1432"/>
      <c r="O220" s="1432"/>
      <c r="P220" s="1432"/>
      <c r="Q220" s="125"/>
      <c r="R220" s="1431" t="s">
        <v>134</v>
      </c>
      <c r="S220" s="1431"/>
      <c r="T220" s="1431"/>
      <c r="U220" s="1431"/>
      <c r="V220" s="129"/>
      <c r="W220" s="130" t="s">
        <v>135</v>
      </c>
      <c r="X220" s="130"/>
      <c r="Y220" s="2"/>
      <c r="Z220" s="127"/>
      <c r="AA220" s="1432" t="s">
        <v>132</v>
      </c>
      <c r="AB220" s="1432"/>
      <c r="AC220" s="1432" t="s">
        <v>133</v>
      </c>
      <c r="AD220" s="1432"/>
      <c r="AE220" s="1432"/>
      <c r="AF220" s="1432"/>
      <c r="AG220" s="125"/>
      <c r="AH220" s="1431" t="s">
        <v>134</v>
      </c>
      <c r="AI220" s="1431"/>
      <c r="AJ220" s="1431"/>
      <c r="AK220" s="1431"/>
      <c r="AL220" s="129"/>
      <c r="AM220" s="130" t="s">
        <v>135</v>
      </c>
      <c r="AN220" s="130"/>
      <c r="AO220" s="127"/>
      <c r="AP220" s="127"/>
      <c r="AQ220" s="127"/>
      <c r="AR220" s="127"/>
      <c r="AS220" s="127"/>
      <c r="AT220" s="127"/>
      <c r="AU220" s="127"/>
      <c r="AV220" s="127"/>
      <c r="AW220" s="127"/>
      <c r="AX220" s="127"/>
      <c r="AY220" s="127"/>
      <c r="AZ220" s="127"/>
      <c r="BA220" s="127"/>
      <c r="BB220" s="127"/>
      <c r="BC220" s="127"/>
      <c r="BD220" s="128"/>
      <c r="BE220" s="76"/>
      <c r="BF220" s="1477"/>
      <c r="BG220" s="1477"/>
      <c r="BH220" s="1477"/>
      <c r="BI220" s="1477"/>
      <c r="BJ220" s="220"/>
    </row>
    <row r="221" spans="2:62" ht="20.25" customHeight="1">
      <c r="B221" s="49"/>
      <c r="C221" s="69"/>
      <c r="D221" s="69"/>
      <c r="E221" s="69"/>
      <c r="F221" s="69"/>
      <c r="G221" s="69"/>
      <c r="H221" s="69"/>
      <c r="I221" s="124"/>
      <c r="J221" s="125"/>
      <c r="K221" s="1433"/>
      <c r="L221" s="1433"/>
      <c r="M221" s="1433" t="s">
        <v>136</v>
      </c>
      <c r="N221" s="1433"/>
      <c r="O221" s="1433" t="s">
        <v>137</v>
      </c>
      <c r="P221" s="1433"/>
      <c r="Q221" s="125"/>
      <c r="R221" s="1433" t="s">
        <v>136</v>
      </c>
      <c r="S221" s="1433"/>
      <c r="T221" s="1433" t="s">
        <v>137</v>
      </c>
      <c r="U221" s="1433"/>
      <c r="V221" s="129"/>
      <c r="W221" s="130" t="s">
        <v>138</v>
      </c>
      <c r="X221" s="130"/>
      <c r="Y221" s="2"/>
      <c r="Z221" s="127"/>
      <c r="AA221" s="1433"/>
      <c r="AB221" s="1433"/>
      <c r="AC221" s="1433" t="s">
        <v>136</v>
      </c>
      <c r="AD221" s="1433"/>
      <c r="AE221" s="1433" t="s">
        <v>137</v>
      </c>
      <c r="AF221" s="1433"/>
      <c r="AG221" s="125"/>
      <c r="AH221" s="1433" t="s">
        <v>136</v>
      </c>
      <c r="AI221" s="1433"/>
      <c r="AJ221" s="1433" t="s">
        <v>137</v>
      </c>
      <c r="AK221" s="1433"/>
      <c r="AL221" s="129"/>
      <c r="AM221" s="130" t="s">
        <v>138</v>
      </c>
      <c r="AN221" s="130"/>
      <c r="AO221" s="127"/>
      <c r="AP221" s="127"/>
      <c r="AQ221" s="131" t="s">
        <v>103</v>
      </c>
      <c r="AR221" s="131"/>
      <c r="AS221" s="131"/>
      <c r="AT221" s="131"/>
      <c r="AU221" s="129"/>
      <c r="AV221" s="130" t="s">
        <v>104</v>
      </c>
      <c r="AW221" s="131"/>
      <c r="AX221" s="131"/>
      <c r="AY221" s="131"/>
      <c r="AZ221" s="129"/>
      <c r="BA221" s="1433" t="s">
        <v>139</v>
      </c>
      <c r="BB221" s="1433"/>
      <c r="BC221" s="1433"/>
      <c r="BD221" s="1433"/>
      <c r="BE221" s="76"/>
      <c r="BF221" s="1476"/>
      <c r="BG221" s="1476"/>
      <c r="BH221" s="1476"/>
      <c r="BI221" s="1476"/>
      <c r="BJ221" s="220"/>
    </row>
    <row r="222" spans="2:62" ht="20.25" customHeight="1">
      <c r="B222" s="49"/>
      <c r="C222" s="69"/>
      <c r="D222" s="69"/>
      <c r="E222" s="69"/>
      <c r="F222" s="69"/>
      <c r="G222" s="69"/>
      <c r="H222" s="69"/>
      <c r="I222" s="124"/>
      <c r="J222" s="125"/>
      <c r="K222" s="1450" t="s">
        <v>6</v>
      </c>
      <c r="L222" s="1450"/>
      <c r="M222" s="1453">
        <f>SUMIFS($BB$17:$BB$216,$F$17:$F$216,"看護職員",$H$17:$H$216,"A")</f>
        <v>0</v>
      </c>
      <c r="N222" s="1453"/>
      <c r="O222" s="1454">
        <f>SUMIFS($BD$17:$BD$216,$F$17:$F$216,"看護職員",$H$17:$H$216,"A")</f>
        <v>0</v>
      </c>
      <c r="P222" s="1454"/>
      <c r="Q222" s="139"/>
      <c r="R222" s="1446">
        <v>0</v>
      </c>
      <c r="S222" s="1446"/>
      <c r="T222" s="1446">
        <v>0</v>
      </c>
      <c r="U222" s="1446"/>
      <c r="V222" s="140"/>
      <c r="W222" s="1447">
        <v>0</v>
      </c>
      <c r="X222" s="1448"/>
      <c r="Y222" s="2"/>
      <c r="Z222" s="127"/>
      <c r="AA222" s="1450" t="s">
        <v>6</v>
      </c>
      <c r="AB222" s="1450"/>
      <c r="AC222" s="1453">
        <f>SUMIFS($BB$17:$BB$216,$F$17:$F$216,"介護職員",$H$17:$H$216,"A")</f>
        <v>0</v>
      </c>
      <c r="AD222" s="1453"/>
      <c r="AE222" s="1454">
        <f>SUMIFS($BD$17:$BD$216,$F$17:$F$216,"介護職員",$H$17:$H$216,"A")</f>
        <v>0</v>
      </c>
      <c r="AF222" s="1454"/>
      <c r="AG222" s="139"/>
      <c r="AH222" s="1446">
        <v>0</v>
      </c>
      <c r="AI222" s="1446"/>
      <c r="AJ222" s="1446">
        <v>0</v>
      </c>
      <c r="AK222" s="1446"/>
      <c r="AL222" s="140"/>
      <c r="AM222" s="1447">
        <v>0</v>
      </c>
      <c r="AN222" s="1448"/>
      <c r="AO222" s="127"/>
      <c r="AP222" s="127"/>
      <c r="AQ222" s="1449">
        <f>U236</f>
        <v>0</v>
      </c>
      <c r="AR222" s="1450"/>
      <c r="AS222" s="1450"/>
      <c r="AT222" s="1450"/>
      <c r="AU222" s="217" t="s">
        <v>153</v>
      </c>
      <c r="AV222" s="1449">
        <f>AK236</f>
        <v>0</v>
      </c>
      <c r="AW222" s="1451"/>
      <c r="AX222" s="1451"/>
      <c r="AY222" s="1451"/>
      <c r="AZ222" s="217" t="s">
        <v>147</v>
      </c>
      <c r="BA222" s="1452">
        <f>ROUNDDOWN(AQ222+AV222,1)</f>
        <v>0</v>
      </c>
      <c r="BB222" s="1452"/>
      <c r="BC222" s="1452"/>
      <c r="BD222" s="1452"/>
      <c r="BE222" s="76"/>
      <c r="BF222" s="79"/>
      <c r="BG222" s="79"/>
      <c r="BH222" s="79"/>
      <c r="BI222" s="79"/>
      <c r="BJ222" s="220"/>
    </row>
    <row r="223" spans="2:62" ht="20.25" customHeight="1">
      <c r="B223" s="49"/>
      <c r="C223" s="69"/>
      <c r="D223" s="69"/>
      <c r="E223" s="69"/>
      <c r="F223" s="69"/>
      <c r="G223" s="69"/>
      <c r="H223" s="69"/>
      <c r="I223" s="124"/>
      <c r="J223" s="125"/>
      <c r="K223" s="1450" t="s">
        <v>7</v>
      </c>
      <c r="L223" s="1450"/>
      <c r="M223" s="1453">
        <f>SUMIFS($BB$17:$BB$216,$F$17:$F$216,"看護職員",$H$17:$H$216,"B")</f>
        <v>0</v>
      </c>
      <c r="N223" s="1453"/>
      <c r="O223" s="1454">
        <f>SUMIFS($BD$17:$BD$216,$F$17:$F$216,"看護職員",$H$17:$H$216,"B")</f>
        <v>0</v>
      </c>
      <c r="P223" s="1454"/>
      <c r="Q223" s="139"/>
      <c r="R223" s="1446">
        <v>0</v>
      </c>
      <c r="S223" s="1446"/>
      <c r="T223" s="1446">
        <v>0</v>
      </c>
      <c r="U223" s="1446"/>
      <c r="V223" s="140"/>
      <c r="W223" s="1447">
        <v>0</v>
      </c>
      <c r="X223" s="1448"/>
      <c r="Y223" s="2"/>
      <c r="Z223" s="127"/>
      <c r="AA223" s="1450" t="s">
        <v>7</v>
      </c>
      <c r="AB223" s="1450"/>
      <c r="AC223" s="1453">
        <f>SUMIFS($BB$17:$BB$216,$F$17:$F$216,"介護職員",$H$17:$H$216,"B")</f>
        <v>0</v>
      </c>
      <c r="AD223" s="1453"/>
      <c r="AE223" s="1454">
        <f>SUMIFS($BD$17:$BD$216,$F$17:$F$216,"介護職員",$H$17:$H$216,"B")</f>
        <v>0</v>
      </c>
      <c r="AF223" s="1454"/>
      <c r="AG223" s="139"/>
      <c r="AH223" s="1446">
        <v>0</v>
      </c>
      <c r="AI223" s="1446"/>
      <c r="AJ223" s="1446">
        <v>0</v>
      </c>
      <c r="AK223" s="1446"/>
      <c r="AL223" s="140"/>
      <c r="AM223" s="1447">
        <v>0</v>
      </c>
      <c r="AN223" s="1448"/>
      <c r="AO223" s="127"/>
      <c r="AP223" s="127"/>
      <c r="AQ223" s="127"/>
      <c r="AR223" s="127"/>
      <c r="AS223" s="127"/>
      <c r="AT223" s="127"/>
      <c r="AU223" s="127"/>
      <c r="AV223" s="127"/>
      <c r="AW223" s="127"/>
      <c r="AX223" s="127"/>
      <c r="AY223" s="127"/>
      <c r="AZ223" s="127"/>
      <c r="BA223" s="127"/>
      <c r="BB223" s="127"/>
      <c r="BC223" s="127"/>
      <c r="BD223" s="128"/>
      <c r="BE223" s="76"/>
      <c r="BF223" s="220"/>
      <c r="BG223" s="220"/>
      <c r="BH223" s="220"/>
      <c r="BI223" s="220"/>
      <c r="BJ223" s="220"/>
    </row>
    <row r="224" spans="2:62" ht="20.25" customHeight="1">
      <c r="B224" s="49"/>
      <c r="C224" s="69"/>
      <c r="D224" s="69"/>
      <c r="E224" s="69"/>
      <c r="F224" s="69"/>
      <c r="G224" s="69"/>
      <c r="H224" s="69"/>
      <c r="I224" s="124"/>
      <c r="J224" s="125"/>
      <c r="K224" s="1450" t="s">
        <v>8</v>
      </c>
      <c r="L224" s="1450"/>
      <c r="M224" s="1453">
        <f>SUMIFS($BB$17:$BB$216,$F$17:$F$216,"看護職員",$H$17:$H$216,"C")</f>
        <v>0</v>
      </c>
      <c r="N224" s="1453"/>
      <c r="O224" s="1454">
        <f>SUMIFS($BD$17:$BD$216,$F$17:$F$216,"看護職員",$H$17:$H$216,"C")</f>
        <v>0</v>
      </c>
      <c r="P224" s="1454"/>
      <c r="Q224" s="139"/>
      <c r="R224" s="1446">
        <v>0</v>
      </c>
      <c r="S224" s="1446"/>
      <c r="T224" s="1455">
        <v>0</v>
      </c>
      <c r="U224" s="1455"/>
      <c r="V224" s="140"/>
      <c r="W224" s="1456" t="s">
        <v>36</v>
      </c>
      <c r="X224" s="1457"/>
      <c r="Y224" s="2"/>
      <c r="Z224" s="127"/>
      <c r="AA224" s="1450" t="s">
        <v>8</v>
      </c>
      <c r="AB224" s="1450"/>
      <c r="AC224" s="1453">
        <f>SUMIFS($BB$17:$BB$216,$F$17:$F$216,"介護職員",$H$17:$H$216,"C")</f>
        <v>0</v>
      </c>
      <c r="AD224" s="1453"/>
      <c r="AE224" s="1454">
        <f>SUMIFS($BD$17:$BD$216,$F$17:$F$216,"介護職員",$H$17:$H$216,"C")</f>
        <v>0</v>
      </c>
      <c r="AF224" s="1454"/>
      <c r="AG224" s="139"/>
      <c r="AH224" s="1446">
        <v>0</v>
      </c>
      <c r="AI224" s="1446"/>
      <c r="AJ224" s="1455">
        <v>0</v>
      </c>
      <c r="AK224" s="1455"/>
      <c r="AL224" s="140"/>
      <c r="AM224" s="1456" t="s">
        <v>36</v>
      </c>
      <c r="AN224" s="1457"/>
      <c r="AO224" s="127"/>
      <c r="AP224" s="127"/>
      <c r="AQ224" s="127"/>
      <c r="AR224" s="127"/>
      <c r="AS224" s="127"/>
      <c r="AT224" s="127"/>
      <c r="AU224" s="127"/>
      <c r="AV224" s="127"/>
      <c r="AW224" s="127"/>
      <c r="AX224" s="127"/>
      <c r="AY224" s="127"/>
      <c r="AZ224" s="127"/>
      <c r="BA224" s="127"/>
      <c r="BB224" s="127"/>
      <c r="BC224" s="127"/>
      <c r="BD224" s="128"/>
      <c r="BE224" s="76"/>
      <c r="BF224" s="220"/>
      <c r="BG224" s="220"/>
      <c r="BH224" s="220"/>
      <c r="BI224" s="220"/>
      <c r="BJ224" s="220"/>
    </row>
    <row r="225" spans="2:62" ht="20.25" customHeight="1">
      <c r="B225" s="49"/>
      <c r="C225" s="69"/>
      <c r="D225" s="69"/>
      <c r="E225" s="69"/>
      <c r="F225" s="69"/>
      <c r="G225" s="69"/>
      <c r="H225" s="69"/>
      <c r="I225" s="124"/>
      <c r="J225" s="125"/>
      <c r="K225" s="1450" t="s">
        <v>9</v>
      </c>
      <c r="L225" s="1450"/>
      <c r="M225" s="1453">
        <f>SUMIFS($BB$17:$BB$216,$F$17:$F$216,"看護職員",$H$17:$H$216,"D")</f>
        <v>0</v>
      </c>
      <c r="N225" s="1453"/>
      <c r="O225" s="1454">
        <f>SUMIFS($BD$17:$BD$216,$F$17:$F$216,"看護職員",$H$17:$H$216,"D")</f>
        <v>0</v>
      </c>
      <c r="P225" s="1454"/>
      <c r="Q225" s="139"/>
      <c r="R225" s="1446">
        <v>0</v>
      </c>
      <c r="S225" s="1446"/>
      <c r="T225" s="1455">
        <v>0</v>
      </c>
      <c r="U225" s="1455"/>
      <c r="V225" s="140"/>
      <c r="W225" s="1456" t="s">
        <v>36</v>
      </c>
      <c r="X225" s="1457"/>
      <c r="Y225" s="2"/>
      <c r="Z225" s="127"/>
      <c r="AA225" s="1450" t="s">
        <v>9</v>
      </c>
      <c r="AB225" s="1450"/>
      <c r="AC225" s="1453">
        <f>SUMIFS($BB$17:$BB$216,$F$17:$F$216,"介護職員",$H$17:$H$216,"D")</f>
        <v>0</v>
      </c>
      <c r="AD225" s="1453"/>
      <c r="AE225" s="1454">
        <f>SUMIFS($BD$17:$BD$216,$F$17:$F$216,"介護職員",$H$17:$H$216,"D")</f>
        <v>0</v>
      </c>
      <c r="AF225" s="1454"/>
      <c r="AG225" s="139"/>
      <c r="AH225" s="1446">
        <v>0</v>
      </c>
      <c r="AI225" s="1446"/>
      <c r="AJ225" s="1455">
        <v>0</v>
      </c>
      <c r="AK225" s="1455"/>
      <c r="AL225" s="140"/>
      <c r="AM225" s="1456" t="s">
        <v>36</v>
      </c>
      <c r="AN225" s="1457"/>
      <c r="AO225" s="127"/>
      <c r="AP225" s="127"/>
      <c r="AQ225" s="125" t="s">
        <v>156</v>
      </c>
      <c r="AR225" s="125"/>
      <c r="AS225" s="125"/>
      <c r="AT225" s="125"/>
      <c r="AU225" s="125"/>
      <c r="AV225" s="125"/>
      <c r="AW225" s="127"/>
      <c r="AX225" s="127"/>
      <c r="AY225" s="127"/>
      <c r="AZ225" s="127"/>
      <c r="BA225" s="127"/>
      <c r="BB225" s="127"/>
      <c r="BC225" s="127"/>
      <c r="BD225" s="128"/>
      <c r="BE225" s="76"/>
      <c r="BF225" s="220"/>
      <c r="BG225" s="220"/>
      <c r="BH225" s="220"/>
      <c r="BI225" s="220"/>
      <c r="BJ225" s="220"/>
    </row>
    <row r="226" spans="2:62" ht="20.25" customHeight="1">
      <c r="B226" s="49"/>
      <c r="C226" s="69"/>
      <c r="D226" s="69"/>
      <c r="E226" s="69"/>
      <c r="F226" s="69"/>
      <c r="G226" s="69"/>
      <c r="H226" s="69"/>
      <c r="I226" s="124"/>
      <c r="J226" s="125"/>
      <c r="K226" s="1450" t="s">
        <v>139</v>
      </c>
      <c r="L226" s="1450"/>
      <c r="M226" s="1453">
        <f>SUM(M222:N225)</f>
        <v>0</v>
      </c>
      <c r="N226" s="1453"/>
      <c r="O226" s="1454">
        <f>SUM(O222:P225)</f>
        <v>0</v>
      </c>
      <c r="P226" s="1454"/>
      <c r="Q226" s="139"/>
      <c r="R226" s="1453">
        <f>SUM(R222:S225)</f>
        <v>0</v>
      </c>
      <c r="S226" s="1453"/>
      <c r="T226" s="1454">
        <f>SUM(T222:U225)</f>
        <v>0</v>
      </c>
      <c r="U226" s="1454"/>
      <c r="V226" s="140"/>
      <c r="W226" s="1458">
        <f>SUM(W222:X223)</f>
        <v>0</v>
      </c>
      <c r="X226" s="1459"/>
      <c r="Y226" s="2"/>
      <c r="Z226" s="127"/>
      <c r="AA226" s="1450" t="s">
        <v>139</v>
      </c>
      <c r="AB226" s="1450"/>
      <c r="AC226" s="1453">
        <f>SUM(AC222:AD225)</f>
        <v>0</v>
      </c>
      <c r="AD226" s="1453"/>
      <c r="AE226" s="1454">
        <f>SUM(AE222:AF225)</f>
        <v>0</v>
      </c>
      <c r="AF226" s="1454"/>
      <c r="AG226" s="139"/>
      <c r="AH226" s="1453">
        <f>SUM(AH222:AI225)</f>
        <v>0</v>
      </c>
      <c r="AI226" s="1453"/>
      <c r="AJ226" s="1454">
        <f>SUM(AJ222:AK225)</f>
        <v>0</v>
      </c>
      <c r="AK226" s="1454"/>
      <c r="AL226" s="140"/>
      <c r="AM226" s="1458">
        <f>SUM(AM222:AN223)</f>
        <v>0</v>
      </c>
      <c r="AN226" s="1459"/>
      <c r="AO226" s="127"/>
      <c r="AP226" s="127"/>
      <c r="AQ226" s="1450" t="s">
        <v>4</v>
      </c>
      <c r="AR226" s="1450"/>
      <c r="AS226" s="1450" t="s">
        <v>5</v>
      </c>
      <c r="AT226" s="1450"/>
      <c r="AU226" s="1450"/>
      <c r="AV226" s="1450"/>
      <c r="AW226" s="127"/>
      <c r="AX226" s="127"/>
      <c r="AY226" s="127"/>
      <c r="AZ226" s="127"/>
      <c r="BA226" s="127"/>
      <c r="BB226" s="127"/>
      <c r="BC226" s="127"/>
      <c r="BD226" s="128"/>
      <c r="BE226" s="76"/>
      <c r="BF226" s="220"/>
      <c r="BG226" s="220"/>
      <c r="BH226" s="220"/>
      <c r="BI226" s="220"/>
      <c r="BJ226" s="220"/>
    </row>
    <row r="227" spans="2:62" ht="20.25" customHeight="1">
      <c r="B227" s="49"/>
      <c r="C227" s="69"/>
      <c r="D227" s="69"/>
      <c r="E227" s="69"/>
      <c r="F227" s="69"/>
      <c r="G227" s="69"/>
      <c r="H227" s="69"/>
      <c r="I227" s="124"/>
      <c r="J227" s="124"/>
      <c r="K227" s="133"/>
      <c r="L227" s="133"/>
      <c r="M227" s="133"/>
      <c r="N227" s="133"/>
      <c r="O227" s="134"/>
      <c r="P227" s="134"/>
      <c r="Q227" s="134"/>
      <c r="R227" s="135"/>
      <c r="S227" s="135"/>
      <c r="T227" s="135"/>
      <c r="U227" s="135"/>
      <c r="V227" s="136"/>
      <c r="W227" s="127"/>
      <c r="X227" s="127"/>
      <c r="Y227" s="127"/>
      <c r="Z227" s="127"/>
      <c r="AA227" s="133"/>
      <c r="AB227" s="133"/>
      <c r="AC227" s="133"/>
      <c r="AD227" s="133"/>
      <c r="AE227" s="134"/>
      <c r="AF227" s="134"/>
      <c r="AG227" s="134"/>
      <c r="AH227" s="135"/>
      <c r="AI227" s="135"/>
      <c r="AJ227" s="135"/>
      <c r="AK227" s="135"/>
      <c r="AL227" s="136"/>
      <c r="AM227" s="127"/>
      <c r="AN227" s="127"/>
      <c r="AO227" s="127"/>
      <c r="AP227" s="127"/>
      <c r="AQ227" s="1450" t="s">
        <v>6</v>
      </c>
      <c r="AR227" s="1450"/>
      <c r="AS227" s="1450" t="s">
        <v>94</v>
      </c>
      <c r="AT227" s="1450"/>
      <c r="AU227" s="1450"/>
      <c r="AV227" s="1450"/>
      <c r="AW227" s="127"/>
      <c r="AX227" s="127"/>
      <c r="AY227" s="127"/>
      <c r="AZ227" s="127"/>
      <c r="BA227" s="127"/>
      <c r="BB227" s="127"/>
      <c r="BC227" s="127"/>
      <c r="BD227" s="128"/>
      <c r="BE227" s="76"/>
      <c r="BF227" s="220"/>
      <c r="BG227" s="220"/>
      <c r="BH227" s="220"/>
      <c r="BI227" s="220"/>
      <c r="BJ227" s="220"/>
    </row>
    <row r="228" spans="2:62" ht="20.25" customHeight="1">
      <c r="B228" s="49"/>
      <c r="C228" s="69"/>
      <c r="D228" s="69"/>
      <c r="E228" s="69"/>
      <c r="F228" s="69"/>
      <c r="G228" s="69"/>
      <c r="H228" s="69"/>
      <c r="I228" s="124"/>
      <c r="J228" s="124"/>
      <c r="K228" s="126" t="s">
        <v>142</v>
      </c>
      <c r="L228" s="125"/>
      <c r="M228" s="125"/>
      <c r="N228" s="125"/>
      <c r="O228" s="125"/>
      <c r="P228" s="125"/>
      <c r="Q228" s="160" t="s">
        <v>242</v>
      </c>
      <c r="R228" s="1308" t="s">
        <v>243</v>
      </c>
      <c r="S228" s="1309"/>
      <c r="T228" s="137"/>
      <c r="U228" s="137"/>
      <c r="V228" s="125"/>
      <c r="W228" s="125"/>
      <c r="X228" s="125"/>
      <c r="Y228" s="127"/>
      <c r="Z228" s="127"/>
      <c r="AA228" s="126" t="s">
        <v>142</v>
      </c>
      <c r="AB228" s="125"/>
      <c r="AC228" s="125"/>
      <c r="AD228" s="125"/>
      <c r="AE228" s="125"/>
      <c r="AF228" s="125"/>
      <c r="AG228" s="160" t="s">
        <v>242</v>
      </c>
      <c r="AH228" s="1310" t="str">
        <f>R228</f>
        <v>週</v>
      </c>
      <c r="AI228" s="1311"/>
      <c r="AJ228" s="137"/>
      <c r="AK228" s="137"/>
      <c r="AL228" s="125"/>
      <c r="AM228" s="125"/>
      <c r="AN228" s="125"/>
      <c r="AO228" s="127"/>
      <c r="AP228" s="127"/>
      <c r="AQ228" s="1450" t="s">
        <v>7</v>
      </c>
      <c r="AR228" s="1450"/>
      <c r="AS228" s="1450" t="s">
        <v>95</v>
      </c>
      <c r="AT228" s="1450"/>
      <c r="AU228" s="1450"/>
      <c r="AV228" s="1450"/>
      <c r="AW228" s="127"/>
      <c r="AX228" s="127"/>
      <c r="AY228" s="127"/>
      <c r="AZ228" s="127"/>
      <c r="BA228" s="127"/>
      <c r="BB228" s="127"/>
      <c r="BC228" s="127"/>
      <c r="BD228" s="128"/>
      <c r="BE228" s="76"/>
      <c r="BF228" s="220"/>
      <c r="BG228" s="220"/>
      <c r="BH228" s="220"/>
      <c r="BI228" s="220"/>
      <c r="BJ228" s="220"/>
    </row>
    <row r="229" spans="2:62" ht="20.25" customHeight="1">
      <c r="B229" s="49"/>
      <c r="C229" s="69"/>
      <c r="D229" s="69"/>
      <c r="E229" s="69"/>
      <c r="F229" s="69"/>
      <c r="G229" s="69"/>
      <c r="H229" s="69"/>
      <c r="I229" s="124"/>
      <c r="J229" s="124"/>
      <c r="K229" s="125" t="s">
        <v>143</v>
      </c>
      <c r="L229" s="125"/>
      <c r="M229" s="125"/>
      <c r="N229" s="125"/>
      <c r="O229" s="125"/>
      <c r="P229" s="125" t="s">
        <v>144</v>
      </c>
      <c r="Q229" s="125"/>
      <c r="R229" s="125"/>
      <c r="S229" s="125"/>
      <c r="T229" s="126"/>
      <c r="U229" s="125"/>
      <c r="V229" s="125"/>
      <c r="W229" s="125"/>
      <c r="X229" s="125"/>
      <c r="Y229" s="127"/>
      <c r="Z229" s="127"/>
      <c r="AA229" s="125" t="s">
        <v>143</v>
      </c>
      <c r="AB229" s="125"/>
      <c r="AC229" s="125"/>
      <c r="AD229" s="125"/>
      <c r="AE229" s="125"/>
      <c r="AF229" s="125" t="s">
        <v>144</v>
      </c>
      <c r="AG229" s="125"/>
      <c r="AH229" s="125"/>
      <c r="AI229" s="125"/>
      <c r="AJ229" s="126"/>
      <c r="AK229" s="125"/>
      <c r="AL229" s="125"/>
      <c r="AM229" s="125"/>
      <c r="AN229" s="125"/>
      <c r="AO229" s="127"/>
      <c r="AP229" s="127"/>
      <c r="AQ229" s="1450" t="s">
        <v>8</v>
      </c>
      <c r="AR229" s="1450"/>
      <c r="AS229" s="1450" t="s">
        <v>96</v>
      </c>
      <c r="AT229" s="1450"/>
      <c r="AU229" s="1450"/>
      <c r="AV229" s="1450"/>
      <c r="AW229" s="127"/>
      <c r="AX229" s="127"/>
      <c r="AY229" s="127"/>
      <c r="AZ229" s="127"/>
      <c r="BA229" s="127"/>
      <c r="BB229" s="127"/>
      <c r="BC229" s="127"/>
      <c r="BD229" s="128"/>
      <c r="BE229" s="76"/>
      <c r="BF229" s="220"/>
      <c r="BG229" s="220"/>
      <c r="BH229" s="220"/>
      <c r="BI229" s="220"/>
      <c r="BJ229" s="220"/>
    </row>
    <row r="230" spans="2:62" ht="20.25" customHeight="1">
      <c r="B230" s="49"/>
      <c r="C230" s="69"/>
      <c r="D230" s="69"/>
      <c r="E230" s="69"/>
      <c r="F230" s="69"/>
      <c r="G230" s="69"/>
      <c r="H230" s="69"/>
      <c r="I230" s="124"/>
      <c r="J230" s="124"/>
      <c r="K230" s="125" t="str">
        <f>IF($R$228="週","対象時間数（週平均）","対象時間数（当月合計）")</f>
        <v>対象時間数（週平均）</v>
      </c>
      <c r="L230" s="125"/>
      <c r="M230" s="125"/>
      <c r="N230" s="125"/>
      <c r="O230" s="125"/>
      <c r="P230" s="125" t="str">
        <f>IF($R$228="週","週に勤務すべき時間数","当月に勤務すべき時間数")</f>
        <v>週に勤務すべき時間数</v>
      </c>
      <c r="Q230" s="125"/>
      <c r="R230" s="125"/>
      <c r="S230" s="125"/>
      <c r="T230" s="126"/>
      <c r="U230" s="125" t="s">
        <v>145</v>
      </c>
      <c r="V230" s="125"/>
      <c r="W230" s="125"/>
      <c r="X230" s="125"/>
      <c r="Y230" s="127"/>
      <c r="Z230" s="127"/>
      <c r="AA230" s="125" t="str">
        <f>IF(AH228="週","対象時間数（週平均）","対象時間数（当月合計）")</f>
        <v>対象時間数（週平均）</v>
      </c>
      <c r="AB230" s="125"/>
      <c r="AC230" s="125"/>
      <c r="AD230" s="125"/>
      <c r="AE230" s="125"/>
      <c r="AF230" s="125" t="str">
        <f>IF($AH$228="週","週に勤務すべき時間数","当月に勤務すべき時間数")</f>
        <v>週に勤務すべき時間数</v>
      </c>
      <c r="AG230" s="125"/>
      <c r="AH230" s="125"/>
      <c r="AI230" s="125"/>
      <c r="AJ230" s="126"/>
      <c r="AK230" s="125" t="s">
        <v>145</v>
      </c>
      <c r="AL230" s="125"/>
      <c r="AM230" s="125"/>
      <c r="AN230" s="125"/>
      <c r="AO230" s="127"/>
      <c r="AP230" s="127"/>
      <c r="AQ230" s="1450" t="s">
        <v>9</v>
      </c>
      <c r="AR230" s="1450"/>
      <c r="AS230" s="1450" t="s">
        <v>157</v>
      </c>
      <c r="AT230" s="1450"/>
      <c r="AU230" s="1450"/>
      <c r="AV230" s="1450"/>
      <c r="AW230" s="127"/>
      <c r="AX230" s="127"/>
      <c r="AY230" s="127"/>
      <c r="AZ230" s="127"/>
      <c r="BA230" s="127"/>
      <c r="BB230" s="127"/>
      <c r="BC230" s="127"/>
      <c r="BD230" s="128"/>
      <c r="BE230" s="76"/>
      <c r="BF230" s="220"/>
      <c r="BG230" s="220"/>
      <c r="BH230" s="220"/>
      <c r="BI230" s="220"/>
      <c r="BJ230" s="220"/>
    </row>
    <row r="231" spans="2:62" ht="20.25" customHeight="1">
      <c r="I231" s="2"/>
      <c r="J231" s="2"/>
      <c r="K231" s="1463">
        <f>IF($R$228="週",T226,R226)</f>
        <v>0</v>
      </c>
      <c r="L231" s="1463"/>
      <c r="M231" s="1463"/>
      <c r="N231" s="1463"/>
      <c r="O231" s="217" t="s">
        <v>146</v>
      </c>
      <c r="P231" s="1450">
        <f>IF($R$228="週",$BA$6,$BE$6)</f>
        <v>40</v>
      </c>
      <c r="Q231" s="1450"/>
      <c r="R231" s="1450"/>
      <c r="S231" s="1450"/>
      <c r="T231" s="217" t="s">
        <v>147</v>
      </c>
      <c r="U231" s="1460">
        <f>ROUNDDOWN(K231/P231,1)</f>
        <v>0</v>
      </c>
      <c r="V231" s="1460"/>
      <c r="W231" s="1460"/>
      <c r="X231" s="1460"/>
      <c r="Y231" s="2"/>
      <c r="Z231" s="2"/>
      <c r="AA231" s="1463">
        <f>IF($AH$228="週",AJ226,AH226)</f>
        <v>0</v>
      </c>
      <c r="AB231" s="1463"/>
      <c r="AC231" s="1463"/>
      <c r="AD231" s="1463"/>
      <c r="AE231" s="217" t="s">
        <v>146</v>
      </c>
      <c r="AF231" s="1450">
        <f>IF($AH$228="週",$BA$6,$BE$6)</f>
        <v>40</v>
      </c>
      <c r="AG231" s="1450"/>
      <c r="AH231" s="1450"/>
      <c r="AI231" s="1450"/>
      <c r="AJ231" s="217" t="s">
        <v>147</v>
      </c>
      <c r="AK231" s="1460">
        <f>ROUNDDOWN(AA231/AF231,1)</f>
        <v>0</v>
      </c>
      <c r="AL231" s="1460"/>
      <c r="AM231" s="1460"/>
      <c r="AN231" s="1460"/>
      <c r="AO231" s="2"/>
      <c r="AP231" s="2"/>
      <c r="AQ231" s="2"/>
      <c r="AR231" s="2"/>
      <c r="AS231" s="2"/>
      <c r="AT231" s="2"/>
      <c r="AU231" s="2"/>
      <c r="AV231" s="2"/>
      <c r="AW231" s="2"/>
      <c r="AX231" s="2"/>
      <c r="AY231" s="2"/>
      <c r="AZ231" s="2"/>
      <c r="BA231" s="2"/>
      <c r="BB231" s="2"/>
      <c r="BC231" s="2"/>
      <c r="BD231" s="2"/>
    </row>
    <row r="232" spans="2:62" ht="20.25" customHeight="1">
      <c r="I232" s="2"/>
      <c r="J232" s="2"/>
      <c r="K232" s="125"/>
      <c r="L232" s="125"/>
      <c r="M232" s="125"/>
      <c r="N232" s="125"/>
      <c r="O232" s="125"/>
      <c r="P232" s="125"/>
      <c r="Q232" s="125"/>
      <c r="R232" s="125"/>
      <c r="S232" s="125"/>
      <c r="T232" s="126"/>
      <c r="U232" s="125" t="s">
        <v>148</v>
      </c>
      <c r="V232" s="125"/>
      <c r="W232" s="125"/>
      <c r="X232" s="125"/>
      <c r="Y232" s="2"/>
      <c r="Z232" s="2"/>
      <c r="AA232" s="125"/>
      <c r="AB232" s="125"/>
      <c r="AC232" s="125"/>
      <c r="AD232" s="125"/>
      <c r="AE232" s="125"/>
      <c r="AF232" s="125"/>
      <c r="AG232" s="125"/>
      <c r="AH232" s="125"/>
      <c r="AI232" s="125"/>
      <c r="AJ232" s="126"/>
      <c r="AK232" s="125" t="s">
        <v>148</v>
      </c>
      <c r="AL232" s="125"/>
      <c r="AM232" s="125"/>
      <c r="AN232" s="125"/>
      <c r="AO232" s="2"/>
      <c r="AP232" s="2"/>
      <c r="AQ232" s="2"/>
      <c r="AR232" s="2"/>
      <c r="AS232" s="2"/>
      <c r="AT232" s="2"/>
      <c r="AU232" s="2"/>
      <c r="AV232" s="2"/>
      <c r="AW232" s="2"/>
      <c r="AX232" s="2"/>
      <c r="AY232" s="2"/>
      <c r="AZ232" s="2"/>
      <c r="BA232" s="2"/>
      <c r="BB232" s="2"/>
      <c r="BC232" s="2"/>
      <c r="BD232" s="2"/>
    </row>
    <row r="233" spans="2:62" ht="20.25" customHeight="1">
      <c r="I233" s="2"/>
      <c r="J233" s="2"/>
      <c r="K233" s="125" t="s">
        <v>203</v>
      </c>
      <c r="L233" s="125"/>
      <c r="M233" s="125"/>
      <c r="N233" s="125"/>
      <c r="O233" s="125"/>
      <c r="P233" s="125"/>
      <c r="Q233" s="125"/>
      <c r="R233" s="125"/>
      <c r="S233" s="125"/>
      <c r="T233" s="126"/>
      <c r="U233" s="125"/>
      <c r="V233" s="125"/>
      <c r="W233" s="125"/>
      <c r="X233" s="125"/>
      <c r="Y233" s="2"/>
      <c r="Z233" s="2"/>
      <c r="AA233" s="125" t="s">
        <v>204</v>
      </c>
      <c r="AB233" s="125"/>
      <c r="AC233" s="125"/>
      <c r="AD233" s="125"/>
      <c r="AE233" s="125"/>
      <c r="AF233" s="125"/>
      <c r="AG233" s="125"/>
      <c r="AH233" s="125"/>
      <c r="AI233" s="125"/>
      <c r="AJ233" s="126"/>
      <c r="AK233" s="125"/>
      <c r="AL233" s="125"/>
      <c r="AM233" s="125"/>
      <c r="AN233" s="125"/>
      <c r="AO233" s="2"/>
      <c r="AP233" s="2"/>
      <c r="AQ233" s="2"/>
      <c r="AR233" s="2"/>
      <c r="AS233" s="2"/>
      <c r="AT233" s="2"/>
      <c r="AU233" s="2"/>
      <c r="AV233" s="2"/>
      <c r="AW233" s="2"/>
      <c r="AX233" s="2"/>
      <c r="AY233" s="2"/>
      <c r="AZ233" s="2"/>
      <c r="BA233" s="2"/>
      <c r="BB233" s="2"/>
      <c r="BC233" s="2"/>
      <c r="BD233" s="2"/>
    </row>
    <row r="234" spans="2:62" ht="20.25" customHeight="1">
      <c r="I234" s="2"/>
      <c r="J234" s="2"/>
      <c r="K234" s="125" t="s">
        <v>135</v>
      </c>
      <c r="L234" s="125"/>
      <c r="M234" s="125"/>
      <c r="N234" s="125"/>
      <c r="O234" s="125"/>
      <c r="P234" s="125"/>
      <c r="Q234" s="125"/>
      <c r="R234" s="125"/>
      <c r="S234" s="125"/>
      <c r="T234" s="126"/>
      <c r="U234" s="1432"/>
      <c r="V234" s="1432"/>
      <c r="W234" s="1432"/>
      <c r="X234" s="1432"/>
      <c r="Y234" s="2"/>
      <c r="Z234" s="2"/>
      <c r="AA234" s="125" t="s">
        <v>135</v>
      </c>
      <c r="AB234" s="125"/>
      <c r="AC234" s="125"/>
      <c r="AD234" s="125"/>
      <c r="AE234" s="125"/>
      <c r="AF234" s="125"/>
      <c r="AG234" s="125"/>
      <c r="AH234" s="125"/>
      <c r="AI234" s="125"/>
      <c r="AJ234" s="126"/>
      <c r="AK234" s="1432"/>
      <c r="AL234" s="1432"/>
      <c r="AM234" s="1432"/>
      <c r="AN234" s="1432"/>
      <c r="AO234" s="2"/>
      <c r="AP234" s="2"/>
      <c r="AQ234" s="2"/>
      <c r="AR234" s="2"/>
      <c r="AS234" s="2"/>
      <c r="AT234" s="2"/>
      <c r="AU234" s="2"/>
      <c r="AV234" s="2"/>
      <c r="AW234" s="2"/>
      <c r="AX234" s="2"/>
      <c r="AY234" s="2"/>
      <c r="AZ234" s="2"/>
      <c r="BA234" s="2"/>
      <c r="BB234" s="2"/>
      <c r="BC234" s="2"/>
      <c r="BD234" s="2"/>
    </row>
    <row r="235" spans="2:62" ht="20.25" customHeight="1">
      <c r="I235" s="2"/>
      <c r="J235" s="2"/>
      <c r="K235" s="129" t="s">
        <v>149</v>
      </c>
      <c r="L235" s="129"/>
      <c r="M235" s="129"/>
      <c r="N235" s="129"/>
      <c r="O235" s="129"/>
      <c r="P235" s="125" t="s">
        <v>150</v>
      </c>
      <c r="Q235" s="129"/>
      <c r="R235" s="129"/>
      <c r="S235" s="129"/>
      <c r="T235" s="129"/>
      <c r="U235" s="1433" t="s">
        <v>139</v>
      </c>
      <c r="V235" s="1433"/>
      <c r="W235" s="1433"/>
      <c r="X235" s="1433"/>
      <c r="Y235" s="2"/>
      <c r="Z235" s="2"/>
      <c r="AA235" s="129" t="s">
        <v>149</v>
      </c>
      <c r="AB235" s="129"/>
      <c r="AC235" s="129"/>
      <c r="AD235" s="129"/>
      <c r="AE235" s="129"/>
      <c r="AF235" s="125" t="s">
        <v>150</v>
      </c>
      <c r="AG235" s="129"/>
      <c r="AH235" s="129"/>
      <c r="AI235" s="129"/>
      <c r="AJ235" s="129"/>
      <c r="AK235" s="1433" t="s">
        <v>139</v>
      </c>
      <c r="AL235" s="1433"/>
      <c r="AM235" s="1433"/>
      <c r="AN235" s="1433"/>
      <c r="AO235" s="2"/>
      <c r="AP235" s="2"/>
      <c r="AQ235" s="2"/>
      <c r="AR235" s="2"/>
      <c r="AS235" s="2"/>
      <c r="AT235" s="2"/>
      <c r="AU235" s="2"/>
      <c r="AV235" s="2"/>
      <c r="AW235" s="2"/>
      <c r="AX235" s="2"/>
      <c r="AY235" s="2"/>
      <c r="AZ235" s="2"/>
      <c r="BA235" s="2"/>
      <c r="BB235" s="2"/>
      <c r="BC235" s="2"/>
      <c r="BD235" s="2"/>
    </row>
    <row r="236" spans="2:62" ht="20.25" customHeight="1">
      <c r="I236" s="2"/>
      <c r="J236" s="2"/>
      <c r="K236" s="1450">
        <f>W226</f>
        <v>0</v>
      </c>
      <c r="L236" s="1450"/>
      <c r="M236" s="1450"/>
      <c r="N236" s="1450"/>
      <c r="O236" s="217" t="s">
        <v>153</v>
      </c>
      <c r="P236" s="1460">
        <f>U231</f>
        <v>0</v>
      </c>
      <c r="Q236" s="1460"/>
      <c r="R236" s="1460"/>
      <c r="S236" s="1460"/>
      <c r="T236" s="217" t="s">
        <v>147</v>
      </c>
      <c r="U236" s="1452">
        <f>ROUNDDOWN(K236+P236,1)</f>
        <v>0</v>
      </c>
      <c r="V236" s="1452"/>
      <c r="W236" s="1452"/>
      <c r="X236" s="1452"/>
      <c r="Y236" s="138"/>
      <c r="Z236" s="138"/>
      <c r="AA236" s="1461">
        <f>AM226</f>
        <v>0</v>
      </c>
      <c r="AB236" s="1461"/>
      <c r="AC236" s="1461"/>
      <c r="AD236" s="1461"/>
      <c r="AE236" s="136" t="s">
        <v>153</v>
      </c>
      <c r="AF236" s="1462">
        <f>AK231</f>
        <v>0</v>
      </c>
      <c r="AG236" s="1462"/>
      <c r="AH236" s="1462"/>
      <c r="AI236" s="1462"/>
      <c r="AJ236" s="136" t="s">
        <v>147</v>
      </c>
      <c r="AK236" s="1452">
        <f>ROUNDDOWN(AA236+AF236,1)</f>
        <v>0</v>
      </c>
      <c r="AL236" s="1452"/>
      <c r="AM236" s="1452"/>
      <c r="AN236" s="1452"/>
      <c r="AO236" s="2"/>
      <c r="AP236" s="2"/>
      <c r="AQ236" s="2"/>
      <c r="AR236" s="2"/>
      <c r="AS236" s="2"/>
      <c r="AT236" s="2"/>
      <c r="AU236" s="2"/>
      <c r="AV236" s="2"/>
      <c r="AW236" s="2"/>
      <c r="AX236" s="2"/>
      <c r="AY236" s="2"/>
      <c r="AZ236" s="2"/>
      <c r="BA236" s="2"/>
      <c r="BB236" s="2"/>
      <c r="BC236" s="2"/>
      <c r="BD236" s="2"/>
    </row>
    <row r="237" spans="2:62" ht="20.25" customHeight="1"/>
    <row r="238" spans="2:62" ht="20.25" customHeight="1"/>
    <row r="239" spans="2:62" ht="20.25" customHeight="1"/>
    <row r="240" spans="2:62"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1:59">
      <c r="A283" s="11"/>
      <c r="B283" s="11"/>
      <c r="C283" s="12"/>
      <c r="D283" s="12"/>
      <c r="E283" s="12"/>
      <c r="F283" s="12"/>
      <c r="G283" s="12"/>
      <c r="H283" s="12"/>
      <c r="I283" s="12"/>
      <c r="J283" s="12"/>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0"/>
      <c r="BA283" s="10"/>
      <c r="BB283" s="10"/>
      <c r="BC283" s="10"/>
      <c r="BD283" s="10"/>
      <c r="BE283" s="10"/>
      <c r="BF283" s="10"/>
      <c r="BG283" s="10"/>
    </row>
    <row r="284" spans="1:59">
      <c r="A284" s="11"/>
      <c r="B284" s="11"/>
      <c r="C284" s="12"/>
      <c r="D284" s="12"/>
      <c r="E284" s="12"/>
      <c r="F284" s="12"/>
      <c r="G284" s="12"/>
      <c r="H284" s="12"/>
      <c r="I284" s="12"/>
      <c r="J284" s="12"/>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0"/>
      <c r="BA284" s="10"/>
      <c r="BB284" s="10"/>
      <c r="BC284" s="10"/>
      <c r="BD284" s="10"/>
      <c r="BE284" s="10"/>
      <c r="BF284" s="10"/>
      <c r="BG284" s="10"/>
    </row>
    <row r="285" spans="1:59">
      <c r="A285" s="11"/>
      <c r="B285" s="11"/>
      <c r="C285" s="14"/>
      <c r="D285" s="14"/>
      <c r="E285" s="14"/>
      <c r="F285" s="14"/>
      <c r="G285" s="14"/>
      <c r="H285" s="14"/>
      <c r="I285" s="14"/>
      <c r="J285" s="14"/>
      <c r="K285" s="12"/>
      <c r="L285" s="12"/>
      <c r="M285" s="11"/>
      <c r="N285" s="11"/>
      <c r="O285" s="11"/>
      <c r="P285" s="11"/>
      <c r="Q285" s="11"/>
      <c r="R285" s="11"/>
    </row>
    <row r="286" spans="1:59">
      <c r="A286" s="11"/>
      <c r="B286" s="11"/>
      <c r="C286" s="14"/>
      <c r="D286" s="14"/>
      <c r="E286" s="14"/>
      <c r="F286" s="14"/>
      <c r="G286" s="14"/>
      <c r="H286" s="14"/>
      <c r="I286" s="14"/>
      <c r="J286" s="14"/>
      <c r="K286" s="12"/>
      <c r="L286" s="12"/>
      <c r="M286" s="11"/>
      <c r="N286" s="11"/>
      <c r="O286" s="11"/>
      <c r="P286" s="11"/>
      <c r="Q286" s="11"/>
      <c r="R286" s="11"/>
    </row>
    <row r="287" spans="1:59">
      <c r="C287" s="3"/>
      <c r="D287" s="3"/>
      <c r="E287" s="3"/>
      <c r="F287" s="3"/>
      <c r="G287" s="3"/>
      <c r="H287" s="3"/>
      <c r="I287" s="3"/>
      <c r="J287" s="3"/>
    </row>
    <row r="288" spans="1:59">
      <c r="C288" s="3"/>
      <c r="D288" s="3"/>
      <c r="E288" s="3"/>
      <c r="F288" s="3"/>
      <c r="G288" s="3"/>
      <c r="H288" s="3"/>
      <c r="I288" s="3"/>
      <c r="J288" s="3"/>
    </row>
    <row r="289" spans="3:10">
      <c r="C289" s="3"/>
      <c r="D289" s="3"/>
      <c r="E289" s="3"/>
      <c r="F289" s="3"/>
      <c r="G289" s="3"/>
      <c r="H289" s="3"/>
      <c r="I289" s="3"/>
      <c r="J289" s="3"/>
    </row>
    <row r="290" spans="3:10">
      <c r="C290" s="3"/>
      <c r="D290" s="3"/>
      <c r="E290" s="3"/>
      <c r="F290" s="3"/>
      <c r="G290" s="3"/>
      <c r="H290" s="3"/>
      <c r="I290" s="3"/>
      <c r="J290" s="3"/>
    </row>
  </sheetData>
  <sheetProtection sheet="1" insertRows="0" deleteRows="0"/>
  <mergeCells count="1134">
    <mergeCell ref="I17:J18"/>
    <mergeCell ref="K17:N18"/>
    <mergeCell ref="AT1:BI1"/>
    <mergeCell ref="AC2:AD2"/>
    <mergeCell ref="AF2:AG2"/>
    <mergeCell ref="AJ2:AK2"/>
    <mergeCell ref="AT2:BI2"/>
    <mergeCell ref="BE3:BH3"/>
    <mergeCell ref="O12:S16"/>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O21:S22"/>
    <mergeCell ref="BB21:BC21"/>
    <mergeCell ref="BD21:BE21"/>
    <mergeCell ref="BF21:BJ22"/>
    <mergeCell ref="BB22:BC22"/>
    <mergeCell ref="BD22:BE22"/>
    <mergeCell ref="B21:B22"/>
    <mergeCell ref="C21:D22"/>
    <mergeCell ref="I21:J22"/>
    <mergeCell ref="K21:N22"/>
    <mergeCell ref="B12:B16"/>
    <mergeCell ref="C12:D16"/>
    <mergeCell ref="I12:J16"/>
    <mergeCell ref="K12:N16"/>
    <mergeCell ref="O19:S20"/>
    <mergeCell ref="BB19:BC19"/>
    <mergeCell ref="BD19:BE19"/>
    <mergeCell ref="BF19:BJ20"/>
    <mergeCell ref="BB20:BC20"/>
    <mergeCell ref="BD20:BE20"/>
    <mergeCell ref="B19:B20"/>
    <mergeCell ref="C19:D20"/>
    <mergeCell ref="I19:J20"/>
    <mergeCell ref="K19:N20"/>
    <mergeCell ref="O17:S18"/>
    <mergeCell ref="BB17:BC17"/>
    <mergeCell ref="BD17:BE17"/>
    <mergeCell ref="BF17:BJ18"/>
    <mergeCell ref="BB18:BC18"/>
    <mergeCell ref="BD18:BE18"/>
    <mergeCell ref="B17:B18"/>
    <mergeCell ref="C17:D18"/>
    <mergeCell ref="O25:S26"/>
    <mergeCell ref="BB25:BC25"/>
    <mergeCell ref="BD25:BE25"/>
    <mergeCell ref="BF25:BJ26"/>
    <mergeCell ref="BB26:BC26"/>
    <mergeCell ref="BD26:BE26"/>
    <mergeCell ref="B25:B26"/>
    <mergeCell ref="C25:D26"/>
    <mergeCell ref="I25:J26"/>
    <mergeCell ref="K25:N26"/>
    <mergeCell ref="O23:S24"/>
    <mergeCell ref="BB23:BC23"/>
    <mergeCell ref="BD23:BE23"/>
    <mergeCell ref="BF23:BJ24"/>
    <mergeCell ref="BB24:BC24"/>
    <mergeCell ref="BD24:BE24"/>
    <mergeCell ref="B23:B24"/>
    <mergeCell ref="C23:D24"/>
    <mergeCell ref="I23:J24"/>
    <mergeCell ref="K23:N24"/>
    <mergeCell ref="O29:S30"/>
    <mergeCell ref="BB29:BC29"/>
    <mergeCell ref="BD29:BE29"/>
    <mergeCell ref="BF29:BJ30"/>
    <mergeCell ref="BB30:BC30"/>
    <mergeCell ref="BD30:BE30"/>
    <mergeCell ref="B29:B30"/>
    <mergeCell ref="C29:D30"/>
    <mergeCell ref="I29:J30"/>
    <mergeCell ref="K29:N30"/>
    <mergeCell ref="O27:S28"/>
    <mergeCell ref="BB27:BC27"/>
    <mergeCell ref="BD27:BE27"/>
    <mergeCell ref="BF27:BJ28"/>
    <mergeCell ref="BB28:BC28"/>
    <mergeCell ref="BD28:BE28"/>
    <mergeCell ref="B27:B28"/>
    <mergeCell ref="C27:D28"/>
    <mergeCell ref="I27:J28"/>
    <mergeCell ref="K27:N28"/>
    <mergeCell ref="O33:S34"/>
    <mergeCell ref="BB33:BC33"/>
    <mergeCell ref="BD33:BE33"/>
    <mergeCell ref="BF33:BJ34"/>
    <mergeCell ref="BB34:BC34"/>
    <mergeCell ref="BD34:BE34"/>
    <mergeCell ref="B33:B34"/>
    <mergeCell ref="C33:D34"/>
    <mergeCell ref="I33:J34"/>
    <mergeCell ref="K33:N34"/>
    <mergeCell ref="O31:S32"/>
    <mergeCell ref="BB31:BC31"/>
    <mergeCell ref="BD31:BE31"/>
    <mergeCell ref="BF31:BJ32"/>
    <mergeCell ref="BB32:BC32"/>
    <mergeCell ref="BD32:BE32"/>
    <mergeCell ref="B31:B32"/>
    <mergeCell ref="C31:D32"/>
    <mergeCell ref="I31:J32"/>
    <mergeCell ref="K31:N32"/>
    <mergeCell ref="O37:S38"/>
    <mergeCell ref="BB37:BC37"/>
    <mergeCell ref="BD37:BE37"/>
    <mergeCell ref="BF37:BJ38"/>
    <mergeCell ref="BB38:BC38"/>
    <mergeCell ref="BD38:BE38"/>
    <mergeCell ref="B37:B38"/>
    <mergeCell ref="C37:D38"/>
    <mergeCell ref="I37:J38"/>
    <mergeCell ref="K37:N38"/>
    <mergeCell ref="O35:S36"/>
    <mergeCell ref="BB35:BC35"/>
    <mergeCell ref="BD35:BE35"/>
    <mergeCell ref="BF35:BJ36"/>
    <mergeCell ref="BB36:BC36"/>
    <mergeCell ref="BD36:BE36"/>
    <mergeCell ref="B35:B36"/>
    <mergeCell ref="C35:D36"/>
    <mergeCell ref="I35:J36"/>
    <mergeCell ref="K35:N36"/>
    <mergeCell ref="O41:S42"/>
    <mergeCell ref="BB41:BC41"/>
    <mergeCell ref="BD41:BE41"/>
    <mergeCell ref="BF41:BJ42"/>
    <mergeCell ref="BB42:BC42"/>
    <mergeCell ref="BD42:BE42"/>
    <mergeCell ref="B41:B42"/>
    <mergeCell ref="C41:D42"/>
    <mergeCell ref="I41:J42"/>
    <mergeCell ref="K41:N42"/>
    <mergeCell ref="O39:S40"/>
    <mergeCell ref="BB39:BC39"/>
    <mergeCell ref="BD39:BE39"/>
    <mergeCell ref="BF39:BJ40"/>
    <mergeCell ref="BB40:BC40"/>
    <mergeCell ref="BD40:BE40"/>
    <mergeCell ref="B39:B40"/>
    <mergeCell ref="C39:D40"/>
    <mergeCell ref="I39:J40"/>
    <mergeCell ref="K39:N40"/>
    <mergeCell ref="O45:S46"/>
    <mergeCell ref="BB45:BC45"/>
    <mergeCell ref="BD45:BE45"/>
    <mergeCell ref="BF45:BJ46"/>
    <mergeCell ref="BB46:BC46"/>
    <mergeCell ref="BD46:BE46"/>
    <mergeCell ref="B45:B46"/>
    <mergeCell ref="C45:D46"/>
    <mergeCell ref="I45:J46"/>
    <mergeCell ref="K45:N46"/>
    <mergeCell ref="O43:S44"/>
    <mergeCell ref="BB43:BC43"/>
    <mergeCell ref="BD43:BE43"/>
    <mergeCell ref="BF43:BJ44"/>
    <mergeCell ref="BB44:BC44"/>
    <mergeCell ref="BD44:BE44"/>
    <mergeCell ref="B43:B44"/>
    <mergeCell ref="C43:D44"/>
    <mergeCell ref="I43:J44"/>
    <mergeCell ref="K43:N44"/>
    <mergeCell ref="O49:S50"/>
    <mergeCell ref="BB49:BC49"/>
    <mergeCell ref="BD49:BE49"/>
    <mergeCell ref="BF49:BJ50"/>
    <mergeCell ref="BB50:BC50"/>
    <mergeCell ref="BD50:BE50"/>
    <mergeCell ref="B49:B50"/>
    <mergeCell ref="C49:D50"/>
    <mergeCell ref="I49:J50"/>
    <mergeCell ref="K49:N50"/>
    <mergeCell ref="O47:S48"/>
    <mergeCell ref="BB47:BC47"/>
    <mergeCell ref="BD47:BE47"/>
    <mergeCell ref="BF47:BJ48"/>
    <mergeCell ref="BB48:BC48"/>
    <mergeCell ref="BD48:BE48"/>
    <mergeCell ref="B47:B48"/>
    <mergeCell ref="C47:D48"/>
    <mergeCell ref="I47:J48"/>
    <mergeCell ref="K47:N48"/>
    <mergeCell ref="O53:S54"/>
    <mergeCell ref="BB53:BC53"/>
    <mergeCell ref="BD53:BE53"/>
    <mergeCell ref="BF53:BJ54"/>
    <mergeCell ref="BB54:BC54"/>
    <mergeCell ref="BD54:BE54"/>
    <mergeCell ref="B53:B54"/>
    <mergeCell ref="C53:D54"/>
    <mergeCell ref="I53:J54"/>
    <mergeCell ref="K53:N54"/>
    <mergeCell ref="O51:S52"/>
    <mergeCell ref="BB51:BC51"/>
    <mergeCell ref="BD51:BE51"/>
    <mergeCell ref="BF51:BJ52"/>
    <mergeCell ref="BB52:BC52"/>
    <mergeCell ref="BD52:BE52"/>
    <mergeCell ref="B51:B52"/>
    <mergeCell ref="C51:D52"/>
    <mergeCell ref="I51:J52"/>
    <mergeCell ref="K51:N52"/>
    <mergeCell ref="O57:S58"/>
    <mergeCell ref="BB57:BC57"/>
    <mergeCell ref="BD57:BE57"/>
    <mergeCell ref="BF57:BJ58"/>
    <mergeCell ref="BB58:BC58"/>
    <mergeCell ref="BD58:BE58"/>
    <mergeCell ref="B57:B58"/>
    <mergeCell ref="C57:D58"/>
    <mergeCell ref="I57:J58"/>
    <mergeCell ref="K57:N58"/>
    <mergeCell ref="O55:S56"/>
    <mergeCell ref="BB55:BC55"/>
    <mergeCell ref="BD55:BE55"/>
    <mergeCell ref="BF55:BJ56"/>
    <mergeCell ref="BB56:BC56"/>
    <mergeCell ref="BD56:BE56"/>
    <mergeCell ref="B55:B56"/>
    <mergeCell ref="C55:D56"/>
    <mergeCell ref="I55:J56"/>
    <mergeCell ref="K55:N56"/>
    <mergeCell ref="O61:S62"/>
    <mergeCell ref="BB61:BC61"/>
    <mergeCell ref="BD61:BE61"/>
    <mergeCell ref="BF61:BJ62"/>
    <mergeCell ref="BB62:BC62"/>
    <mergeCell ref="BD62:BE62"/>
    <mergeCell ref="B61:B62"/>
    <mergeCell ref="C61:D62"/>
    <mergeCell ref="I61:J62"/>
    <mergeCell ref="K61:N62"/>
    <mergeCell ref="O59:S60"/>
    <mergeCell ref="BB59:BC59"/>
    <mergeCell ref="BD59:BE59"/>
    <mergeCell ref="BF59:BJ60"/>
    <mergeCell ref="BB60:BC60"/>
    <mergeCell ref="BD60:BE60"/>
    <mergeCell ref="B59:B60"/>
    <mergeCell ref="C59:D60"/>
    <mergeCell ref="I59:J60"/>
    <mergeCell ref="K59:N60"/>
    <mergeCell ref="O65:S66"/>
    <mergeCell ref="BB65:BC65"/>
    <mergeCell ref="BD65:BE65"/>
    <mergeCell ref="BF65:BJ66"/>
    <mergeCell ref="BB66:BC66"/>
    <mergeCell ref="BD66:BE66"/>
    <mergeCell ref="B65:B66"/>
    <mergeCell ref="C65:D66"/>
    <mergeCell ref="I65:J66"/>
    <mergeCell ref="K65:N66"/>
    <mergeCell ref="O63:S64"/>
    <mergeCell ref="BB63:BC63"/>
    <mergeCell ref="BD63:BE63"/>
    <mergeCell ref="BF63:BJ64"/>
    <mergeCell ref="BB64:BC64"/>
    <mergeCell ref="BD64:BE64"/>
    <mergeCell ref="B63:B64"/>
    <mergeCell ref="C63:D64"/>
    <mergeCell ref="I63:J64"/>
    <mergeCell ref="K63:N64"/>
    <mergeCell ref="O69:S70"/>
    <mergeCell ref="BB69:BC69"/>
    <mergeCell ref="BD69:BE69"/>
    <mergeCell ref="BF69:BJ70"/>
    <mergeCell ref="BB70:BC70"/>
    <mergeCell ref="BD70:BE70"/>
    <mergeCell ref="B69:B70"/>
    <mergeCell ref="C69:D70"/>
    <mergeCell ref="I69:J70"/>
    <mergeCell ref="K69:N70"/>
    <mergeCell ref="O67:S68"/>
    <mergeCell ref="BB67:BC67"/>
    <mergeCell ref="BD67:BE67"/>
    <mergeCell ref="BF67:BJ68"/>
    <mergeCell ref="BB68:BC68"/>
    <mergeCell ref="BD68:BE68"/>
    <mergeCell ref="B67:B68"/>
    <mergeCell ref="C67:D68"/>
    <mergeCell ref="I67:J68"/>
    <mergeCell ref="K67:N68"/>
    <mergeCell ref="O73:S74"/>
    <mergeCell ref="BB73:BC73"/>
    <mergeCell ref="BD73:BE73"/>
    <mergeCell ref="BF73:BJ74"/>
    <mergeCell ref="BB74:BC74"/>
    <mergeCell ref="BD74:BE74"/>
    <mergeCell ref="B73:B74"/>
    <mergeCell ref="C73:D74"/>
    <mergeCell ref="I73:J74"/>
    <mergeCell ref="K73:N74"/>
    <mergeCell ref="O71:S72"/>
    <mergeCell ref="BB71:BC71"/>
    <mergeCell ref="BD71:BE71"/>
    <mergeCell ref="BF71:BJ72"/>
    <mergeCell ref="BB72:BC72"/>
    <mergeCell ref="BD72:BE72"/>
    <mergeCell ref="B71:B72"/>
    <mergeCell ref="C71:D72"/>
    <mergeCell ref="I71:J72"/>
    <mergeCell ref="K71:N72"/>
    <mergeCell ref="O77:S78"/>
    <mergeCell ref="BB77:BC77"/>
    <mergeCell ref="BD77:BE77"/>
    <mergeCell ref="BF77:BJ78"/>
    <mergeCell ref="BB78:BC78"/>
    <mergeCell ref="BD78:BE78"/>
    <mergeCell ref="B77:B78"/>
    <mergeCell ref="C77:D78"/>
    <mergeCell ref="I77:J78"/>
    <mergeCell ref="K77:N78"/>
    <mergeCell ref="O75:S76"/>
    <mergeCell ref="BB75:BC75"/>
    <mergeCell ref="BD75:BE75"/>
    <mergeCell ref="BF75:BJ76"/>
    <mergeCell ref="BB76:BC76"/>
    <mergeCell ref="BD76:BE76"/>
    <mergeCell ref="B75:B76"/>
    <mergeCell ref="C75:D76"/>
    <mergeCell ref="I75:J76"/>
    <mergeCell ref="K75:N76"/>
    <mergeCell ref="O81:S82"/>
    <mergeCell ref="BB81:BC81"/>
    <mergeCell ref="BD81:BE81"/>
    <mergeCell ref="BF81:BJ82"/>
    <mergeCell ref="BB82:BC82"/>
    <mergeCell ref="BD82:BE82"/>
    <mergeCell ref="B81:B82"/>
    <mergeCell ref="C81:D82"/>
    <mergeCell ref="I81:J82"/>
    <mergeCell ref="K81:N82"/>
    <mergeCell ref="O79:S80"/>
    <mergeCell ref="BB79:BC79"/>
    <mergeCell ref="BD79:BE79"/>
    <mergeCell ref="BF79:BJ80"/>
    <mergeCell ref="BB80:BC80"/>
    <mergeCell ref="BD80:BE80"/>
    <mergeCell ref="B79:B80"/>
    <mergeCell ref="C79:D80"/>
    <mergeCell ref="I79:J80"/>
    <mergeCell ref="K79:N80"/>
    <mergeCell ref="O85:S86"/>
    <mergeCell ref="BB85:BC85"/>
    <mergeCell ref="BD85:BE85"/>
    <mergeCell ref="BF85:BJ86"/>
    <mergeCell ref="BB86:BC86"/>
    <mergeCell ref="BD86:BE86"/>
    <mergeCell ref="B85:B86"/>
    <mergeCell ref="C85:D86"/>
    <mergeCell ref="I85:J86"/>
    <mergeCell ref="K85:N86"/>
    <mergeCell ref="O83:S84"/>
    <mergeCell ref="BB83:BC83"/>
    <mergeCell ref="BD83:BE83"/>
    <mergeCell ref="BF83:BJ84"/>
    <mergeCell ref="BB84:BC84"/>
    <mergeCell ref="BD84:BE84"/>
    <mergeCell ref="B83:B84"/>
    <mergeCell ref="C83:D84"/>
    <mergeCell ref="I83:J84"/>
    <mergeCell ref="K83:N84"/>
    <mergeCell ref="O89:S90"/>
    <mergeCell ref="BB89:BC89"/>
    <mergeCell ref="BD89:BE89"/>
    <mergeCell ref="BF89:BJ90"/>
    <mergeCell ref="BB90:BC90"/>
    <mergeCell ref="BD90:BE90"/>
    <mergeCell ref="B89:B90"/>
    <mergeCell ref="C89:D90"/>
    <mergeCell ref="I89:J90"/>
    <mergeCell ref="K89:N90"/>
    <mergeCell ref="O87:S88"/>
    <mergeCell ref="BB87:BC87"/>
    <mergeCell ref="BD87:BE87"/>
    <mergeCell ref="BF87:BJ88"/>
    <mergeCell ref="BB88:BC88"/>
    <mergeCell ref="BD88:BE88"/>
    <mergeCell ref="B87:B88"/>
    <mergeCell ref="C87:D88"/>
    <mergeCell ref="I87:J88"/>
    <mergeCell ref="K87:N88"/>
    <mergeCell ref="O93:S94"/>
    <mergeCell ref="BB93:BC93"/>
    <mergeCell ref="BD93:BE93"/>
    <mergeCell ref="BF93:BJ94"/>
    <mergeCell ref="BB94:BC94"/>
    <mergeCell ref="BD94:BE94"/>
    <mergeCell ref="B93:B94"/>
    <mergeCell ref="C93:D94"/>
    <mergeCell ref="I93:J94"/>
    <mergeCell ref="K93:N94"/>
    <mergeCell ref="O91:S92"/>
    <mergeCell ref="BB91:BC91"/>
    <mergeCell ref="BD91:BE91"/>
    <mergeCell ref="BF91:BJ92"/>
    <mergeCell ref="BB92:BC92"/>
    <mergeCell ref="BD92:BE92"/>
    <mergeCell ref="B91:B92"/>
    <mergeCell ref="C91:D92"/>
    <mergeCell ref="I91:J92"/>
    <mergeCell ref="K91:N92"/>
    <mergeCell ref="O97:S98"/>
    <mergeCell ref="BB97:BC97"/>
    <mergeCell ref="BD97:BE97"/>
    <mergeCell ref="BF97:BJ98"/>
    <mergeCell ref="BB98:BC98"/>
    <mergeCell ref="BD98:BE98"/>
    <mergeCell ref="B97:B98"/>
    <mergeCell ref="C97:D98"/>
    <mergeCell ref="I97:J98"/>
    <mergeCell ref="K97:N98"/>
    <mergeCell ref="O95:S96"/>
    <mergeCell ref="BB95:BC95"/>
    <mergeCell ref="BD95:BE95"/>
    <mergeCell ref="BF95:BJ96"/>
    <mergeCell ref="BB96:BC96"/>
    <mergeCell ref="BD96:BE96"/>
    <mergeCell ref="B95:B96"/>
    <mergeCell ref="C95:D96"/>
    <mergeCell ref="I95:J96"/>
    <mergeCell ref="K95:N96"/>
    <mergeCell ref="O101:S102"/>
    <mergeCell ref="BB101:BC101"/>
    <mergeCell ref="BD101:BE101"/>
    <mergeCell ref="BF101:BJ102"/>
    <mergeCell ref="BB102:BC102"/>
    <mergeCell ref="BD102:BE102"/>
    <mergeCell ref="B101:B102"/>
    <mergeCell ref="C101:D102"/>
    <mergeCell ref="I101:J102"/>
    <mergeCell ref="K101:N102"/>
    <mergeCell ref="O99:S100"/>
    <mergeCell ref="BB99:BC99"/>
    <mergeCell ref="BD99:BE99"/>
    <mergeCell ref="BF99:BJ100"/>
    <mergeCell ref="BB100:BC100"/>
    <mergeCell ref="BD100:BE100"/>
    <mergeCell ref="B99:B100"/>
    <mergeCell ref="C99:D100"/>
    <mergeCell ref="I99:J100"/>
    <mergeCell ref="K99:N100"/>
    <mergeCell ref="O105:S106"/>
    <mergeCell ref="BB105:BC105"/>
    <mergeCell ref="BD105:BE105"/>
    <mergeCell ref="BF105:BJ106"/>
    <mergeCell ref="BB106:BC106"/>
    <mergeCell ref="BD106:BE106"/>
    <mergeCell ref="B105:B106"/>
    <mergeCell ref="C105:D106"/>
    <mergeCell ref="I105:J106"/>
    <mergeCell ref="K105:N106"/>
    <mergeCell ref="O103:S104"/>
    <mergeCell ref="BB103:BC103"/>
    <mergeCell ref="BD103:BE103"/>
    <mergeCell ref="BF103:BJ104"/>
    <mergeCell ref="BB104:BC104"/>
    <mergeCell ref="BD104:BE104"/>
    <mergeCell ref="B103:B104"/>
    <mergeCell ref="C103:D104"/>
    <mergeCell ref="I103:J104"/>
    <mergeCell ref="K103:N104"/>
    <mergeCell ref="O109:S110"/>
    <mergeCell ref="BB109:BC109"/>
    <mergeCell ref="BD109:BE109"/>
    <mergeCell ref="BF109:BJ110"/>
    <mergeCell ref="BB110:BC110"/>
    <mergeCell ref="BD110:BE110"/>
    <mergeCell ref="B109:B110"/>
    <mergeCell ref="C109:D110"/>
    <mergeCell ref="I109:J110"/>
    <mergeCell ref="K109:N110"/>
    <mergeCell ref="O107:S108"/>
    <mergeCell ref="BB107:BC107"/>
    <mergeCell ref="BD107:BE107"/>
    <mergeCell ref="BF107:BJ108"/>
    <mergeCell ref="BB108:BC108"/>
    <mergeCell ref="BD108:BE108"/>
    <mergeCell ref="B107:B108"/>
    <mergeCell ref="C107:D108"/>
    <mergeCell ref="I107:J108"/>
    <mergeCell ref="K107:N108"/>
    <mergeCell ref="O113:S114"/>
    <mergeCell ref="BB113:BC113"/>
    <mergeCell ref="BD113:BE113"/>
    <mergeCell ref="BF113:BJ114"/>
    <mergeCell ref="BB114:BC114"/>
    <mergeCell ref="BD114:BE114"/>
    <mergeCell ref="B113:B114"/>
    <mergeCell ref="C113:D114"/>
    <mergeCell ref="I113:J114"/>
    <mergeCell ref="K113:N114"/>
    <mergeCell ref="O111:S112"/>
    <mergeCell ref="BB111:BC111"/>
    <mergeCell ref="BD111:BE111"/>
    <mergeCell ref="BF111:BJ112"/>
    <mergeCell ref="BB112:BC112"/>
    <mergeCell ref="BD112:BE112"/>
    <mergeCell ref="B111:B112"/>
    <mergeCell ref="C111:D112"/>
    <mergeCell ref="I111:J112"/>
    <mergeCell ref="K111:N112"/>
    <mergeCell ref="O117:S118"/>
    <mergeCell ref="BB117:BC117"/>
    <mergeCell ref="BD117:BE117"/>
    <mergeCell ref="BF117:BJ118"/>
    <mergeCell ref="BB118:BC118"/>
    <mergeCell ref="BD118:BE118"/>
    <mergeCell ref="B117:B118"/>
    <mergeCell ref="C117:D118"/>
    <mergeCell ref="I117:J118"/>
    <mergeCell ref="K117:N118"/>
    <mergeCell ref="O115:S116"/>
    <mergeCell ref="BB115:BC115"/>
    <mergeCell ref="BD115:BE115"/>
    <mergeCell ref="BF115:BJ116"/>
    <mergeCell ref="BB116:BC116"/>
    <mergeCell ref="BD116:BE116"/>
    <mergeCell ref="B115:B116"/>
    <mergeCell ref="C115:D116"/>
    <mergeCell ref="I115:J116"/>
    <mergeCell ref="K115:N116"/>
    <mergeCell ref="O121:S122"/>
    <mergeCell ref="BB121:BC121"/>
    <mergeCell ref="BD121:BE121"/>
    <mergeCell ref="BF121:BJ122"/>
    <mergeCell ref="BB122:BC122"/>
    <mergeCell ref="BD122:BE122"/>
    <mergeCell ref="B121:B122"/>
    <mergeCell ref="C121:D122"/>
    <mergeCell ref="I121:J122"/>
    <mergeCell ref="K121:N122"/>
    <mergeCell ref="O119:S120"/>
    <mergeCell ref="BB119:BC119"/>
    <mergeCell ref="BD119:BE119"/>
    <mergeCell ref="BF119:BJ120"/>
    <mergeCell ref="BB120:BC120"/>
    <mergeCell ref="BD120:BE120"/>
    <mergeCell ref="B119:B120"/>
    <mergeCell ref="C119:D120"/>
    <mergeCell ref="I119:J120"/>
    <mergeCell ref="K119:N120"/>
    <mergeCell ref="O125:S126"/>
    <mergeCell ref="BB125:BC125"/>
    <mergeCell ref="BD125:BE125"/>
    <mergeCell ref="BF125:BJ126"/>
    <mergeCell ref="BB126:BC126"/>
    <mergeCell ref="BD126:BE126"/>
    <mergeCell ref="B125:B126"/>
    <mergeCell ref="C125:D126"/>
    <mergeCell ref="I125:J126"/>
    <mergeCell ref="K125:N126"/>
    <mergeCell ref="O123:S124"/>
    <mergeCell ref="BB123:BC123"/>
    <mergeCell ref="BD123:BE123"/>
    <mergeCell ref="BF123:BJ124"/>
    <mergeCell ref="BB124:BC124"/>
    <mergeCell ref="BD124:BE124"/>
    <mergeCell ref="B123:B124"/>
    <mergeCell ref="C123:D124"/>
    <mergeCell ref="I123:J124"/>
    <mergeCell ref="K123:N124"/>
    <mergeCell ref="O129:S130"/>
    <mergeCell ref="BB129:BC129"/>
    <mergeCell ref="BD129:BE129"/>
    <mergeCell ref="BF129:BJ130"/>
    <mergeCell ref="BB130:BC130"/>
    <mergeCell ref="BD130:BE130"/>
    <mergeCell ref="B129:B130"/>
    <mergeCell ref="C129:D130"/>
    <mergeCell ref="I129:J130"/>
    <mergeCell ref="K129:N130"/>
    <mergeCell ref="O127:S128"/>
    <mergeCell ref="BB127:BC127"/>
    <mergeCell ref="BD127:BE127"/>
    <mergeCell ref="BF127:BJ128"/>
    <mergeCell ref="BB128:BC128"/>
    <mergeCell ref="BD128:BE128"/>
    <mergeCell ref="B127:B128"/>
    <mergeCell ref="C127:D128"/>
    <mergeCell ref="I127:J128"/>
    <mergeCell ref="K127:N128"/>
    <mergeCell ref="O133:S134"/>
    <mergeCell ref="BB133:BC133"/>
    <mergeCell ref="BD133:BE133"/>
    <mergeCell ref="BF133:BJ134"/>
    <mergeCell ref="BB134:BC134"/>
    <mergeCell ref="BD134:BE134"/>
    <mergeCell ref="B133:B134"/>
    <mergeCell ref="C133:D134"/>
    <mergeCell ref="I133:J134"/>
    <mergeCell ref="K133:N134"/>
    <mergeCell ref="O131:S132"/>
    <mergeCell ref="BB131:BC131"/>
    <mergeCell ref="BD131:BE131"/>
    <mergeCell ref="BF131:BJ132"/>
    <mergeCell ref="BB132:BC132"/>
    <mergeCell ref="BD132:BE132"/>
    <mergeCell ref="B131:B132"/>
    <mergeCell ref="C131:D132"/>
    <mergeCell ref="I131:J132"/>
    <mergeCell ref="K131:N132"/>
    <mergeCell ref="O137:S138"/>
    <mergeCell ref="BB137:BC137"/>
    <mergeCell ref="BD137:BE137"/>
    <mergeCell ref="BF137:BJ138"/>
    <mergeCell ref="BB138:BC138"/>
    <mergeCell ref="BD138:BE138"/>
    <mergeCell ref="B137:B138"/>
    <mergeCell ref="C137:D138"/>
    <mergeCell ref="I137:J138"/>
    <mergeCell ref="K137:N138"/>
    <mergeCell ref="O135:S136"/>
    <mergeCell ref="BB135:BC135"/>
    <mergeCell ref="BD135:BE135"/>
    <mergeCell ref="BF135:BJ136"/>
    <mergeCell ref="BB136:BC136"/>
    <mergeCell ref="BD136:BE136"/>
    <mergeCell ref="B135:B136"/>
    <mergeCell ref="C135:D136"/>
    <mergeCell ref="I135:J136"/>
    <mergeCell ref="K135:N136"/>
    <mergeCell ref="O141:S142"/>
    <mergeCell ref="BB141:BC141"/>
    <mergeCell ref="BD141:BE141"/>
    <mergeCell ref="BF141:BJ142"/>
    <mergeCell ref="BB142:BC142"/>
    <mergeCell ref="BD142:BE142"/>
    <mergeCell ref="B141:B142"/>
    <mergeCell ref="C141:D142"/>
    <mergeCell ref="I141:J142"/>
    <mergeCell ref="K141:N142"/>
    <mergeCell ref="O139:S140"/>
    <mergeCell ref="BB139:BC139"/>
    <mergeCell ref="BD139:BE139"/>
    <mergeCell ref="BF139:BJ140"/>
    <mergeCell ref="BB140:BC140"/>
    <mergeCell ref="BD140:BE140"/>
    <mergeCell ref="B139:B140"/>
    <mergeCell ref="C139:D140"/>
    <mergeCell ref="I139:J140"/>
    <mergeCell ref="K139:N140"/>
    <mergeCell ref="O145:S146"/>
    <mergeCell ref="BB145:BC145"/>
    <mergeCell ref="BD145:BE145"/>
    <mergeCell ref="BF145:BJ146"/>
    <mergeCell ref="BB146:BC146"/>
    <mergeCell ref="BD146:BE146"/>
    <mergeCell ref="B145:B146"/>
    <mergeCell ref="C145:D146"/>
    <mergeCell ref="I145:J146"/>
    <mergeCell ref="K145:N146"/>
    <mergeCell ref="O143:S144"/>
    <mergeCell ref="BB143:BC143"/>
    <mergeCell ref="BD143:BE143"/>
    <mergeCell ref="BF143:BJ144"/>
    <mergeCell ref="BB144:BC144"/>
    <mergeCell ref="BD144:BE144"/>
    <mergeCell ref="B143:B144"/>
    <mergeCell ref="C143:D144"/>
    <mergeCell ref="I143:J144"/>
    <mergeCell ref="K143:N144"/>
    <mergeCell ref="O149:S150"/>
    <mergeCell ref="BB149:BC149"/>
    <mergeCell ref="BD149:BE149"/>
    <mergeCell ref="BF149:BJ150"/>
    <mergeCell ref="BB150:BC150"/>
    <mergeCell ref="BD150:BE150"/>
    <mergeCell ref="B149:B150"/>
    <mergeCell ref="C149:D150"/>
    <mergeCell ref="I149:J150"/>
    <mergeCell ref="K149:N150"/>
    <mergeCell ref="O147:S148"/>
    <mergeCell ref="BB147:BC147"/>
    <mergeCell ref="BD147:BE147"/>
    <mergeCell ref="BF147:BJ148"/>
    <mergeCell ref="BB148:BC148"/>
    <mergeCell ref="BD148:BE148"/>
    <mergeCell ref="B147:B148"/>
    <mergeCell ref="C147:D148"/>
    <mergeCell ref="I147:J148"/>
    <mergeCell ref="K147:N148"/>
    <mergeCell ref="O153:S154"/>
    <mergeCell ref="BB153:BC153"/>
    <mergeCell ref="BD153:BE153"/>
    <mergeCell ref="BF153:BJ154"/>
    <mergeCell ref="BB154:BC154"/>
    <mergeCell ref="BD154:BE154"/>
    <mergeCell ref="B153:B154"/>
    <mergeCell ref="C153:D154"/>
    <mergeCell ref="I153:J154"/>
    <mergeCell ref="K153:N154"/>
    <mergeCell ref="O151:S152"/>
    <mergeCell ref="BB151:BC151"/>
    <mergeCell ref="BD151:BE151"/>
    <mergeCell ref="BF151:BJ152"/>
    <mergeCell ref="BB152:BC152"/>
    <mergeCell ref="BD152:BE152"/>
    <mergeCell ref="B151:B152"/>
    <mergeCell ref="C151:D152"/>
    <mergeCell ref="I151:J152"/>
    <mergeCell ref="K151:N152"/>
    <mergeCell ref="O157:S158"/>
    <mergeCell ref="BB157:BC157"/>
    <mergeCell ref="BD157:BE157"/>
    <mergeCell ref="BF157:BJ158"/>
    <mergeCell ref="BB158:BC158"/>
    <mergeCell ref="BD158:BE158"/>
    <mergeCell ref="B157:B158"/>
    <mergeCell ref="C157:D158"/>
    <mergeCell ref="I157:J158"/>
    <mergeCell ref="K157:N158"/>
    <mergeCell ref="O155:S156"/>
    <mergeCell ref="BB155:BC155"/>
    <mergeCell ref="BD155:BE155"/>
    <mergeCell ref="BF155:BJ156"/>
    <mergeCell ref="BB156:BC156"/>
    <mergeCell ref="BD156:BE156"/>
    <mergeCell ref="B155:B156"/>
    <mergeCell ref="C155:D156"/>
    <mergeCell ref="I155:J156"/>
    <mergeCell ref="K155:N156"/>
    <mergeCell ref="O161:S162"/>
    <mergeCell ref="BB161:BC161"/>
    <mergeCell ref="BD161:BE161"/>
    <mergeCell ref="BF161:BJ162"/>
    <mergeCell ref="BB162:BC162"/>
    <mergeCell ref="BD162:BE162"/>
    <mergeCell ref="B161:B162"/>
    <mergeCell ref="C161:D162"/>
    <mergeCell ref="I161:J162"/>
    <mergeCell ref="K161:N162"/>
    <mergeCell ref="O159:S160"/>
    <mergeCell ref="BB159:BC159"/>
    <mergeCell ref="BD159:BE159"/>
    <mergeCell ref="BF159:BJ160"/>
    <mergeCell ref="BB160:BC160"/>
    <mergeCell ref="BD160:BE160"/>
    <mergeCell ref="B159:B160"/>
    <mergeCell ref="C159:D160"/>
    <mergeCell ref="I159:J160"/>
    <mergeCell ref="K159:N160"/>
    <mergeCell ref="O165:S166"/>
    <mergeCell ref="BB165:BC165"/>
    <mergeCell ref="BD165:BE165"/>
    <mergeCell ref="BF165:BJ166"/>
    <mergeCell ref="BB166:BC166"/>
    <mergeCell ref="BD166:BE166"/>
    <mergeCell ref="B165:B166"/>
    <mergeCell ref="C165:D166"/>
    <mergeCell ref="I165:J166"/>
    <mergeCell ref="K165:N166"/>
    <mergeCell ref="O163:S164"/>
    <mergeCell ref="BB163:BC163"/>
    <mergeCell ref="BD163:BE163"/>
    <mergeCell ref="BF163:BJ164"/>
    <mergeCell ref="BB164:BC164"/>
    <mergeCell ref="BD164:BE164"/>
    <mergeCell ref="B163:B164"/>
    <mergeCell ref="C163:D164"/>
    <mergeCell ref="I163:J164"/>
    <mergeCell ref="K163:N164"/>
    <mergeCell ref="O169:S170"/>
    <mergeCell ref="BB169:BC169"/>
    <mergeCell ref="BD169:BE169"/>
    <mergeCell ref="BF169:BJ170"/>
    <mergeCell ref="BB170:BC170"/>
    <mergeCell ref="BD170:BE170"/>
    <mergeCell ref="B169:B170"/>
    <mergeCell ref="C169:D170"/>
    <mergeCell ref="I169:J170"/>
    <mergeCell ref="K169:N170"/>
    <mergeCell ref="O167:S168"/>
    <mergeCell ref="BB167:BC167"/>
    <mergeCell ref="BD167:BE167"/>
    <mergeCell ref="BF167:BJ168"/>
    <mergeCell ref="BB168:BC168"/>
    <mergeCell ref="BD168:BE168"/>
    <mergeCell ref="B167:B168"/>
    <mergeCell ref="C167:D168"/>
    <mergeCell ref="I167:J168"/>
    <mergeCell ref="K167:N168"/>
    <mergeCell ref="O173:S174"/>
    <mergeCell ref="BB173:BC173"/>
    <mergeCell ref="BD173:BE173"/>
    <mergeCell ref="BF173:BJ174"/>
    <mergeCell ref="BB174:BC174"/>
    <mergeCell ref="BD174:BE174"/>
    <mergeCell ref="B173:B174"/>
    <mergeCell ref="C173:D174"/>
    <mergeCell ref="I173:J174"/>
    <mergeCell ref="K173:N174"/>
    <mergeCell ref="O171:S172"/>
    <mergeCell ref="BB171:BC171"/>
    <mergeCell ref="BD171:BE171"/>
    <mergeCell ref="BF171:BJ172"/>
    <mergeCell ref="BB172:BC172"/>
    <mergeCell ref="BD172:BE172"/>
    <mergeCell ref="B171:B172"/>
    <mergeCell ref="C171:D172"/>
    <mergeCell ref="I171:J172"/>
    <mergeCell ref="K171:N172"/>
    <mergeCell ref="O177:S178"/>
    <mergeCell ref="BB177:BC177"/>
    <mergeCell ref="BD177:BE177"/>
    <mergeCell ref="BF177:BJ178"/>
    <mergeCell ref="BB178:BC178"/>
    <mergeCell ref="BD178:BE178"/>
    <mergeCell ref="B177:B178"/>
    <mergeCell ref="C177:D178"/>
    <mergeCell ref="I177:J178"/>
    <mergeCell ref="K177:N178"/>
    <mergeCell ref="O175:S176"/>
    <mergeCell ref="BB175:BC175"/>
    <mergeCell ref="BD175:BE175"/>
    <mergeCell ref="BF175:BJ176"/>
    <mergeCell ref="BB176:BC176"/>
    <mergeCell ref="BD176:BE176"/>
    <mergeCell ref="B175:B176"/>
    <mergeCell ref="C175:D176"/>
    <mergeCell ref="I175:J176"/>
    <mergeCell ref="K175:N176"/>
    <mergeCell ref="O181:S182"/>
    <mergeCell ref="BB181:BC181"/>
    <mergeCell ref="BD181:BE181"/>
    <mergeCell ref="BF181:BJ182"/>
    <mergeCell ref="BB182:BC182"/>
    <mergeCell ref="BD182:BE182"/>
    <mergeCell ref="B181:B182"/>
    <mergeCell ref="C181:D182"/>
    <mergeCell ref="I181:J182"/>
    <mergeCell ref="K181:N182"/>
    <mergeCell ref="O179:S180"/>
    <mergeCell ref="BB179:BC179"/>
    <mergeCell ref="BD179:BE179"/>
    <mergeCell ref="BF179:BJ180"/>
    <mergeCell ref="BB180:BC180"/>
    <mergeCell ref="BD180:BE180"/>
    <mergeCell ref="B179:B180"/>
    <mergeCell ref="C179:D180"/>
    <mergeCell ref="I179:J180"/>
    <mergeCell ref="K179:N180"/>
    <mergeCell ref="O185:S186"/>
    <mergeCell ref="BB185:BC185"/>
    <mergeCell ref="BD185:BE185"/>
    <mergeCell ref="BF185:BJ186"/>
    <mergeCell ref="BB186:BC186"/>
    <mergeCell ref="BD186:BE186"/>
    <mergeCell ref="B185:B186"/>
    <mergeCell ref="C185:D186"/>
    <mergeCell ref="I185:J186"/>
    <mergeCell ref="K185:N186"/>
    <mergeCell ref="O183:S184"/>
    <mergeCell ref="BB183:BC183"/>
    <mergeCell ref="BD183:BE183"/>
    <mergeCell ref="BF183:BJ184"/>
    <mergeCell ref="BB184:BC184"/>
    <mergeCell ref="BD184:BE184"/>
    <mergeCell ref="B183:B184"/>
    <mergeCell ref="C183:D184"/>
    <mergeCell ref="I183:J184"/>
    <mergeCell ref="K183:N184"/>
    <mergeCell ref="O189:S190"/>
    <mergeCell ref="BB189:BC189"/>
    <mergeCell ref="BD189:BE189"/>
    <mergeCell ref="BF189:BJ190"/>
    <mergeCell ref="BB190:BC190"/>
    <mergeCell ref="BD190:BE190"/>
    <mergeCell ref="B189:B190"/>
    <mergeCell ref="C189:D190"/>
    <mergeCell ref="I189:J190"/>
    <mergeCell ref="K189:N190"/>
    <mergeCell ref="O187:S188"/>
    <mergeCell ref="BB187:BC187"/>
    <mergeCell ref="BD187:BE187"/>
    <mergeCell ref="BF187:BJ188"/>
    <mergeCell ref="BB188:BC188"/>
    <mergeCell ref="BD188:BE188"/>
    <mergeCell ref="B187:B188"/>
    <mergeCell ref="C187:D188"/>
    <mergeCell ref="I187:J188"/>
    <mergeCell ref="K187:N188"/>
    <mergeCell ref="O193:S194"/>
    <mergeCell ref="BB193:BC193"/>
    <mergeCell ref="BD193:BE193"/>
    <mergeCell ref="BF193:BJ194"/>
    <mergeCell ref="BB194:BC194"/>
    <mergeCell ref="BD194:BE194"/>
    <mergeCell ref="B193:B194"/>
    <mergeCell ref="C193:D194"/>
    <mergeCell ref="I193:J194"/>
    <mergeCell ref="K193:N194"/>
    <mergeCell ref="O191:S192"/>
    <mergeCell ref="BB191:BC191"/>
    <mergeCell ref="BD191:BE191"/>
    <mergeCell ref="BF191:BJ192"/>
    <mergeCell ref="BB192:BC192"/>
    <mergeCell ref="BD192:BE192"/>
    <mergeCell ref="B191:B192"/>
    <mergeCell ref="C191:D192"/>
    <mergeCell ref="I191:J192"/>
    <mergeCell ref="K191:N192"/>
    <mergeCell ref="O197:S198"/>
    <mergeCell ref="BB197:BC197"/>
    <mergeCell ref="BD197:BE197"/>
    <mergeCell ref="BF197:BJ198"/>
    <mergeCell ref="BB198:BC198"/>
    <mergeCell ref="BD198:BE198"/>
    <mergeCell ref="B197:B198"/>
    <mergeCell ref="C197:D198"/>
    <mergeCell ref="I197:J198"/>
    <mergeCell ref="K197:N198"/>
    <mergeCell ref="O195:S196"/>
    <mergeCell ref="BB195:BC195"/>
    <mergeCell ref="BD195:BE195"/>
    <mergeCell ref="BF195:BJ196"/>
    <mergeCell ref="BB196:BC196"/>
    <mergeCell ref="BD196:BE196"/>
    <mergeCell ref="B195:B196"/>
    <mergeCell ref="C195:D196"/>
    <mergeCell ref="I195:J196"/>
    <mergeCell ref="K195:N196"/>
    <mergeCell ref="O201:S202"/>
    <mergeCell ref="BB201:BC201"/>
    <mergeCell ref="BD201:BE201"/>
    <mergeCell ref="BF201:BJ202"/>
    <mergeCell ref="BB202:BC202"/>
    <mergeCell ref="BD202:BE202"/>
    <mergeCell ref="B201:B202"/>
    <mergeCell ref="C201:D202"/>
    <mergeCell ref="I201:J202"/>
    <mergeCell ref="K201:N202"/>
    <mergeCell ref="O199:S200"/>
    <mergeCell ref="BB199:BC199"/>
    <mergeCell ref="BD199:BE199"/>
    <mergeCell ref="BF199:BJ200"/>
    <mergeCell ref="BB200:BC200"/>
    <mergeCell ref="BD200:BE200"/>
    <mergeCell ref="B199:B200"/>
    <mergeCell ref="C199:D200"/>
    <mergeCell ref="I199:J200"/>
    <mergeCell ref="K199:N200"/>
    <mergeCell ref="O205:S206"/>
    <mergeCell ref="BB205:BC205"/>
    <mergeCell ref="BD205:BE205"/>
    <mergeCell ref="BF205:BJ206"/>
    <mergeCell ref="BB206:BC206"/>
    <mergeCell ref="BD206:BE206"/>
    <mergeCell ref="B205:B206"/>
    <mergeCell ref="C205:D206"/>
    <mergeCell ref="I205:J206"/>
    <mergeCell ref="K205:N206"/>
    <mergeCell ref="O203:S204"/>
    <mergeCell ref="BB203:BC203"/>
    <mergeCell ref="BD203:BE203"/>
    <mergeCell ref="BF203:BJ204"/>
    <mergeCell ref="BB204:BC204"/>
    <mergeCell ref="BD204:BE204"/>
    <mergeCell ref="B203:B204"/>
    <mergeCell ref="C203:D204"/>
    <mergeCell ref="I203:J204"/>
    <mergeCell ref="K203:N204"/>
    <mergeCell ref="O209:S210"/>
    <mergeCell ref="BB209:BC209"/>
    <mergeCell ref="BD209:BE209"/>
    <mergeCell ref="BF209:BJ210"/>
    <mergeCell ref="BB210:BC210"/>
    <mergeCell ref="BD210:BE210"/>
    <mergeCell ref="B209:B210"/>
    <mergeCell ref="C209:D210"/>
    <mergeCell ref="I209:J210"/>
    <mergeCell ref="K209:N210"/>
    <mergeCell ref="O207:S208"/>
    <mergeCell ref="BB207:BC207"/>
    <mergeCell ref="BD207:BE207"/>
    <mergeCell ref="BF207:BJ208"/>
    <mergeCell ref="BB208:BC208"/>
    <mergeCell ref="BD208:BE208"/>
    <mergeCell ref="B207:B208"/>
    <mergeCell ref="C207:D208"/>
    <mergeCell ref="I207:J208"/>
    <mergeCell ref="K207:N208"/>
    <mergeCell ref="B215:B216"/>
    <mergeCell ref="C215:D216"/>
    <mergeCell ref="I215:J216"/>
    <mergeCell ref="K215:N216"/>
    <mergeCell ref="O213:S214"/>
    <mergeCell ref="BB213:BC213"/>
    <mergeCell ref="BD213:BE213"/>
    <mergeCell ref="BF213:BJ214"/>
    <mergeCell ref="BB214:BC214"/>
    <mergeCell ref="BD214:BE214"/>
    <mergeCell ref="B213:B214"/>
    <mergeCell ref="C213:D214"/>
    <mergeCell ref="I213:J214"/>
    <mergeCell ref="K213:N214"/>
    <mergeCell ref="O211:S212"/>
    <mergeCell ref="BB211:BC211"/>
    <mergeCell ref="BD211:BE211"/>
    <mergeCell ref="BF211:BJ212"/>
    <mergeCell ref="BB212:BC212"/>
    <mergeCell ref="BD212:BE212"/>
    <mergeCell ref="B211:B212"/>
    <mergeCell ref="C211:D212"/>
    <mergeCell ref="I211:J212"/>
    <mergeCell ref="K211:N212"/>
    <mergeCell ref="BF219:BI219"/>
    <mergeCell ref="K220:L221"/>
    <mergeCell ref="M220:P220"/>
    <mergeCell ref="R220:U220"/>
    <mergeCell ref="AA220:AB221"/>
    <mergeCell ref="AC220:AF220"/>
    <mergeCell ref="AH220:AK220"/>
    <mergeCell ref="BF220:BI220"/>
    <mergeCell ref="M221:N221"/>
    <mergeCell ref="O221:P221"/>
    <mergeCell ref="BA222:BD222"/>
    <mergeCell ref="O215:S216"/>
    <mergeCell ref="BB215:BC215"/>
    <mergeCell ref="BD215:BE215"/>
    <mergeCell ref="BF215:BJ216"/>
    <mergeCell ref="BB216:BC216"/>
    <mergeCell ref="BD216:BE216"/>
    <mergeCell ref="AE222:AF222"/>
    <mergeCell ref="AH222:AI222"/>
    <mergeCell ref="AJ222:AK222"/>
    <mergeCell ref="AM222:AN222"/>
    <mergeCell ref="AQ222:AT222"/>
    <mergeCell ref="AV222:AY222"/>
    <mergeCell ref="BA221:BD221"/>
    <mergeCell ref="AC224:AD224"/>
    <mergeCell ref="AE224:AF224"/>
    <mergeCell ref="AH224:AI224"/>
    <mergeCell ref="AJ224:AK224"/>
    <mergeCell ref="AM224:AN224"/>
    <mergeCell ref="BF221:BI221"/>
    <mergeCell ref="K222:L222"/>
    <mergeCell ref="M222:N222"/>
    <mergeCell ref="O222:P222"/>
    <mergeCell ref="R222:S222"/>
    <mergeCell ref="T222:U222"/>
    <mergeCell ref="W222:X222"/>
    <mergeCell ref="AA222:AB222"/>
    <mergeCell ref="AC222:AD222"/>
    <mergeCell ref="R221:S221"/>
    <mergeCell ref="T221:U221"/>
    <mergeCell ref="AC221:AD221"/>
    <mergeCell ref="AE221:AF221"/>
    <mergeCell ref="AH221:AI221"/>
    <mergeCell ref="AJ221:AK221"/>
    <mergeCell ref="AH223:AI223"/>
    <mergeCell ref="AJ223:AK223"/>
    <mergeCell ref="AM223:AN223"/>
    <mergeCell ref="K224:L224"/>
    <mergeCell ref="M224:N224"/>
    <mergeCell ref="O224:P224"/>
    <mergeCell ref="R224:S224"/>
    <mergeCell ref="T224:U224"/>
    <mergeCell ref="W224:X224"/>
    <mergeCell ref="AA224:AB224"/>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s>
  <phoneticPr fontId="2"/>
  <conditionalFormatting sqref="W230:Z230 AO230:BA230">
    <cfRule type="expression" dxfId="417" priority="208">
      <formula>OR(#REF!=$B217,#REF!=$B217)</formula>
    </cfRule>
  </conditionalFormatting>
  <conditionalFormatting sqref="Z220 W220:X220 W229:Z229 AO229:BA229 AO220:BA220">
    <cfRule type="expression" dxfId="416" priority="209">
      <formula>OR(#REF!=$B218,#REF!=$B218)</formula>
    </cfRule>
  </conditionalFormatting>
  <conditionalFormatting sqref="AM230:AN230">
    <cfRule type="expression" dxfId="415" priority="206">
      <formula>OR(#REF!=$B217,#REF!=$B217)</formula>
    </cfRule>
  </conditionalFormatting>
  <conditionalFormatting sqref="AM220:AN220 AM229:AN229">
    <cfRule type="expression" dxfId="414" priority="207">
      <formula>OR(#REF!=$B218,#REF!=$B218)</formula>
    </cfRule>
  </conditionalFormatting>
  <conditionalFormatting sqref="BB18:BE18">
    <cfRule type="expression" dxfId="413" priority="205">
      <formula>INDIRECT(ADDRESS(ROW(),COLUMN()))=TRUNC(INDIRECT(ADDRESS(ROW(),COLUMN())))</formula>
    </cfRule>
  </conditionalFormatting>
  <conditionalFormatting sqref="BB20:BE20">
    <cfRule type="expression" dxfId="412" priority="204">
      <formula>INDIRECT(ADDRESS(ROW(),COLUMN()))=TRUNC(INDIRECT(ADDRESS(ROW(),COLUMN())))</formula>
    </cfRule>
  </conditionalFormatting>
  <conditionalFormatting sqref="BB22:BE22">
    <cfRule type="expression" dxfId="411" priority="203">
      <formula>INDIRECT(ADDRESS(ROW(),COLUMN()))=TRUNC(INDIRECT(ADDRESS(ROW(),COLUMN())))</formula>
    </cfRule>
  </conditionalFormatting>
  <conditionalFormatting sqref="BB24:BE24">
    <cfRule type="expression" dxfId="410" priority="202">
      <formula>INDIRECT(ADDRESS(ROW(),COLUMN()))=TRUNC(INDIRECT(ADDRESS(ROW(),COLUMN())))</formula>
    </cfRule>
  </conditionalFormatting>
  <conditionalFormatting sqref="BB26:BE26">
    <cfRule type="expression" dxfId="409" priority="201">
      <formula>INDIRECT(ADDRESS(ROW(),COLUMN()))=TRUNC(INDIRECT(ADDRESS(ROW(),COLUMN())))</formula>
    </cfRule>
  </conditionalFormatting>
  <conditionalFormatting sqref="BB28:BE28">
    <cfRule type="expression" dxfId="408" priority="200">
      <formula>INDIRECT(ADDRESS(ROW(),COLUMN()))=TRUNC(INDIRECT(ADDRESS(ROW(),COLUMN())))</formula>
    </cfRule>
  </conditionalFormatting>
  <conditionalFormatting sqref="BB30:BE30">
    <cfRule type="expression" dxfId="407" priority="199">
      <formula>INDIRECT(ADDRESS(ROW(),COLUMN()))=TRUNC(INDIRECT(ADDRESS(ROW(),COLUMN())))</formula>
    </cfRule>
  </conditionalFormatting>
  <conditionalFormatting sqref="BB32:BE32">
    <cfRule type="expression" dxfId="406" priority="198">
      <formula>INDIRECT(ADDRESS(ROW(),COLUMN()))=TRUNC(INDIRECT(ADDRESS(ROW(),COLUMN())))</formula>
    </cfRule>
  </conditionalFormatting>
  <conditionalFormatting sqref="BB34:BE34">
    <cfRule type="expression" dxfId="405" priority="197">
      <formula>INDIRECT(ADDRESS(ROW(),COLUMN()))=TRUNC(INDIRECT(ADDRESS(ROW(),COLUMN())))</formula>
    </cfRule>
  </conditionalFormatting>
  <conditionalFormatting sqref="BB36:BE36">
    <cfRule type="expression" dxfId="404" priority="196">
      <formula>INDIRECT(ADDRESS(ROW(),COLUMN()))=TRUNC(INDIRECT(ADDRESS(ROW(),COLUMN())))</formula>
    </cfRule>
  </conditionalFormatting>
  <conditionalFormatting sqref="BB38:BE38">
    <cfRule type="expression" dxfId="403" priority="195">
      <formula>INDIRECT(ADDRESS(ROW(),COLUMN()))=TRUNC(INDIRECT(ADDRESS(ROW(),COLUMN())))</formula>
    </cfRule>
  </conditionalFormatting>
  <conditionalFormatting sqref="BB40:BE40">
    <cfRule type="expression" dxfId="402" priority="194">
      <formula>INDIRECT(ADDRESS(ROW(),COLUMN()))=TRUNC(INDIRECT(ADDRESS(ROW(),COLUMN())))</formula>
    </cfRule>
  </conditionalFormatting>
  <conditionalFormatting sqref="BB42:BE42">
    <cfRule type="expression" dxfId="401" priority="193">
      <formula>INDIRECT(ADDRESS(ROW(),COLUMN()))=TRUNC(INDIRECT(ADDRESS(ROW(),COLUMN())))</formula>
    </cfRule>
  </conditionalFormatting>
  <conditionalFormatting sqref="BB44:BE44">
    <cfRule type="expression" dxfId="400" priority="192">
      <formula>INDIRECT(ADDRESS(ROW(),COLUMN()))=TRUNC(INDIRECT(ADDRESS(ROW(),COLUMN())))</formula>
    </cfRule>
  </conditionalFormatting>
  <conditionalFormatting sqref="BB46:BE46">
    <cfRule type="expression" dxfId="399" priority="191">
      <formula>INDIRECT(ADDRESS(ROW(),COLUMN()))=TRUNC(INDIRECT(ADDRESS(ROW(),COLUMN())))</formula>
    </cfRule>
  </conditionalFormatting>
  <conditionalFormatting sqref="BB48:BE48">
    <cfRule type="expression" dxfId="398" priority="190">
      <formula>INDIRECT(ADDRESS(ROW(),COLUMN()))=TRUNC(INDIRECT(ADDRESS(ROW(),COLUMN())))</formula>
    </cfRule>
  </conditionalFormatting>
  <conditionalFormatting sqref="BB50:BE50">
    <cfRule type="expression" dxfId="397" priority="189">
      <formula>INDIRECT(ADDRESS(ROW(),COLUMN()))=TRUNC(INDIRECT(ADDRESS(ROW(),COLUMN())))</formula>
    </cfRule>
  </conditionalFormatting>
  <conditionalFormatting sqref="BB52:BE52">
    <cfRule type="expression" dxfId="396" priority="188">
      <formula>INDIRECT(ADDRESS(ROW(),COLUMN()))=TRUNC(INDIRECT(ADDRESS(ROW(),COLUMN())))</formula>
    </cfRule>
  </conditionalFormatting>
  <conditionalFormatting sqref="BB54:BE54">
    <cfRule type="expression" dxfId="395" priority="187">
      <formula>INDIRECT(ADDRESS(ROW(),COLUMN()))=TRUNC(INDIRECT(ADDRESS(ROW(),COLUMN())))</formula>
    </cfRule>
  </conditionalFormatting>
  <conditionalFormatting sqref="BB56:BE56">
    <cfRule type="expression" dxfId="394" priority="186">
      <formula>INDIRECT(ADDRESS(ROW(),COLUMN()))=TRUNC(INDIRECT(ADDRESS(ROW(),COLUMN())))</formula>
    </cfRule>
  </conditionalFormatting>
  <conditionalFormatting sqref="BB58:BE58">
    <cfRule type="expression" dxfId="393" priority="185">
      <formula>INDIRECT(ADDRESS(ROW(),COLUMN()))=TRUNC(INDIRECT(ADDRESS(ROW(),COLUMN())))</formula>
    </cfRule>
  </conditionalFormatting>
  <conditionalFormatting sqref="BB60:BE60">
    <cfRule type="expression" dxfId="392" priority="184">
      <formula>INDIRECT(ADDRESS(ROW(),COLUMN()))=TRUNC(INDIRECT(ADDRESS(ROW(),COLUMN())))</formula>
    </cfRule>
  </conditionalFormatting>
  <conditionalFormatting sqref="BB62:BE62">
    <cfRule type="expression" dxfId="391" priority="183">
      <formula>INDIRECT(ADDRESS(ROW(),COLUMN()))=TRUNC(INDIRECT(ADDRESS(ROW(),COLUMN())))</formula>
    </cfRule>
  </conditionalFormatting>
  <conditionalFormatting sqref="BB64:BE64">
    <cfRule type="expression" dxfId="390" priority="182">
      <formula>INDIRECT(ADDRESS(ROW(),COLUMN()))=TRUNC(INDIRECT(ADDRESS(ROW(),COLUMN())))</formula>
    </cfRule>
  </conditionalFormatting>
  <conditionalFormatting sqref="BB66:BE66">
    <cfRule type="expression" dxfId="389" priority="181">
      <formula>INDIRECT(ADDRESS(ROW(),COLUMN()))=TRUNC(INDIRECT(ADDRESS(ROW(),COLUMN())))</formula>
    </cfRule>
  </conditionalFormatting>
  <conditionalFormatting sqref="BB68:BE68">
    <cfRule type="expression" dxfId="388" priority="180">
      <formula>INDIRECT(ADDRESS(ROW(),COLUMN()))=TRUNC(INDIRECT(ADDRESS(ROW(),COLUMN())))</formula>
    </cfRule>
  </conditionalFormatting>
  <conditionalFormatting sqref="BB70:BE70">
    <cfRule type="expression" dxfId="387" priority="179">
      <formula>INDIRECT(ADDRESS(ROW(),COLUMN()))=TRUNC(INDIRECT(ADDRESS(ROW(),COLUMN())))</formula>
    </cfRule>
  </conditionalFormatting>
  <conditionalFormatting sqref="BB72:BE72">
    <cfRule type="expression" dxfId="386" priority="178">
      <formula>INDIRECT(ADDRESS(ROW(),COLUMN()))=TRUNC(INDIRECT(ADDRESS(ROW(),COLUMN())))</formula>
    </cfRule>
  </conditionalFormatting>
  <conditionalFormatting sqref="BB74:BE74">
    <cfRule type="expression" dxfId="385" priority="177">
      <formula>INDIRECT(ADDRESS(ROW(),COLUMN()))=TRUNC(INDIRECT(ADDRESS(ROW(),COLUMN())))</formula>
    </cfRule>
  </conditionalFormatting>
  <conditionalFormatting sqref="AC226:AN226 AG222:AN225">
    <cfRule type="expression" dxfId="384" priority="175">
      <formula>INDIRECT(ADDRESS(ROW(),COLUMN()))=TRUNC(INDIRECT(ADDRESS(ROW(),COLUMN())))</formula>
    </cfRule>
  </conditionalFormatting>
  <conditionalFormatting sqref="M222:X226">
    <cfRule type="expression" dxfId="383" priority="176">
      <formula>INDIRECT(ADDRESS(ROW(),COLUMN()))=TRUNC(INDIRECT(ADDRESS(ROW(),COLUMN())))</formula>
    </cfRule>
  </conditionalFormatting>
  <conditionalFormatting sqref="K231:N231">
    <cfRule type="expression" dxfId="382" priority="174">
      <formula>INDIRECT(ADDRESS(ROW(),COLUMN()))=TRUNC(INDIRECT(ADDRESS(ROW(),COLUMN())))</formula>
    </cfRule>
  </conditionalFormatting>
  <conditionalFormatting sqref="AA231:AD231">
    <cfRule type="expression" dxfId="381" priority="173">
      <formula>INDIRECT(ADDRESS(ROW(),COLUMN()))=TRUNC(INDIRECT(ADDRESS(ROW(),COLUMN())))</formula>
    </cfRule>
  </conditionalFormatting>
  <conditionalFormatting sqref="AC222:AF225">
    <cfRule type="expression" dxfId="380" priority="172">
      <formula>INDIRECT(ADDRESS(ROW(),COLUMN()))=TRUNC(INDIRECT(ADDRESS(ROW(),COLUMN())))</formula>
    </cfRule>
  </conditionalFormatting>
  <conditionalFormatting sqref="W18:BA18">
    <cfRule type="expression" dxfId="379" priority="170">
      <formula>INDIRECT(ADDRESS(ROW(),COLUMN()))=TRUNC(INDIRECT(ADDRESS(ROW(),COLUMN())))</formula>
    </cfRule>
  </conditionalFormatting>
  <conditionalFormatting sqref="W20:BA20">
    <cfRule type="expression" dxfId="378" priority="171">
      <formula>INDIRECT(ADDRESS(ROW(),COLUMN()))=TRUNC(INDIRECT(ADDRESS(ROW(),COLUMN())))</formula>
    </cfRule>
  </conditionalFormatting>
  <conditionalFormatting sqref="W188:BA188">
    <cfRule type="expression" dxfId="377" priority="29">
      <formula>INDIRECT(ADDRESS(ROW(),COLUMN()))=TRUNC(INDIRECT(ADDRESS(ROW(),COLUMN())))</formula>
    </cfRule>
  </conditionalFormatting>
  <conditionalFormatting sqref="W22:BA22">
    <cfRule type="expression" dxfId="376" priority="169">
      <formula>INDIRECT(ADDRESS(ROW(),COLUMN()))=TRUNC(INDIRECT(ADDRESS(ROW(),COLUMN())))</formula>
    </cfRule>
  </conditionalFormatting>
  <conditionalFormatting sqref="W24:BA24">
    <cfRule type="expression" dxfId="375" priority="168">
      <formula>INDIRECT(ADDRESS(ROW(),COLUMN()))=TRUNC(INDIRECT(ADDRESS(ROW(),COLUMN())))</formula>
    </cfRule>
  </conditionalFormatting>
  <conditionalFormatting sqref="W26:BA26">
    <cfRule type="expression" dxfId="374" priority="167">
      <formula>INDIRECT(ADDRESS(ROW(),COLUMN()))=TRUNC(INDIRECT(ADDRESS(ROW(),COLUMN())))</formula>
    </cfRule>
  </conditionalFormatting>
  <conditionalFormatting sqref="W28:BA28">
    <cfRule type="expression" dxfId="373" priority="166">
      <formula>INDIRECT(ADDRESS(ROW(),COLUMN()))=TRUNC(INDIRECT(ADDRESS(ROW(),COLUMN())))</formula>
    </cfRule>
  </conditionalFormatting>
  <conditionalFormatting sqref="W30:BA30">
    <cfRule type="expression" dxfId="372" priority="165">
      <formula>INDIRECT(ADDRESS(ROW(),COLUMN()))=TRUNC(INDIRECT(ADDRESS(ROW(),COLUMN())))</formula>
    </cfRule>
  </conditionalFormatting>
  <conditionalFormatting sqref="W32:BA32">
    <cfRule type="expression" dxfId="371" priority="164">
      <formula>INDIRECT(ADDRESS(ROW(),COLUMN()))=TRUNC(INDIRECT(ADDRESS(ROW(),COLUMN())))</formula>
    </cfRule>
  </conditionalFormatting>
  <conditionalFormatting sqref="W34:BA34">
    <cfRule type="expression" dxfId="370" priority="163">
      <formula>INDIRECT(ADDRESS(ROW(),COLUMN()))=TRUNC(INDIRECT(ADDRESS(ROW(),COLUMN())))</formula>
    </cfRule>
  </conditionalFormatting>
  <conditionalFormatting sqref="W36:BA36">
    <cfRule type="expression" dxfId="369" priority="162">
      <formula>INDIRECT(ADDRESS(ROW(),COLUMN()))=TRUNC(INDIRECT(ADDRESS(ROW(),COLUMN())))</formula>
    </cfRule>
  </conditionalFormatting>
  <conditionalFormatting sqref="W38:BA38">
    <cfRule type="expression" dxfId="368" priority="161">
      <formula>INDIRECT(ADDRESS(ROW(),COLUMN()))=TRUNC(INDIRECT(ADDRESS(ROW(),COLUMN())))</formula>
    </cfRule>
  </conditionalFormatting>
  <conditionalFormatting sqref="W40:BA40">
    <cfRule type="expression" dxfId="367" priority="160">
      <formula>INDIRECT(ADDRESS(ROW(),COLUMN()))=TRUNC(INDIRECT(ADDRESS(ROW(),COLUMN())))</formula>
    </cfRule>
  </conditionalFormatting>
  <conditionalFormatting sqref="W42:BA42">
    <cfRule type="expression" dxfId="366" priority="159">
      <formula>INDIRECT(ADDRESS(ROW(),COLUMN()))=TRUNC(INDIRECT(ADDRESS(ROW(),COLUMN())))</formula>
    </cfRule>
  </conditionalFormatting>
  <conditionalFormatting sqref="W44:BA44">
    <cfRule type="expression" dxfId="365" priority="158">
      <formula>INDIRECT(ADDRESS(ROW(),COLUMN()))=TRUNC(INDIRECT(ADDRESS(ROW(),COLUMN())))</formula>
    </cfRule>
  </conditionalFormatting>
  <conditionalFormatting sqref="W46:BA46">
    <cfRule type="expression" dxfId="364" priority="157">
      <formula>INDIRECT(ADDRESS(ROW(),COLUMN()))=TRUNC(INDIRECT(ADDRESS(ROW(),COLUMN())))</formula>
    </cfRule>
  </conditionalFormatting>
  <conditionalFormatting sqref="W48:BA48">
    <cfRule type="expression" dxfId="363" priority="156">
      <formula>INDIRECT(ADDRESS(ROW(),COLUMN()))=TRUNC(INDIRECT(ADDRESS(ROW(),COLUMN())))</formula>
    </cfRule>
  </conditionalFormatting>
  <conditionalFormatting sqref="W50:BA50">
    <cfRule type="expression" dxfId="362" priority="155">
      <formula>INDIRECT(ADDRESS(ROW(),COLUMN()))=TRUNC(INDIRECT(ADDRESS(ROW(),COLUMN())))</formula>
    </cfRule>
  </conditionalFormatting>
  <conditionalFormatting sqref="W52:BA52">
    <cfRule type="expression" dxfId="361" priority="154">
      <formula>INDIRECT(ADDRESS(ROW(),COLUMN()))=TRUNC(INDIRECT(ADDRESS(ROW(),COLUMN())))</formula>
    </cfRule>
  </conditionalFormatting>
  <conditionalFormatting sqref="W54:BA54">
    <cfRule type="expression" dxfId="360" priority="153">
      <formula>INDIRECT(ADDRESS(ROW(),COLUMN()))=TRUNC(INDIRECT(ADDRESS(ROW(),COLUMN())))</formula>
    </cfRule>
  </conditionalFormatting>
  <conditionalFormatting sqref="W56:BA56">
    <cfRule type="expression" dxfId="359" priority="152">
      <formula>INDIRECT(ADDRESS(ROW(),COLUMN()))=TRUNC(INDIRECT(ADDRESS(ROW(),COLUMN())))</formula>
    </cfRule>
  </conditionalFormatting>
  <conditionalFormatting sqref="W58:BA58">
    <cfRule type="expression" dxfId="358" priority="151">
      <formula>INDIRECT(ADDRESS(ROW(),COLUMN()))=TRUNC(INDIRECT(ADDRESS(ROW(),COLUMN())))</formula>
    </cfRule>
  </conditionalFormatting>
  <conditionalFormatting sqref="W60:BA60">
    <cfRule type="expression" dxfId="357" priority="150">
      <formula>INDIRECT(ADDRESS(ROW(),COLUMN()))=TRUNC(INDIRECT(ADDRESS(ROW(),COLUMN())))</formula>
    </cfRule>
  </conditionalFormatting>
  <conditionalFormatting sqref="W62:BA62">
    <cfRule type="expression" dxfId="356" priority="149">
      <formula>INDIRECT(ADDRESS(ROW(),COLUMN()))=TRUNC(INDIRECT(ADDRESS(ROW(),COLUMN())))</formula>
    </cfRule>
  </conditionalFormatting>
  <conditionalFormatting sqref="W64:BA64">
    <cfRule type="expression" dxfId="355" priority="148">
      <formula>INDIRECT(ADDRESS(ROW(),COLUMN()))=TRUNC(INDIRECT(ADDRESS(ROW(),COLUMN())))</formula>
    </cfRule>
  </conditionalFormatting>
  <conditionalFormatting sqref="W66:BA66">
    <cfRule type="expression" dxfId="354" priority="147">
      <formula>INDIRECT(ADDRESS(ROW(),COLUMN()))=TRUNC(INDIRECT(ADDRESS(ROW(),COLUMN())))</formula>
    </cfRule>
  </conditionalFormatting>
  <conditionalFormatting sqref="W68:BA68">
    <cfRule type="expression" dxfId="353" priority="146">
      <formula>INDIRECT(ADDRESS(ROW(),COLUMN()))=TRUNC(INDIRECT(ADDRESS(ROW(),COLUMN())))</formula>
    </cfRule>
  </conditionalFormatting>
  <conditionalFormatting sqref="W70:BA70">
    <cfRule type="expression" dxfId="352" priority="145">
      <formula>INDIRECT(ADDRESS(ROW(),COLUMN()))=TRUNC(INDIRECT(ADDRESS(ROW(),COLUMN())))</formula>
    </cfRule>
  </conditionalFormatting>
  <conditionalFormatting sqref="W72:BA72">
    <cfRule type="expression" dxfId="351" priority="144">
      <formula>INDIRECT(ADDRESS(ROW(),COLUMN()))=TRUNC(INDIRECT(ADDRESS(ROW(),COLUMN())))</formula>
    </cfRule>
  </conditionalFormatting>
  <conditionalFormatting sqref="W74:BA74">
    <cfRule type="expression" dxfId="350" priority="143">
      <formula>INDIRECT(ADDRESS(ROW(),COLUMN()))=TRUNC(INDIRECT(ADDRESS(ROW(),COLUMN())))</formula>
    </cfRule>
  </conditionalFormatting>
  <conditionalFormatting sqref="W76:BA76">
    <cfRule type="expression" dxfId="349" priority="141">
      <formula>INDIRECT(ADDRESS(ROW(),COLUMN()))=TRUNC(INDIRECT(ADDRESS(ROW(),COLUMN())))</formula>
    </cfRule>
  </conditionalFormatting>
  <conditionalFormatting sqref="BB76:BE76">
    <cfRule type="expression" dxfId="348" priority="142">
      <formula>INDIRECT(ADDRESS(ROW(),COLUMN()))=TRUNC(INDIRECT(ADDRESS(ROW(),COLUMN())))</formula>
    </cfRule>
  </conditionalFormatting>
  <conditionalFormatting sqref="BB78:BE78">
    <cfRule type="expression" dxfId="347" priority="140">
      <formula>INDIRECT(ADDRESS(ROW(),COLUMN()))=TRUNC(INDIRECT(ADDRESS(ROW(),COLUMN())))</formula>
    </cfRule>
  </conditionalFormatting>
  <conditionalFormatting sqref="W78:BA78">
    <cfRule type="expression" dxfId="346" priority="139">
      <formula>INDIRECT(ADDRESS(ROW(),COLUMN()))=TRUNC(INDIRECT(ADDRESS(ROW(),COLUMN())))</formula>
    </cfRule>
  </conditionalFormatting>
  <conditionalFormatting sqref="BB80:BE80">
    <cfRule type="expression" dxfId="345" priority="138">
      <formula>INDIRECT(ADDRESS(ROW(),COLUMN()))=TRUNC(INDIRECT(ADDRESS(ROW(),COLUMN())))</formula>
    </cfRule>
  </conditionalFormatting>
  <conditionalFormatting sqref="W80:BA80">
    <cfRule type="expression" dxfId="344" priority="137">
      <formula>INDIRECT(ADDRESS(ROW(),COLUMN()))=TRUNC(INDIRECT(ADDRESS(ROW(),COLUMN())))</formula>
    </cfRule>
  </conditionalFormatting>
  <conditionalFormatting sqref="BB82:BE82">
    <cfRule type="expression" dxfId="343" priority="136">
      <formula>INDIRECT(ADDRESS(ROW(),COLUMN()))=TRUNC(INDIRECT(ADDRESS(ROW(),COLUMN())))</formula>
    </cfRule>
  </conditionalFormatting>
  <conditionalFormatting sqref="W82:BA82">
    <cfRule type="expression" dxfId="342" priority="135">
      <formula>INDIRECT(ADDRESS(ROW(),COLUMN()))=TRUNC(INDIRECT(ADDRESS(ROW(),COLUMN())))</formula>
    </cfRule>
  </conditionalFormatting>
  <conditionalFormatting sqref="BB84:BE84">
    <cfRule type="expression" dxfId="341" priority="134">
      <formula>INDIRECT(ADDRESS(ROW(),COLUMN()))=TRUNC(INDIRECT(ADDRESS(ROW(),COLUMN())))</formula>
    </cfRule>
  </conditionalFormatting>
  <conditionalFormatting sqref="W84:BA84">
    <cfRule type="expression" dxfId="340" priority="133">
      <formula>INDIRECT(ADDRESS(ROW(),COLUMN()))=TRUNC(INDIRECT(ADDRESS(ROW(),COLUMN())))</formula>
    </cfRule>
  </conditionalFormatting>
  <conditionalFormatting sqref="BB86:BE86">
    <cfRule type="expression" dxfId="339" priority="132">
      <formula>INDIRECT(ADDRESS(ROW(),COLUMN()))=TRUNC(INDIRECT(ADDRESS(ROW(),COLUMN())))</formula>
    </cfRule>
  </conditionalFormatting>
  <conditionalFormatting sqref="W86:BA86">
    <cfRule type="expression" dxfId="338" priority="131">
      <formula>INDIRECT(ADDRESS(ROW(),COLUMN()))=TRUNC(INDIRECT(ADDRESS(ROW(),COLUMN())))</formula>
    </cfRule>
  </conditionalFormatting>
  <conditionalFormatting sqref="BB88:BE88">
    <cfRule type="expression" dxfId="337" priority="130">
      <formula>INDIRECT(ADDRESS(ROW(),COLUMN()))=TRUNC(INDIRECT(ADDRESS(ROW(),COLUMN())))</formula>
    </cfRule>
  </conditionalFormatting>
  <conditionalFormatting sqref="W88:BA88">
    <cfRule type="expression" dxfId="336" priority="129">
      <formula>INDIRECT(ADDRESS(ROW(),COLUMN()))=TRUNC(INDIRECT(ADDRESS(ROW(),COLUMN())))</formula>
    </cfRule>
  </conditionalFormatting>
  <conditionalFormatting sqref="BB90:BE90">
    <cfRule type="expression" dxfId="335" priority="128">
      <formula>INDIRECT(ADDRESS(ROW(),COLUMN()))=TRUNC(INDIRECT(ADDRESS(ROW(),COLUMN())))</formula>
    </cfRule>
  </conditionalFormatting>
  <conditionalFormatting sqref="W90:BA90">
    <cfRule type="expression" dxfId="334" priority="127">
      <formula>INDIRECT(ADDRESS(ROW(),COLUMN()))=TRUNC(INDIRECT(ADDRESS(ROW(),COLUMN())))</formula>
    </cfRule>
  </conditionalFormatting>
  <conditionalFormatting sqref="BB92:BE92">
    <cfRule type="expression" dxfId="333" priority="126">
      <formula>INDIRECT(ADDRESS(ROW(),COLUMN()))=TRUNC(INDIRECT(ADDRESS(ROW(),COLUMN())))</formula>
    </cfRule>
  </conditionalFormatting>
  <conditionalFormatting sqref="W92:BA92">
    <cfRule type="expression" dxfId="332" priority="125">
      <formula>INDIRECT(ADDRESS(ROW(),COLUMN()))=TRUNC(INDIRECT(ADDRESS(ROW(),COLUMN())))</formula>
    </cfRule>
  </conditionalFormatting>
  <conditionalFormatting sqref="BB94:BE94">
    <cfRule type="expression" dxfId="331" priority="124">
      <formula>INDIRECT(ADDRESS(ROW(),COLUMN()))=TRUNC(INDIRECT(ADDRESS(ROW(),COLUMN())))</formula>
    </cfRule>
  </conditionalFormatting>
  <conditionalFormatting sqref="W94:BA94">
    <cfRule type="expression" dxfId="330" priority="123">
      <formula>INDIRECT(ADDRESS(ROW(),COLUMN()))=TRUNC(INDIRECT(ADDRESS(ROW(),COLUMN())))</formula>
    </cfRule>
  </conditionalFormatting>
  <conditionalFormatting sqref="BB96:BE96">
    <cfRule type="expression" dxfId="329" priority="122">
      <formula>INDIRECT(ADDRESS(ROW(),COLUMN()))=TRUNC(INDIRECT(ADDRESS(ROW(),COLUMN())))</formula>
    </cfRule>
  </conditionalFormatting>
  <conditionalFormatting sqref="W96:BA96">
    <cfRule type="expression" dxfId="328" priority="121">
      <formula>INDIRECT(ADDRESS(ROW(),COLUMN()))=TRUNC(INDIRECT(ADDRESS(ROW(),COLUMN())))</formula>
    </cfRule>
  </conditionalFormatting>
  <conditionalFormatting sqref="BB98:BE98">
    <cfRule type="expression" dxfId="327" priority="120">
      <formula>INDIRECT(ADDRESS(ROW(),COLUMN()))=TRUNC(INDIRECT(ADDRESS(ROW(),COLUMN())))</formula>
    </cfRule>
  </conditionalFormatting>
  <conditionalFormatting sqref="W98:BA98">
    <cfRule type="expression" dxfId="326" priority="119">
      <formula>INDIRECT(ADDRESS(ROW(),COLUMN()))=TRUNC(INDIRECT(ADDRESS(ROW(),COLUMN())))</formula>
    </cfRule>
  </conditionalFormatting>
  <conditionalFormatting sqref="BB100:BE100">
    <cfRule type="expression" dxfId="325" priority="118">
      <formula>INDIRECT(ADDRESS(ROW(),COLUMN()))=TRUNC(INDIRECT(ADDRESS(ROW(),COLUMN())))</formula>
    </cfRule>
  </conditionalFormatting>
  <conditionalFormatting sqref="W100:BA100">
    <cfRule type="expression" dxfId="324" priority="117">
      <formula>INDIRECT(ADDRESS(ROW(),COLUMN()))=TRUNC(INDIRECT(ADDRESS(ROW(),COLUMN())))</formula>
    </cfRule>
  </conditionalFormatting>
  <conditionalFormatting sqref="BB102:BE102">
    <cfRule type="expression" dxfId="323" priority="116">
      <formula>INDIRECT(ADDRESS(ROW(),COLUMN()))=TRUNC(INDIRECT(ADDRESS(ROW(),COLUMN())))</formula>
    </cfRule>
  </conditionalFormatting>
  <conditionalFormatting sqref="W102:BA102">
    <cfRule type="expression" dxfId="322" priority="115">
      <formula>INDIRECT(ADDRESS(ROW(),COLUMN()))=TRUNC(INDIRECT(ADDRESS(ROW(),COLUMN())))</formula>
    </cfRule>
  </conditionalFormatting>
  <conditionalFormatting sqref="BB104:BE104">
    <cfRule type="expression" dxfId="321" priority="114">
      <formula>INDIRECT(ADDRESS(ROW(),COLUMN()))=TRUNC(INDIRECT(ADDRESS(ROW(),COLUMN())))</formula>
    </cfRule>
  </conditionalFormatting>
  <conditionalFormatting sqref="W104:BA104">
    <cfRule type="expression" dxfId="320" priority="113">
      <formula>INDIRECT(ADDRESS(ROW(),COLUMN()))=TRUNC(INDIRECT(ADDRESS(ROW(),COLUMN())))</formula>
    </cfRule>
  </conditionalFormatting>
  <conditionalFormatting sqref="BB106:BE106">
    <cfRule type="expression" dxfId="319" priority="112">
      <formula>INDIRECT(ADDRESS(ROW(),COLUMN()))=TRUNC(INDIRECT(ADDRESS(ROW(),COLUMN())))</formula>
    </cfRule>
  </conditionalFormatting>
  <conditionalFormatting sqref="W106:BA106">
    <cfRule type="expression" dxfId="318" priority="111">
      <formula>INDIRECT(ADDRESS(ROW(),COLUMN()))=TRUNC(INDIRECT(ADDRESS(ROW(),COLUMN())))</formula>
    </cfRule>
  </conditionalFormatting>
  <conditionalFormatting sqref="BB108:BE108">
    <cfRule type="expression" dxfId="317" priority="110">
      <formula>INDIRECT(ADDRESS(ROW(),COLUMN()))=TRUNC(INDIRECT(ADDRESS(ROW(),COLUMN())))</formula>
    </cfRule>
  </conditionalFormatting>
  <conditionalFormatting sqref="W108:BA108">
    <cfRule type="expression" dxfId="316" priority="109">
      <formula>INDIRECT(ADDRESS(ROW(),COLUMN()))=TRUNC(INDIRECT(ADDRESS(ROW(),COLUMN())))</formula>
    </cfRule>
  </conditionalFormatting>
  <conditionalFormatting sqref="BB110:BE110">
    <cfRule type="expression" dxfId="315" priority="108">
      <formula>INDIRECT(ADDRESS(ROW(),COLUMN()))=TRUNC(INDIRECT(ADDRESS(ROW(),COLUMN())))</formula>
    </cfRule>
  </conditionalFormatting>
  <conditionalFormatting sqref="W110:BA110">
    <cfRule type="expression" dxfId="314" priority="107">
      <formula>INDIRECT(ADDRESS(ROW(),COLUMN()))=TRUNC(INDIRECT(ADDRESS(ROW(),COLUMN())))</formula>
    </cfRule>
  </conditionalFormatting>
  <conditionalFormatting sqref="BB112:BE112">
    <cfRule type="expression" dxfId="313" priority="106">
      <formula>INDIRECT(ADDRESS(ROW(),COLUMN()))=TRUNC(INDIRECT(ADDRESS(ROW(),COLUMN())))</formula>
    </cfRule>
  </conditionalFormatting>
  <conditionalFormatting sqref="W112:BA112">
    <cfRule type="expression" dxfId="312" priority="105">
      <formula>INDIRECT(ADDRESS(ROW(),COLUMN()))=TRUNC(INDIRECT(ADDRESS(ROW(),COLUMN())))</formula>
    </cfRule>
  </conditionalFormatting>
  <conditionalFormatting sqref="BB114:BE114">
    <cfRule type="expression" dxfId="311" priority="104">
      <formula>INDIRECT(ADDRESS(ROW(),COLUMN()))=TRUNC(INDIRECT(ADDRESS(ROW(),COLUMN())))</formula>
    </cfRule>
  </conditionalFormatting>
  <conditionalFormatting sqref="W114:BA114">
    <cfRule type="expression" dxfId="310" priority="103">
      <formula>INDIRECT(ADDRESS(ROW(),COLUMN()))=TRUNC(INDIRECT(ADDRESS(ROW(),COLUMN())))</formula>
    </cfRule>
  </conditionalFormatting>
  <conditionalFormatting sqref="BB116:BE116">
    <cfRule type="expression" dxfId="309" priority="102">
      <formula>INDIRECT(ADDRESS(ROW(),COLUMN()))=TRUNC(INDIRECT(ADDRESS(ROW(),COLUMN())))</formula>
    </cfRule>
  </conditionalFormatting>
  <conditionalFormatting sqref="W116:BA116">
    <cfRule type="expression" dxfId="308" priority="101">
      <formula>INDIRECT(ADDRESS(ROW(),COLUMN()))=TRUNC(INDIRECT(ADDRESS(ROW(),COLUMN())))</formula>
    </cfRule>
  </conditionalFormatting>
  <conditionalFormatting sqref="BB118:BE118">
    <cfRule type="expression" dxfId="307" priority="100">
      <formula>INDIRECT(ADDRESS(ROW(),COLUMN()))=TRUNC(INDIRECT(ADDRESS(ROW(),COLUMN())))</formula>
    </cfRule>
  </conditionalFormatting>
  <conditionalFormatting sqref="W118:BA118">
    <cfRule type="expression" dxfId="306" priority="99">
      <formula>INDIRECT(ADDRESS(ROW(),COLUMN()))=TRUNC(INDIRECT(ADDRESS(ROW(),COLUMN())))</formula>
    </cfRule>
  </conditionalFormatting>
  <conditionalFormatting sqref="BB120:BE120">
    <cfRule type="expression" dxfId="305" priority="98">
      <formula>INDIRECT(ADDRESS(ROW(),COLUMN()))=TRUNC(INDIRECT(ADDRESS(ROW(),COLUMN())))</formula>
    </cfRule>
  </conditionalFormatting>
  <conditionalFormatting sqref="W120:BA120">
    <cfRule type="expression" dxfId="304" priority="97">
      <formula>INDIRECT(ADDRESS(ROW(),COLUMN()))=TRUNC(INDIRECT(ADDRESS(ROW(),COLUMN())))</formula>
    </cfRule>
  </conditionalFormatting>
  <conditionalFormatting sqref="BB122:BE122">
    <cfRule type="expression" dxfId="303" priority="96">
      <formula>INDIRECT(ADDRESS(ROW(),COLUMN()))=TRUNC(INDIRECT(ADDRESS(ROW(),COLUMN())))</formula>
    </cfRule>
  </conditionalFormatting>
  <conditionalFormatting sqref="W122:BA122">
    <cfRule type="expression" dxfId="302" priority="95">
      <formula>INDIRECT(ADDRESS(ROW(),COLUMN()))=TRUNC(INDIRECT(ADDRESS(ROW(),COLUMN())))</formula>
    </cfRule>
  </conditionalFormatting>
  <conditionalFormatting sqref="BB124:BE124">
    <cfRule type="expression" dxfId="301" priority="94">
      <formula>INDIRECT(ADDRESS(ROW(),COLUMN()))=TRUNC(INDIRECT(ADDRESS(ROW(),COLUMN())))</formula>
    </cfRule>
  </conditionalFormatting>
  <conditionalFormatting sqref="W124:BA124">
    <cfRule type="expression" dxfId="300" priority="93">
      <formula>INDIRECT(ADDRESS(ROW(),COLUMN()))=TRUNC(INDIRECT(ADDRESS(ROW(),COLUMN())))</formula>
    </cfRule>
  </conditionalFormatting>
  <conditionalFormatting sqref="BB126:BE126">
    <cfRule type="expression" dxfId="299" priority="92">
      <formula>INDIRECT(ADDRESS(ROW(),COLUMN()))=TRUNC(INDIRECT(ADDRESS(ROW(),COLUMN())))</formula>
    </cfRule>
  </conditionalFormatting>
  <conditionalFormatting sqref="W126:BA126">
    <cfRule type="expression" dxfId="298" priority="91">
      <formula>INDIRECT(ADDRESS(ROW(),COLUMN()))=TRUNC(INDIRECT(ADDRESS(ROW(),COLUMN())))</formula>
    </cfRule>
  </conditionalFormatting>
  <conditionalFormatting sqref="BB128:BE128">
    <cfRule type="expression" dxfId="297" priority="90">
      <formula>INDIRECT(ADDRESS(ROW(),COLUMN()))=TRUNC(INDIRECT(ADDRESS(ROW(),COLUMN())))</formula>
    </cfRule>
  </conditionalFormatting>
  <conditionalFormatting sqref="W128:BA128">
    <cfRule type="expression" dxfId="296" priority="89">
      <formula>INDIRECT(ADDRESS(ROW(),COLUMN()))=TRUNC(INDIRECT(ADDRESS(ROW(),COLUMN())))</formula>
    </cfRule>
  </conditionalFormatting>
  <conditionalFormatting sqref="BB130:BE130">
    <cfRule type="expression" dxfId="295" priority="88">
      <formula>INDIRECT(ADDRESS(ROW(),COLUMN()))=TRUNC(INDIRECT(ADDRESS(ROW(),COLUMN())))</formula>
    </cfRule>
  </conditionalFormatting>
  <conditionalFormatting sqref="W130:BA130">
    <cfRule type="expression" dxfId="294" priority="87">
      <formula>INDIRECT(ADDRESS(ROW(),COLUMN()))=TRUNC(INDIRECT(ADDRESS(ROW(),COLUMN())))</formula>
    </cfRule>
  </conditionalFormatting>
  <conditionalFormatting sqref="BB132:BE132">
    <cfRule type="expression" dxfId="293" priority="86">
      <formula>INDIRECT(ADDRESS(ROW(),COLUMN()))=TRUNC(INDIRECT(ADDRESS(ROW(),COLUMN())))</formula>
    </cfRule>
  </conditionalFormatting>
  <conditionalFormatting sqref="W132:BA132">
    <cfRule type="expression" dxfId="292" priority="85">
      <formula>INDIRECT(ADDRESS(ROW(),COLUMN()))=TRUNC(INDIRECT(ADDRESS(ROW(),COLUMN())))</formula>
    </cfRule>
  </conditionalFormatting>
  <conditionalFormatting sqref="BB134:BE134">
    <cfRule type="expression" dxfId="291" priority="84">
      <formula>INDIRECT(ADDRESS(ROW(),COLUMN()))=TRUNC(INDIRECT(ADDRESS(ROW(),COLUMN())))</formula>
    </cfRule>
  </conditionalFormatting>
  <conditionalFormatting sqref="W134:BA134">
    <cfRule type="expression" dxfId="290" priority="83">
      <formula>INDIRECT(ADDRESS(ROW(),COLUMN()))=TRUNC(INDIRECT(ADDRESS(ROW(),COLUMN())))</formula>
    </cfRule>
  </conditionalFormatting>
  <conditionalFormatting sqref="BB136:BE136">
    <cfRule type="expression" dxfId="289" priority="82">
      <formula>INDIRECT(ADDRESS(ROW(),COLUMN()))=TRUNC(INDIRECT(ADDRESS(ROW(),COLUMN())))</formula>
    </cfRule>
  </conditionalFormatting>
  <conditionalFormatting sqref="W136:BA136">
    <cfRule type="expression" dxfId="288" priority="81">
      <formula>INDIRECT(ADDRESS(ROW(),COLUMN()))=TRUNC(INDIRECT(ADDRESS(ROW(),COLUMN())))</formula>
    </cfRule>
  </conditionalFormatting>
  <conditionalFormatting sqref="BB138:BE138">
    <cfRule type="expression" dxfId="287" priority="80">
      <formula>INDIRECT(ADDRESS(ROW(),COLUMN()))=TRUNC(INDIRECT(ADDRESS(ROW(),COLUMN())))</formula>
    </cfRule>
  </conditionalFormatting>
  <conditionalFormatting sqref="W138:BA138">
    <cfRule type="expression" dxfId="286" priority="79">
      <formula>INDIRECT(ADDRESS(ROW(),COLUMN()))=TRUNC(INDIRECT(ADDRESS(ROW(),COLUMN())))</formula>
    </cfRule>
  </conditionalFormatting>
  <conditionalFormatting sqref="BB140:BE140">
    <cfRule type="expression" dxfId="285" priority="78">
      <formula>INDIRECT(ADDRESS(ROW(),COLUMN()))=TRUNC(INDIRECT(ADDRESS(ROW(),COLUMN())))</formula>
    </cfRule>
  </conditionalFormatting>
  <conditionalFormatting sqref="W140:BA140">
    <cfRule type="expression" dxfId="284" priority="77">
      <formula>INDIRECT(ADDRESS(ROW(),COLUMN()))=TRUNC(INDIRECT(ADDRESS(ROW(),COLUMN())))</formula>
    </cfRule>
  </conditionalFormatting>
  <conditionalFormatting sqref="BB142:BE142">
    <cfRule type="expression" dxfId="283" priority="76">
      <formula>INDIRECT(ADDRESS(ROW(),COLUMN()))=TRUNC(INDIRECT(ADDRESS(ROW(),COLUMN())))</formula>
    </cfRule>
  </conditionalFormatting>
  <conditionalFormatting sqref="W142:BA142">
    <cfRule type="expression" dxfId="282" priority="75">
      <formula>INDIRECT(ADDRESS(ROW(),COLUMN()))=TRUNC(INDIRECT(ADDRESS(ROW(),COLUMN())))</formula>
    </cfRule>
  </conditionalFormatting>
  <conditionalFormatting sqref="BB144:BE144">
    <cfRule type="expression" dxfId="281" priority="74">
      <formula>INDIRECT(ADDRESS(ROW(),COLUMN()))=TRUNC(INDIRECT(ADDRESS(ROW(),COLUMN())))</formula>
    </cfRule>
  </conditionalFormatting>
  <conditionalFormatting sqref="W144:BA144">
    <cfRule type="expression" dxfId="280" priority="73">
      <formula>INDIRECT(ADDRESS(ROW(),COLUMN()))=TRUNC(INDIRECT(ADDRESS(ROW(),COLUMN())))</formula>
    </cfRule>
  </conditionalFormatting>
  <conditionalFormatting sqref="BB146:BE146">
    <cfRule type="expression" dxfId="279" priority="72">
      <formula>INDIRECT(ADDRESS(ROW(),COLUMN()))=TRUNC(INDIRECT(ADDRESS(ROW(),COLUMN())))</formula>
    </cfRule>
  </conditionalFormatting>
  <conditionalFormatting sqref="W146:BA146">
    <cfRule type="expression" dxfId="278" priority="71">
      <formula>INDIRECT(ADDRESS(ROW(),COLUMN()))=TRUNC(INDIRECT(ADDRESS(ROW(),COLUMN())))</formula>
    </cfRule>
  </conditionalFormatting>
  <conditionalFormatting sqref="BB148:BE148">
    <cfRule type="expression" dxfId="277" priority="70">
      <formula>INDIRECT(ADDRESS(ROW(),COLUMN()))=TRUNC(INDIRECT(ADDRESS(ROW(),COLUMN())))</formula>
    </cfRule>
  </conditionalFormatting>
  <conditionalFormatting sqref="W148:BA148">
    <cfRule type="expression" dxfId="276" priority="69">
      <formula>INDIRECT(ADDRESS(ROW(),COLUMN()))=TRUNC(INDIRECT(ADDRESS(ROW(),COLUMN())))</formula>
    </cfRule>
  </conditionalFormatting>
  <conditionalFormatting sqref="BB150:BE150">
    <cfRule type="expression" dxfId="275" priority="68">
      <formula>INDIRECT(ADDRESS(ROW(),COLUMN()))=TRUNC(INDIRECT(ADDRESS(ROW(),COLUMN())))</formula>
    </cfRule>
  </conditionalFormatting>
  <conditionalFormatting sqref="W150:BA150">
    <cfRule type="expression" dxfId="274" priority="67">
      <formula>INDIRECT(ADDRESS(ROW(),COLUMN()))=TRUNC(INDIRECT(ADDRESS(ROW(),COLUMN())))</formula>
    </cfRule>
  </conditionalFormatting>
  <conditionalFormatting sqref="BB152:BE152">
    <cfRule type="expression" dxfId="273" priority="66">
      <formula>INDIRECT(ADDRESS(ROW(),COLUMN()))=TRUNC(INDIRECT(ADDRESS(ROW(),COLUMN())))</formula>
    </cfRule>
  </conditionalFormatting>
  <conditionalFormatting sqref="W152:BA152">
    <cfRule type="expression" dxfId="272" priority="65">
      <formula>INDIRECT(ADDRESS(ROW(),COLUMN()))=TRUNC(INDIRECT(ADDRESS(ROW(),COLUMN())))</formula>
    </cfRule>
  </conditionalFormatting>
  <conditionalFormatting sqref="BB154:BE154">
    <cfRule type="expression" dxfId="271" priority="64">
      <formula>INDIRECT(ADDRESS(ROW(),COLUMN()))=TRUNC(INDIRECT(ADDRESS(ROW(),COLUMN())))</formula>
    </cfRule>
  </conditionalFormatting>
  <conditionalFormatting sqref="W154:BA154">
    <cfRule type="expression" dxfId="270" priority="63">
      <formula>INDIRECT(ADDRESS(ROW(),COLUMN()))=TRUNC(INDIRECT(ADDRESS(ROW(),COLUMN())))</formula>
    </cfRule>
  </conditionalFormatting>
  <conditionalFormatting sqref="BB156:BE156">
    <cfRule type="expression" dxfId="269" priority="62">
      <formula>INDIRECT(ADDRESS(ROW(),COLUMN()))=TRUNC(INDIRECT(ADDRESS(ROW(),COLUMN())))</formula>
    </cfRule>
  </conditionalFormatting>
  <conditionalFormatting sqref="W156:BA156">
    <cfRule type="expression" dxfId="268" priority="61">
      <formula>INDIRECT(ADDRESS(ROW(),COLUMN()))=TRUNC(INDIRECT(ADDRESS(ROW(),COLUMN())))</formula>
    </cfRule>
  </conditionalFormatting>
  <conditionalFormatting sqref="BB158:BE158">
    <cfRule type="expression" dxfId="267" priority="60">
      <formula>INDIRECT(ADDRESS(ROW(),COLUMN()))=TRUNC(INDIRECT(ADDRESS(ROW(),COLUMN())))</formula>
    </cfRule>
  </conditionalFormatting>
  <conditionalFormatting sqref="W158:BA158">
    <cfRule type="expression" dxfId="266" priority="59">
      <formula>INDIRECT(ADDRESS(ROW(),COLUMN()))=TRUNC(INDIRECT(ADDRESS(ROW(),COLUMN())))</formula>
    </cfRule>
  </conditionalFormatting>
  <conditionalFormatting sqref="BB160:BE160">
    <cfRule type="expression" dxfId="265" priority="58">
      <formula>INDIRECT(ADDRESS(ROW(),COLUMN()))=TRUNC(INDIRECT(ADDRESS(ROW(),COLUMN())))</formula>
    </cfRule>
  </conditionalFormatting>
  <conditionalFormatting sqref="W160:BA160">
    <cfRule type="expression" dxfId="264" priority="57">
      <formula>INDIRECT(ADDRESS(ROW(),COLUMN()))=TRUNC(INDIRECT(ADDRESS(ROW(),COLUMN())))</formula>
    </cfRule>
  </conditionalFormatting>
  <conditionalFormatting sqref="BB162:BE162">
    <cfRule type="expression" dxfId="263" priority="56">
      <formula>INDIRECT(ADDRESS(ROW(),COLUMN()))=TRUNC(INDIRECT(ADDRESS(ROW(),COLUMN())))</formula>
    </cfRule>
  </conditionalFormatting>
  <conditionalFormatting sqref="W162:BA162">
    <cfRule type="expression" dxfId="262" priority="55">
      <formula>INDIRECT(ADDRESS(ROW(),COLUMN()))=TRUNC(INDIRECT(ADDRESS(ROW(),COLUMN())))</formula>
    </cfRule>
  </conditionalFormatting>
  <conditionalFormatting sqref="BB164:BE164">
    <cfRule type="expression" dxfId="261" priority="54">
      <formula>INDIRECT(ADDRESS(ROW(),COLUMN()))=TRUNC(INDIRECT(ADDRESS(ROW(),COLUMN())))</formula>
    </cfRule>
  </conditionalFormatting>
  <conditionalFormatting sqref="W164:BA164">
    <cfRule type="expression" dxfId="260" priority="53">
      <formula>INDIRECT(ADDRESS(ROW(),COLUMN()))=TRUNC(INDIRECT(ADDRESS(ROW(),COLUMN())))</formula>
    </cfRule>
  </conditionalFormatting>
  <conditionalFormatting sqref="BB166:BE166">
    <cfRule type="expression" dxfId="259" priority="52">
      <formula>INDIRECT(ADDRESS(ROW(),COLUMN()))=TRUNC(INDIRECT(ADDRESS(ROW(),COLUMN())))</formula>
    </cfRule>
  </conditionalFormatting>
  <conditionalFormatting sqref="W166:BA166">
    <cfRule type="expression" dxfId="258" priority="51">
      <formula>INDIRECT(ADDRESS(ROW(),COLUMN()))=TRUNC(INDIRECT(ADDRESS(ROW(),COLUMN())))</formula>
    </cfRule>
  </conditionalFormatting>
  <conditionalFormatting sqref="BB168:BE168">
    <cfRule type="expression" dxfId="257" priority="50">
      <formula>INDIRECT(ADDRESS(ROW(),COLUMN()))=TRUNC(INDIRECT(ADDRESS(ROW(),COLUMN())))</formula>
    </cfRule>
  </conditionalFormatting>
  <conditionalFormatting sqref="W168:BA168">
    <cfRule type="expression" dxfId="256" priority="49">
      <formula>INDIRECT(ADDRESS(ROW(),COLUMN()))=TRUNC(INDIRECT(ADDRESS(ROW(),COLUMN())))</formula>
    </cfRule>
  </conditionalFormatting>
  <conditionalFormatting sqref="BB170:BE170">
    <cfRule type="expression" dxfId="255" priority="48">
      <formula>INDIRECT(ADDRESS(ROW(),COLUMN()))=TRUNC(INDIRECT(ADDRESS(ROW(),COLUMN())))</formula>
    </cfRule>
  </conditionalFormatting>
  <conditionalFormatting sqref="W170:BA170">
    <cfRule type="expression" dxfId="254" priority="47">
      <formula>INDIRECT(ADDRESS(ROW(),COLUMN()))=TRUNC(INDIRECT(ADDRESS(ROW(),COLUMN())))</formula>
    </cfRule>
  </conditionalFormatting>
  <conditionalFormatting sqref="BB172:BE172">
    <cfRule type="expression" dxfId="253" priority="46">
      <formula>INDIRECT(ADDRESS(ROW(),COLUMN()))=TRUNC(INDIRECT(ADDRESS(ROW(),COLUMN())))</formula>
    </cfRule>
  </conditionalFormatting>
  <conditionalFormatting sqref="W172:BA172">
    <cfRule type="expression" dxfId="252" priority="45">
      <formula>INDIRECT(ADDRESS(ROW(),COLUMN()))=TRUNC(INDIRECT(ADDRESS(ROW(),COLUMN())))</formula>
    </cfRule>
  </conditionalFormatting>
  <conditionalFormatting sqref="BB174:BE174">
    <cfRule type="expression" dxfId="251" priority="44">
      <formula>INDIRECT(ADDRESS(ROW(),COLUMN()))=TRUNC(INDIRECT(ADDRESS(ROW(),COLUMN())))</formula>
    </cfRule>
  </conditionalFormatting>
  <conditionalFormatting sqref="W174:BA174">
    <cfRule type="expression" dxfId="250" priority="43">
      <formula>INDIRECT(ADDRESS(ROW(),COLUMN()))=TRUNC(INDIRECT(ADDRESS(ROW(),COLUMN())))</formula>
    </cfRule>
  </conditionalFormatting>
  <conditionalFormatting sqref="BB176:BE176">
    <cfRule type="expression" dxfId="249" priority="42">
      <formula>INDIRECT(ADDRESS(ROW(),COLUMN()))=TRUNC(INDIRECT(ADDRESS(ROW(),COLUMN())))</formula>
    </cfRule>
  </conditionalFormatting>
  <conditionalFormatting sqref="W176:BA176">
    <cfRule type="expression" dxfId="248" priority="41">
      <formula>INDIRECT(ADDRESS(ROW(),COLUMN()))=TRUNC(INDIRECT(ADDRESS(ROW(),COLUMN())))</formula>
    </cfRule>
  </conditionalFormatting>
  <conditionalFormatting sqref="BB178:BE178">
    <cfRule type="expression" dxfId="247" priority="40">
      <formula>INDIRECT(ADDRESS(ROW(),COLUMN()))=TRUNC(INDIRECT(ADDRESS(ROW(),COLUMN())))</formula>
    </cfRule>
  </conditionalFormatting>
  <conditionalFormatting sqref="W178:BA178">
    <cfRule type="expression" dxfId="246" priority="39">
      <formula>INDIRECT(ADDRESS(ROW(),COLUMN()))=TRUNC(INDIRECT(ADDRESS(ROW(),COLUMN())))</formula>
    </cfRule>
  </conditionalFormatting>
  <conditionalFormatting sqref="BB180:BE180">
    <cfRule type="expression" dxfId="245" priority="38">
      <formula>INDIRECT(ADDRESS(ROW(),COLUMN()))=TRUNC(INDIRECT(ADDRESS(ROW(),COLUMN())))</formula>
    </cfRule>
  </conditionalFormatting>
  <conditionalFormatting sqref="W180:BA180">
    <cfRule type="expression" dxfId="244" priority="37">
      <formula>INDIRECT(ADDRESS(ROW(),COLUMN()))=TRUNC(INDIRECT(ADDRESS(ROW(),COLUMN())))</formula>
    </cfRule>
  </conditionalFormatting>
  <conditionalFormatting sqref="BB182:BE182">
    <cfRule type="expression" dxfId="243" priority="36">
      <formula>INDIRECT(ADDRESS(ROW(),COLUMN()))=TRUNC(INDIRECT(ADDRESS(ROW(),COLUMN())))</formula>
    </cfRule>
  </conditionalFormatting>
  <conditionalFormatting sqref="W182:BA182">
    <cfRule type="expression" dxfId="242" priority="35">
      <formula>INDIRECT(ADDRESS(ROW(),COLUMN()))=TRUNC(INDIRECT(ADDRESS(ROW(),COLUMN())))</formula>
    </cfRule>
  </conditionalFormatting>
  <conditionalFormatting sqref="BB184:BE184">
    <cfRule type="expression" dxfId="241" priority="34">
      <formula>INDIRECT(ADDRESS(ROW(),COLUMN()))=TRUNC(INDIRECT(ADDRESS(ROW(),COLUMN())))</formula>
    </cfRule>
  </conditionalFormatting>
  <conditionalFormatting sqref="W184:BA184">
    <cfRule type="expression" dxfId="240" priority="33">
      <formula>INDIRECT(ADDRESS(ROW(),COLUMN()))=TRUNC(INDIRECT(ADDRESS(ROW(),COLUMN())))</formula>
    </cfRule>
  </conditionalFormatting>
  <conditionalFormatting sqref="BB186:BE186">
    <cfRule type="expression" dxfId="239" priority="32">
      <formula>INDIRECT(ADDRESS(ROW(),COLUMN()))=TRUNC(INDIRECT(ADDRESS(ROW(),COLUMN())))</formula>
    </cfRule>
  </conditionalFormatting>
  <conditionalFormatting sqref="W186:BA186">
    <cfRule type="expression" dxfId="238" priority="31">
      <formula>INDIRECT(ADDRESS(ROW(),COLUMN()))=TRUNC(INDIRECT(ADDRESS(ROW(),COLUMN())))</formula>
    </cfRule>
  </conditionalFormatting>
  <conditionalFormatting sqref="BB188:BE188">
    <cfRule type="expression" dxfId="237" priority="30">
      <formula>INDIRECT(ADDRESS(ROW(),COLUMN()))=TRUNC(INDIRECT(ADDRESS(ROW(),COLUMN())))</formula>
    </cfRule>
  </conditionalFormatting>
  <conditionalFormatting sqref="BB190:BE190">
    <cfRule type="expression" dxfId="236" priority="28">
      <formula>INDIRECT(ADDRESS(ROW(),COLUMN()))=TRUNC(INDIRECT(ADDRESS(ROW(),COLUMN())))</formula>
    </cfRule>
  </conditionalFormatting>
  <conditionalFormatting sqref="W190:BA190">
    <cfRule type="expression" dxfId="235" priority="27">
      <formula>INDIRECT(ADDRESS(ROW(),COLUMN()))=TRUNC(INDIRECT(ADDRESS(ROW(),COLUMN())))</formula>
    </cfRule>
  </conditionalFormatting>
  <conditionalFormatting sqref="BB192:BE192">
    <cfRule type="expression" dxfId="234" priority="26">
      <formula>INDIRECT(ADDRESS(ROW(),COLUMN()))=TRUNC(INDIRECT(ADDRESS(ROW(),COLUMN())))</formula>
    </cfRule>
  </conditionalFormatting>
  <conditionalFormatting sqref="W192:BA192">
    <cfRule type="expression" dxfId="233" priority="25">
      <formula>INDIRECT(ADDRESS(ROW(),COLUMN()))=TRUNC(INDIRECT(ADDRESS(ROW(),COLUMN())))</formula>
    </cfRule>
  </conditionalFormatting>
  <conditionalFormatting sqref="BB194:BE194">
    <cfRule type="expression" dxfId="232" priority="24">
      <formula>INDIRECT(ADDRESS(ROW(),COLUMN()))=TRUNC(INDIRECT(ADDRESS(ROW(),COLUMN())))</formula>
    </cfRule>
  </conditionalFormatting>
  <conditionalFormatting sqref="W194:BA194">
    <cfRule type="expression" dxfId="231" priority="23">
      <formula>INDIRECT(ADDRESS(ROW(),COLUMN()))=TRUNC(INDIRECT(ADDRESS(ROW(),COLUMN())))</formula>
    </cfRule>
  </conditionalFormatting>
  <conditionalFormatting sqref="BB196:BE196">
    <cfRule type="expression" dxfId="230" priority="22">
      <formula>INDIRECT(ADDRESS(ROW(),COLUMN()))=TRUNC(INDIRECT(ADDRESS(ROW(),COLUMN())))</formula>
    </cfRule>
  </conditionalFormatting>
  <conditionalFormatting sqref="W196:BA196">
    <cfRule type="expression" dxfId="229" priority="21">
      <formula>INDIRECT(ADDRESS(ROW(),COLUMN()))=TRUNC(INDIRECT(ADDRESS(ROW(),COLUMN())))</formula>
    </cfRule>
  </conditionalFormatting>
  <conditionalFormatting sqref="BB198:BE198">
    <cfRule type="expression" dxfId="228" priority="20">
      <formula>INDIRECT(ADDRESS(ROW(),COLUMN()))=TRUNC(INDIRECT(ADDRESS(ROW(),COLUMN())))</formula>
    </cfRule>
  </conditionalFormatting>
  <conditionalFormatting sqref="W198:BA198">
    <cfRule type="expression" dxfId="227" priority="19">
      <formula>INDIRECT(ADDRESS(ROW(),COLUMN()))=TRUNC(INDIRECT(ADDRESS(ROW(),COLUMN())))</formula>
    </cfRule>
  </conditionalFormatting>
  <conditionalFormatting sqref="BB200:BE200">
    <cfRule type="expression" dxfId="226" priority="18">
      <formula>INDIRECT(ADDRESS(ROW(),COLUMN()))=TRUNC(INDIRECT(ADDRESS(ROW(),COLUMN())))</formula>
    </cfRule>
  </conditionalFormatting>
  <conditionalFormatting sqref="W200:BA200">
    <cfRule type="expression" dxfId="225" priority="17">
      <formula>INDIRECT(ADDRESS(ROW(),COLUMN()))=TRUNC(INDIRECT(ADDRESS(ROW(),COLUMN())))</formula>
    </cfRule>
  </conditionalFormatting>
  <conditionalFormatting sqref="BB202:BE202">
    <cfRule type="expression" dxfId="224" priority="16">
      <formula>INDIRECT(ADDRESS(ROW(),COLUMN()))=TRUNC(INDIRECT(ADDRESS(ROW(),COLUMN())))</formula>
    </cfRule>
  </conditionalFormatting>
  <conditionalFormatting sqref="W202:BA202">
    <cfRule type="expression" dxfId="223" priority="15">
      <formula>INDIRECT(ADDRESS(ROW(),COLUMN()))=TRUNC(INDIRECT(ADDRESS(ROW(),COLUMN())))</formula>
    </cfRule>
  </conditionalFormatting>
  <conditionalFormatting sqref="BB204:BE204">
    <cfRule type="expression" dxfId="222" priority="14">
      <formula>INDIRECT(ADDRESS(ROW(),COLUMN()))=TRUNC(INDIRECT(ADDRESS(ROW(),COLUMN())))</formula>
    </cfRule>
  </conditionalFormatting>
  <conditionalFormatting sqref="W204:BA204">
    <cfRule type="expression" dxfId="221" priority="13">
      <formula>INDIRECT(ADDRESS(ROW(),COLUMN()))=TRUNC(INDIRECT(ADDRESS(ROW(),COLUMN())))</formula>
    </cfRule>
  </conditionalFormatting>
  <conditionalFormatting sqref="BB206:BE206">
    <cfRule type="expression" dxfId="220" priority="12">
      <formula>INDIRECT(ADDRESS(ROW(),COLUMN()))=TRUNC(INDIRECT(ADDRESS(ROW(),COLUMN())))</formula>
    </cfRule>
  </conditionalFormatting>
  <conditionalFormatting sqref="W206:BA206">
    <cfRule type="expression" dxfId="219" priority="11">
      <formula>INDIRECT(ADDRESS(ROW(),COLUMN()))=TRUNC(INDIRECT(ADDRESS(ROW(),COLUMN())))</formula>
    </cfRule>
  </conditionalFormatting>
  <conditionalFormatting sqref="BB208:BE208">
    <cfRule type="expression" dxfId="218" priority="10">
      <formula>INDIRECT(ADDRESS(ROW(),COLUMN()))=TRUNC(INDIRECT(ADDRESS(ROW(),COLUMN())))</formula>
    </cfRule>
  </conditionalFormatting>
  <conditionalFormatting sqref="W208:BA208">
    <cfRule type="expression" dxfId="217" priority="9">
      <formula>INDIRECT(ADDRESS(ROW(),COLUMN()))=TRUNC(INDIRECT(ADDRESS(ROW(),COLUMN())))</formula>
    </cfRule>
  </conditionalFormatting>
  <conditionalFormatting sqref="BB210:BE210">
    <cfRule type="expression" dxfId="216" priority="8">
      <formula>INDIRECT(ADDRESS(ROW(),COLUMN()))=TRUNC(INDIRECT(ADDRESS(ROW(),COLUMN())))</formula>
    </cfRule>
  </conditionalFormatting>
  <conditionalFormatting sqref="W210:BA210">
    <cfRule type="expression" dxfId="215" priority="7">
      <formula>INDIRECT(ADDRESS(ROW(),COLUMN()))=TRUNC(INDIRECT(ADDRESS(ROW(),COLUMN())))</formula>
    </cfRule>
  </conditionalFormatting>
  <conditionalFormatting sqref="BB212:BE212">
    <cfRule type="expression" dxfId="214" priority="6">
      <formula>INDIRECT(ADDRESS(ROW(),COLUMN()))=TRUNC(INDIRECT(ADDRESS(ROW(),COLUMN())))</formula>
    </cfRule>
  </conditionalFormatting>
  <conditionalFormatting sqref="W212:BA212">
    <cfRule type="expression" dxfId="213" priority="5">
      <formula>INDIRECT(ADDRESS(ROW(),COLUMN()))=TRUNC(INDIRECT(ADDRESS(ROW(),COLUMN())))</formula>
    </cfRule>
  </conditionalFormatting>
  <conditionalFormatting sqref="BB214:BE214">
    <cfRule type="expression" dxfId="212" priority="4">
      <formula>INDIRECT(ADDRESS(ROW(),COLUMN()))=TRUNC(INDIRECT(ADDRESS(ROW(),COLUMN())))</formula>
    </cfRule>
  </conditionalFormatting>
  <conditionalFormatting sqref="W214:BA214">
    <cfRule type="expression" dxfId="211" priority="3">
      <formula>INDIRECT(ADDRESS(ROW(),COLUMN()))=TRUNC(INDIRECT(ADDRESS(ROW(),COLUMN())))</formula>
    </cfRule>
  </conditionalFormatting>
  <conditionalFormatting sqref="BB216:BE216">
    <cfRule type="expression" dxfId="210" priority="2">
      <formula>INDIRECT(ADDRESS(ROW(),COLUMN()))=TRUNC(INDIRECT(ADDRESS(ROW(),COLUMN())))</formula>
    </cfRule>
  </conditionalFormatting>
  <conditionalFormatting sqref="W216:BA216">
    <cfRule type="expression" dxfId="209" priority="1">
      <formula>INDIRECT(ADDRESS(ROW(),COLUMN()))=TRUNC(INDIRECT(ADDRESS(ROW(),COLUMN())))</formula>
    </cfRule>
  </conditionalFormatting>
  <dataValidations count="10">
    <dataValidation type="list" allowBlank="1" showInputMessage="1" sqref="I17:J216">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formula1>シフト記号表</formula1>
    </dataValidation>
    <dataValidation type="list" errorStyle="warning" allowBlank="1" showInputMessage="1" error="リストにない場合のみ、入力してください。" sqref="K17:N216">
      <formula1>INDIRECT(C17)</formula1>
    </dataValidation>
    <dataValidation type="list" allowBlank="1" showInputMessage="1" sqref="C17:D216">
      <formula1>職種</formula1>
    </dataValidation>
    <dataValidation type="list" allowBlank="1" showInputMessage="1" showErrorMessage="1" sqref="BE4:BH4">
      <formula1>"予定,実績,予定・実績"</formula1>
    </dataValidation>
    <dataValidation type="decimal" allowBlank="1" showInputMessage="1" showErrorMessage="1" error="入力可能範囲　32～40" sqref="BA6:BB6">
      <formula1>32</formula1>
      <formula2>40</formula2>
    </dataValidation>
    <dataValidation type="list" allowBlank="1" showInputMessage="1" showErrorMessage="1" sqref="AF3:AF4">
      <formula1>#REF!</formula1>
    </dataValidation>
    <dataValidation type="list" allowBlank="1" showInputMessage="1" showErrorMessage="1" sqref="BE3:BH3">
      <formula1>"４週,暦月"</formula1>
    </dataValidation>
    <dataValidation type="list" allowBlank="1" showInputMessage="1" showErrorMessage="1" sqref="R228:S228">
      <formula1>"週,暦月"</formula1>
    </dataValidation>
    <dataValidation allowBlank="1" showInputMessage="1" showErrorMessage="1" error="入力可能範囲　32～40" sqref="BE10"/>
  </dataValidations>
  <printOptions horizontalCentered="1"/>
  <pageMargins left="0.15748031496062992" right="0.15748031496062992" top="0.59055118110236227" bottom="0.35433070866141736" header="0.15748031496062992" footer="0.15748031496062992"/>
  <pageSetup paperSize="9" scale="15"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AT1:BI1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BS290"/>
  <sheetViews>
    <sheetView showGridLines="0" view="pageBreakPreview" zoomScale="75" zoomScaleNormal="55" zoomScaleSheetLayoutView="75" workbookViewId="0">
      <selection activeCell="G18" sqref="G18"/>
    </sheetView>
  </sheetViews>
  <sheetFormatPr defaultColWidth="4.5" defaultRowHeight="14.25"/>
  <cols>
    <col min="1" max="1" width="0.875" style="1" customWidth="1"/>
    <col min="2" max="6" width="5.625" style="1" customWidth="1"/>
    <col min="7" max="8" width="8.125" style="1" customWidth="1"/>
    <col min="9" max="12" width="3.125" style="1" hidden="1" customWidth="1"/>
    <col min="13" max="14" width="3.125" style="1" customWidth="1"/>
    <col min="15" max="66" width="5.625" style="1" customWidth="1"/>
    <col min="67" max="67" width="1.125" style="1" customWidth="1"/>
    <col min="68" max="16384" width="4.5" style="1"/>
  </cols>
  <sheetData>
    <row r="1" spans="2:71" s="6" customFormat="1" ht="20.25" customHeight="1">
      <c r="G1" s="5" t="s">
        <v>322</v>
      </c>
      <c r="H1" s="5"/>
      <c r="I1" s="5"/>
      <c r="J1" s="5"/>
      <c r="K1" s="5"/>
      <c r="L1" s="5"/>
      <c r="M1" s="5"/>
      <c r="N1" s="5"/>
      <c r="Q1" s="7" t="s">
        <v>0</v>
      </c>
      <c r="T1" s="5"/>
      <c r="U1" s="5"/>
      <c r="V1" s="5"/>
      <c r="W1" s="5"/>
      <c r="X1" s="5"/>
      <c r="Y1" s="5"/>
      <c r="Z1" s="5"/>
      <c r="AA1" s="5"/>
      <c r="AW1" s="9" t="s">
        <v>30</v>
      </c>
      <c r="AX1" s="1322" t="s">
        <v>159</v>
      </c>
      <c r="AY1" s="1323"/>
      <c r="AZ1" s="1323"/>
      <c r="BA1" s="1323"/>
      <c r="BB1" s="1323"/>
      <c r="BC1" s="1323"/>
      <c r="BD1" s="1323"/>
      <c r="BE1" s="1323"/>
      <c r="BF1" s="1323"/>
      <c r="BG1" s="1323"/>
      <c r="BH1" s="1323"/>
      <c r="BI1" s="1323"/>
      <c r="BJ1" s="1323"/>
      <c r="BK1" s="1323"/>
      <c r="BL1" s="1323"/>
      <c r="BM1" s="1323"/>
      <c r="BN1" s="9" t="s">
        <v>2</v>
      </c>
    </row>
    <row r="2" spans="2:71" s="8" customFormat="1" ht="20.25" customHeight="1">
      <c r="N2" s="7"/>
      <c r="Q2" s="7"/>
      <c r="R2" s="7"/>
      <c r="T2" s="9"/>
      <c r="U2" s="9"/>
      <c r="V2" s="9"/>
      <c r="W2" s="9"/>
      <c r="X2" s="9"/>
      <c r="Y2" s="9"/>
      <c r="Z2" s="9"/>
      <c r="AA2" s="9"/>
      <c r="AF2" s="142" t="s">
        <v>27</v>
      </c>
      <c r="AG2" s="1324">
        <v>6</v>
      </c>
      <c r="AH2" s="1324"/>
      <c r="AI2" s="142" t="s">
        <v>28</v>
      </c>
      <c r="AJ2" s="1325">
        <f>IF(AG2=0,"",YEAR(DATE(2018+AG2,1,1)))</f>
        <v>2024</v>
      </c>
      <c r="AK2" s="1325"/>
      <c r="AL2" s="143" t="s">
        <v>29</v>
      </c>
      <c r="AM2" s="143" t="s">
        <v>1</v>
      </c>
      <c r="AN2" s="1324">
        <v>6</v>
      </c>
      <c r="AO2" s="1324"/>
      <c r="AP2" s="143" t="s">
        <v>24</v>
      </c>
      <c r="AW2" s="9" t="s">
        <v>31</v>
      </c>
      <c r="AX2" s="1324" t="s">
        <v>202</v>
      </c>
      <c r="AY2" s="1324"/>
      <c r="AZ2" s="1324"/>
      <c r="BA2" s="1324"/>
      <c r="BB2" s="1324"/>
      <c r="BC2" s="1324"/>
      <c r="BD2" s="1324"/>
      <c r="BE2" s="1324"/>
      <c r="BF2" s="1324"/>
      <c r="BG2" s="1324"/>
      <c r="BH2" s="1324"/>
      <c r="BI2" s="1324"/>
      <c r="BJ2" s="1324"/>
      <c r="BK2" s="1324"/>
      <c r="BL2" s="1324"/>
      <c r="BM2" s="1324"/>
      <c r="BN2" s="9" t="s">
        <v>2</v>
      </c>
      <c r="BO2" s="9"/>
      <c r="BP2" s="9"/>
      <c r="BQ2" s="9"/>
    </row>
    <row r="3" spans="2:71" s="8" customFormat="1" ht="20.25" customHeight="1">
      <c r="N3" s="7"/>
      <c r="Q3" s="7"/>
      <c r="S3" s="9"/>
      <c r="T3" s="9"/>
      <c r="U3" s="9"/>
      <c r="V3" s="9"/>
      <c r="W3" s="9"/>
      <c r="X3" s="9"/>
      <c r="Y3" s="9"/>
      <c r="AG3" s="15"/>
      <c r="AH3" s="15"/>
      <c r="AI3" s="16"/>
      <c r="AJ3" s="17"/>
      <c r="AK3" s="16"/>
      <c r="BH3" s="18" t="s">
        <v>21</v>
      </c>
      <c r="BI3" s="1326" t="s">
        <v>239</v>
      </c>
      <c r="BJ3" s="1327"/>
      <c r="BK3" s="1327"/>
      <c r="BL3" s="1328"/>
      <c r="BM3" s="9"/>
    </row>
    <row r="4" spans="2:71" s="8" customFormat="1" ht="20.25" customHeight="1">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1326" t="s">
        <v>787</v>
      </c>
      <c r="BJ4" s="1327"/>
      <c r="BK4" s="1327"/>
      <c r="BL4" s="1328"/>
      <c r="BM4" s="9"/>
    </row>
    <row r="5" spans="2:71" s="8" customFormat="1" ht="9" customHeight="1">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1318">
        <v>40</v>
      </c>
      <c r="BF6" s="1319"/>
      <c r="BG6" s="2" t="s">
        <v>22</v>
      </c>
      <c r="BH6" s="6"/>
      <c r="BI6" s="1318">
        <v>160</v>
      </c>
      <c r="BJ6" s="1319"/>
      <c r="BK6" s="2" t="s">
        <v>23</v>
      </c>
      <c r="BL6" s="6"/>
      <c r="BM6" s="19"/>
    </row>
    <row r="7" spans="2:71" s="8" customFormat="1" ht="5.25" customHeight="1">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1320">
        <f>DAY(EOMONTH(DATE(AJ2,AN2,1),0))</f>
        <v>30</v>
      </c>
      <c r="BJ8" s="1321"/>
      <c r="BK8" s="30" t="s">
        <v>25</v>
      </c>
      <c r="BL8" s="30"/>
      <c r="BM8" s="30"/>
      <c r="BN8" s="32"/>
      <c r="BQ8" s="9"/>
      <c r="BR8" s="9"/>
      <c r="BS8" s="9"/>
    </row>
    <row r="9" spans="2:71" s="8" customFormat="1" ht="5.25" customHeight="1">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1318"/>
      <c r="BJ10" s="1319"/>
      <c r="BK10" s="2" t="s">
        <v>272</v>
      </c>
      <c r="BL10" s="30"/>
      <c r="BM10" s="30"/>
      <c r="BN10" s="32"/>
      <c r="BQ10" s="9"/>
      <c r="BR10" s="9"/>
      <c r="BS10" s="9"/>
    </row>
    <row r="11" spans="2:71" ht="5.25" customHeight="1" thickBot="1">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c r="B12" s="1353" t="s">
        <v>20</v>
      </c>
      <c r="C12" s="1356" t="s">
        <v>274</v>
      </c>
      <c r="D12" s="1341" t="s">
        <v>275</v>
      </c>
      <c r="E12" s="1359"/>
      <c r="F12" s="1360"/>
      <c r="G12" s="1341" t="s">
        <v>276</v>
      </c>
      <c r="H12" s="1367"/>
      <c r="I12" s="186"/>
      <c r="J12" s="183"/>
      <c r="K12" s="186"/>
      <c r="L12" s="183"/>
      <c r="M12" s="1370" t="s">
        <v>277</v>
      </c>
      <c r="N12" s="1371"/>
      <c r="O12" s="1376" t="s">
        <v>278</v>
      </c>
      <c r="P12" s="1342"/>
      <c r="Q12" s="1342"/>
      <c r="R12" s="1367"/>
      <c r="S12" s="1376" t="s">
        <v>279</v>
      </c>
      <c r="T12" s="1342"/>
      <c r="U12" s="1342"/>
      <c r="V12" s="1342"/>
      <c r="W12" s="1367"/>
      <c r="X12" s="198"/>
      <c r="Y12" s="198"/>
      <c r="Z12" s="199"/>
      <c r="AA12" s="1379" t="s">
        <v>280</v>
      </c>
      <c r="AB12" s="1359"/>
      <c r="AC12" s="1359"/>
      <c r="AD12" s="1359"/>
      <c r="AE12" s="1359"/>
      <c r="AF12" s="1359"/>
      <c r="AG12" s="1359"/>
      <c r="AH12" s="1359"/>
      <c r="AI12" s="1359"/>
      <c r="AJ12" s="1359"/>
      <c r="AK12" s="1359"/>
      <c r="AL12" s="1359"/>
      <c r="AM12" s="1359"/>
      <c r="AN12" s="1359"/>
      <c r="AO12" s="1359"/>
      <c r="AP12" s="1359"/>
      <c r="AQ12" s="1359"/>
      <c r="AR12" s="1359"/>
      <c r="AS12" s="1359"/>
      <c r="AT12" s="1359"/>
      <c r="AU12" s="1359"/>
      <c r="AV12" s="1359"/>
      <c r="AW12" s="1359"/>
      <c r="AX12" s="1359"/>
      <c r="AY12" s="1359"/>
      <c r="AZ12" s="1359"/>
      <c r="BA12" s="1359"/>
      <c r="BB12" s="1359"/>
      <c r="BC12" s="1359"/>
      <c r="BD12" s="1359"/>
      <c r="BE12" s="1359"/>
      <c r="BF12" s="1329" t="str">
        <f>IF(BI3="４週","(12)1～4週目の勤務時間数合計","(12)1か月の勤務時間数　合計")</f>
        <v>(12)1～4週目の勤務時間数合計</v>
      </c>
      <c r="BG12" s="1330"/>
      <c r="BH12" s="1335" t="s">
        <v>281</v>
      </c>
      <c r="BI12" s="1336"/>
      <c r="BJ12" s="1341" t="s">
        <v>282</v>
      </c>
      <c r="BK12" s="1342"/>
      <c r="BL12" s="1342"/>
      <c r="BM12" s="1342"/>
      <c r="BN12" s="1343"/>
    </row>
    <row r="13" spans="2:71" ht="20.25" customHeight="1">
      <c r="B13" s="1354"/>
      <c r="C13" s="1357"/>
      <c r="D13" s="1361"/>
      <c r="E13" s="1362"/>
      <c r="F13" s="1363"/>
      <c r="G13" s="1344"/>
      <c r="H13" s="1368"/>
      <c r="I13" s="187"/>
      <c r="J13" s="184"/>
      <c r="K13" s="187"/>
      <c r="L13" s="184"/>
      <c r="M13" s="1372"/>
      <c r="N13" s="1373"/>
      <c r="O13" s="1377"/>
      <c r="P13" s="1345"/>
      <c r="Q13" s="1345"/>
      <c r="R13" s="1368"/>
      <c r="S13" s="1377"/>
      <c r="T13" s="1345"/>
      <c r="U13" s="1345"/>
      <c r="V13" s="1345"/>
      <c r="W13" s="1368"/>
      <c r="X13" s="200"/>
      <c r="Y13" s="200"/>
      <c r="Z13" s="201"/>
      <c r="AA13" s="1350" t="s">
        <v>11</v>
      </c>
      <c r="AB13" s="1350"/>
      <c r="AC13" s="1350"/>
      <c r="AD13" s="1350"/>
      <c r="AE13" s="1350"/>
      <c r="AF13" s="1350"/>
      <c r="AG13" s="1351"/>
      <c r="AH13" s="1352" t="s">
        <v>12</v>
      </c>
      <c r="AI13" s="1350"/>
      <c r="AJ13" s="1350"/>
      <c r="AK13" s="1350"/>
      <c r="AL13" s="1350"/>
      <c r="AM13" s="1350"/>
      <c r="AN13" s="1351"/>
      <c r="AO13" s="1352" t="s">
        <v>13</v>
      </c>
      <c r="AP13" s="1350"/>
      <c r="AQ13" s="1350"/>
      <c r="AR13" s="1350"/>
      <c r="AS13" s="1350"/>
      <c r="AT13" s="1350"/>
      <c r="AU13" s="1351"/>
      <c r="AV13" s="1352" t="s">
        <v>14</v>
      </c>
      <c r="AW13" s="1350"/>
      <c r="AX13" s="1350"/>
      <c r="AY13" s="1350"/>
      <c r="AZ13" s="1350"/>
      <c r="BA13" s="1350"/>
      <c r="BB13" s="1351"/>
      <c r="BC13" s="1352" t="s">
        <v>15</v>
      </c>
      <c r="BD13" s="1350"/>
      <c r="BE13" s="1350"/>
      <c r="BF13" s="1331"/>
      <c r="BG13" s="1332"/>
      <c r="BH13" s="1337"/>
      <c r="BI13" s="1338"/>
      <c r="BJ13" s="1344"/>
      <c r="BK13" s="1345"/>
      <c r="BL13" s="1345"/>
      <c r="BM13" s="1345"/>
      <c r="BN13" s="1346"/>
    </row>
    <row r="14" spans="2:71" ht="20.25" customHeight="1">
      <c r="B14" s="1354"/>
      <c r="C14" s="1357"/>
      <c r="D14" s="1361"/>
      <c r="E14" s="1362"/>
      <c r="F14" s="1363"/>
      <c r="G14" s="1344"/>
      <c r="H14" s="1368"/>
      <c r="I14" s="187"/>
      <c r="J14" s="184"/>
      <c r="K14" s="187"/>
      <c r="L14" s="184"/>
      <c r="M14" s="1372"/>
      <c r="N14" s="1373"/>
      <c r="O14" s="1377"/>
      <c r="P14" s="1345"/>
      <c r="Q14" s="1345"/>
      <c r="R14" s="1368"/>
      <c r="S14" s="1377"/>
      <c r="T14" s="1345"/>
      <c r="U14" s="1345"/>
      <c r="V14" s="1345"/>
      <c r="W14" s="1368"/>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IF($BI$3="暦月",IF(DAY(DATE($AJ$2,$AN$2,29))=29,29,""),"")</f>
        <v/>
      </c>
      <c r="BD14" s="182" t="str">
        <f>IF($BI$3="暦月",IF(DAY(DATE($AJ$2,$AN$2,30))=30,30,""),"")</f>
        <v/>
      </c>
      <c r="BE14" s="155" t="str">
        <f>IF($BI$3="暦月",IF(DAY(DATE($AJ$2,$AN$2,31))=31,31,""),"")</f>
        <v/>
      </c>
      <c r="BF14" s="1331"/>
      <c r="BG14" s="1332"/>
      <c r="BH14" s="1337"/>
      <c r="BI14" s="1338"/>
      <c r="BJ14" s="1344"/>
      <c r="BK14" s="1345"/>
      <c r="BL14" s="1345"/>
      <c r="BM14" s="1345"/>
      <c r="BN14" s="1346"/>
    </row>
    <row r="15" spans="2:71" ht="20.25" hidden="1" customHeight="1">
      <c r="B15" s="1354"/>
      <c r="C15" s="1357"/>
      <c r="D15" s="1361"/>
      <c r="E15" s="1362"/>
      <c r="F15" s="1363"/>
      <c r="G15" s="1344"/>
      <c r="H15" s="1368"/>
      <c r="I15" s="187"/>
      <c r="J15" s="184"/>
      <c r="K15" s="187"/>
      <c r="L15" s="184"/>
      <c r="M15" s="1372"/>
      <c r="N15" s="1373"/>
      <c r="O15" s="1377"/>
      <c r="P15" s="1345"/>
      <c r="Q15" s="1345"/>
      <c r="R15" s="1368"/>
      <c r="S15" s="1377"/>
      <c r="T15" s="1345"/>
      <c r="U15" s="1345"/>
      <c r="V15" s="1345"/>
      <c r="W15" s="1368"/>
      <c r="X15" s="200"/>
      <c r="Y15" s="200"/>
      <c r="Z15" s="201"/>
      <c r="AA15" s="150">
        <f>WEEKDAY(DATE($AJ$2,$AN$2,1))</f>
        <v>7</v>
      </c>
      <c r="AB15" s="151">
        <f>WEEKDAY(DATE($AJ$2,$AN$2,2))</f>
        <v>1</v>
      </c>
      <c r="AC15" s="151">
        <f>WEEKDAY(DATE($AJ$2,$AN$2,3))</f>
        <v>2</v>
      </c>
      <c r="AD15" s="151">
        <f>WEEKDAY(DATE($AJ$2,$AN$2,4))</f>
        <v>3</v>
      </c>
      <c r="AE15" s="151">
        <f>WEEKDAY(DATE($AJ$2,$AN$2,5))</f>
        <v>4</v>
      </c>
      <c r="AF15" s="151">
        <f>WEEKDAY(DATE($AJ$2,$AN$2,6))</f>
        <v>5</v>
      </c>
      <c r="AG15" s="152">
        <f>WEEKDAY(DATE($AJ$2,$AN$2,7))</f>
        <v>6</v>
      </c>
      <c r="AH15" s="153">
        <f>WEEKDAY(DATE($AJ$2,$AN$2,8))</f>
        <v>7</v>
      </c>
      <c r="AI15" s="151">
        <f>WEEKDAY(DATE($AJ$2,$AN$2,9))</f>
        <v>1</v>
      </c>
      <c r="AJ15" s="151">
        <f>WEEKDAY(DATE($AJ$2,$AN$2,10))</f>
        <v>2</v>
      </c>
      <c r="AK15" s="151">
        <f>WEEKDAY(DATE($AJ$2,$AN$2,11))</f>
        <v>3</v>
      </c>
      <c r="AL15" s="151">
        <f>WEEKDAY(DATE($AJ$2,$AN$2,12))</f>
        <v>4</v>
      </c>
      <c r="AM15" s="151">
        <f>WEEKDAY(DATE($AJ$2,$AN$2,13))</f>
        <v>5</v>
      </c>
      <c r="AN15" s="152">
        <f>WEEKDAY(DATE($AJ$2,$AN$2,14))</f>
        <v>6</v>
      </c>
      <c r="AO15" s="153">
        <f>WEEKDAY(DATE($AJ$2,$AN$2,15))</f>
        <v>7</v>
      </c>
      <c r="AP15" s="151">
        <f>WEEKDAY(DATE($AJ$2,$AN$2,16))</f>
        <v>1</v>
      </c>
      <c r="AQ15" s="151">
        <f>WEEKDAY(DATE($AJ$2,$AN$2,17))</f>
        <v>2</v>
      </c>
      <c r="AR15" s="151">
        <f>WEEKDAY(DATE($AJ$2,$AN$2,18))</f>
        <v>3</v>
      </c>
      <c r="AS15" s="151">
        <f>WEEKDAY(DATE($AJ$2,$AN$2,19))</f>
        <v>4</v>
      </c>
      <c r="AT15" s="151">
        <f>WEEKDAY(DATE($AJ$2,$AN$2,20))</f>
        <v>5</v>
      </c>
      <c r="AU15" s="152">
        <f>WEEKDAY(DATE($AJ$2,$AN$2,21))</f>
        <v>6</v>
      </c>
      <c r="AV15" s="153">
        <f>WEEKDAY(DATE($AJ$2,$AN$2,22))</f>
        <v>7</v>
      </c>
      <c r="AW15" s="151">
        <f>WEEKDAY(DATE($AJ$2,$AN$2,23))</f>
        <v>1</v>
      </c>
      <c r="AX15" s="151">
        <f>WEEKDAY(DATE($AJ$2,$AN$2,24))</f>
        <v>2</v>
      </c>
      <c r="AY15" s="151">
        <f>WEEKDAY(DATE($AJ$2,$AN$2,25))</f>
        <v>3</v>
      </c>
      <c r="AZ15" s="151">
        <f>WEEKDAY(DATE($AJ$2,$AN$2,26))</f>
        <v>4</v>
      </c>
      <c r="BA15" s="151">
        <f>WEEKDAY(DATE($AJ$2,$AN$2,27))</f>
        <v>5</v>
      </c>
      <c r="BB15" s="152">
        <f>WEEKDAY(DATE($AJ$2,$AN$2,28))</f>
        <v>6</v>
      </c>
      <c r="BC15" s="153">
        <f>IF(BC14=29,WEEKDAY(DATE($AJ$2,$AN$2,29)),0)</f>
        <v>0</v>
      </c>
      <c r="BD15" s="151">
        <f>IF(BD14=30,WEEKDAY(DATE($AJ$2,$AN$2,30)),0)</f>
        <v>0</v>
      </c>
      <c r="BE15" s="152">
        <f>IF(BE14=31,WEEKDAY(DATE($AJ$2,$AN$2,31)),0)</f>
        <v>0</v>
      </c>
      <c r="BF15" s="1331"/>
      <c r="BG15" s="1332"/>
      <c r="BH15" s="1337"/>
      <c r="BI15" s="1338"/>
      <c r="BJ15" s="1344"/>
      <c r="BK15" s="1345"/>
      <c r="BL15" s="1345"/>
      <c r="BM15" s="1345"/>
      <c r="BN15" s="1346"/>
    </row>
    <row r="16" spans="2:71" ht="20.25" customHeight="1" thickBot="1">
      <c r="B16" s="1355"/>
      <c r="C16" s="1358"/>
      <c r="D16" s="1364"/>
      <c r="E16" s="1365"/>
      <c r="F16" s="1366"/>
      <c r="G16" s="1347"/>
      <c r="H16" s="1369"/>
      <c r="I16" s="188"/>
      <c r="J16" s="185"/>
      <c r="K16" s="188"/>
      <c r="L16" s="185"/>
      <c r="M16" s="1374"/>
      <c r="N16" s="1375"/>
      <c r="O16" s="1378"/>
      <c r="P16" s="1348"/>
      <c r="Q16" s="1348"/>
      <c r="R16" s="1369"/>
      <c r="S16" s="1378"/>
      <c r="T16" s="1348"/>
      <c r="U16" s="1348"/>
      <c r="V16" s="1348"/>
      <c r="W16" s="1369"/>
      <c r="X16" s="202"/>
      <c r="Y16" s="202"/>
      <c r="Z16" s="203"/>
      <c r="AA16" s="156" t="str">
        <f>IF(AA15=1,"日",IF(AA15=2,"月",IF(AA15=3,"火",IF(AA15=4,"水",IF(AA15=5,"木",IF(AA15=6,"金","土"))))))</f>
        <v>土</v>
      </c>
      <c r="AB16" s="157" t="str">
        <f t="shared" ref="AB16:BB16" si="0">IF(AB15=1,"日",IF(AB15=2,"月",IF(AB15=3,"火",IF(AB15=4,"水",IF(AB15=5,"木",IF(AB15=6,"金","土"))))))</f>
        <v>日</v>
      </c>
      <c r="AC16" s="157" t="str">
        <f t="shared" si="0"/>
        <v>月</v>
      </c>
      <c r="AD16" s="157" t="str">
        <f t="shared" si="0"/>
        <v>火</v>
      </c>
      <c r="AE16" s="157" t="str">
        <f t="shared" si="0"/>
        <v>水</v>
      </c>
      <c r="AF16" s="157" t="str">
        <f t="shared" si="0"/>
        <v>木</v>
      </c>
      <c r="AG16" s="158" t="str">
        <f t="shared" si="0"/>
        <v>金</v>
      </c>
      <c r="AH16" s="159" t="str">
        <f>IF(AH15=1,"日",IF(AH15=2,"月",IF(AH15=3,"火",IF(AH15=4,"水",IF(AH15=5,"木",IF(AH15=6,"金","土"))))))</f>
        <v>土</v>
      </c>
      <c r="AI16" s="157" t="str">
        <f t="shared" si="0"/>
        <v>日</v>
      </c>
      <c r="AJ16" s="157" t="str">
        <f t="shared" si="0"/>
        <v>月</v>
      </c>
      <c r="AK16" s="157" t="str">
        <f t="shared" si="0"/>
        <v>火</v>
      </c>
      <c r="AL16" s="157" t="str">
        <f t="shared" si="0"/>
        <v>水</v>
      </c>
      <c r="AM16" s="157" t="str">
        <f t="shared" si="0"/>
        <v>木</v>
      </c>
      <c r="AN16" s="158" t="str">
        <f t="shared" si="0"/>
        <v>金</v>
      </c>
      <c r="AO16" s="159" t="str">
        <f>IF(AO15=1,"日",IF(AO15=2,"月",IF(AO15=3,"火",IF(AO15=4,"水",IF(AO15=5,"木",IF(AO15=6,"金","土"))))))</f>
        <v>土</v>
      </c>
      <c r="AP16" s="157" t="str">
        <f t="shared" si="0"/>
        <v>日</v>
      </c>
      <c r="AQ16" s="157" t="str">
        <f t="shared" si="0"/>
        <v>月</v>
      </c>
      <c r="AR16" s="157" t="str">
        <f t="shared" si="0"/>
        <v>火</v>
      </c>
      <c r="AS16" s="157" t="str">
        <f t="shared" si="0"/>
        <v>水</v>
      </c>
      <c r="AT16" s="157" t="str">
        <f t="shared" si="0"/>
        <v>木</v>
      </c>
      <c r="AU16" s="158" t="str">
        <f t="shared" si="0"/>
        <v>金</v>
      </c>
      <c r="AV16" s="159" t="str">
        <f>IF(AV15=1,"日",IF(AV15=2,"月",IF(AV15=3,"火",IF(AV15=4,"水",IF(AV15=5,"木",IF(AV15=6,"金","土"))))))</f>
        <v>土</v>
      </c>
      <c r="AW16" s="157" t="str">
        <f t="shared" si="0"/>
        <v>日</v>
      </c>
      <c r="AX16" s="157" t="str">
        <f t="shared" si="0"/>
        <v>月</v>
      </c>
      <c r="AY16" s="157" t="str">
        <f t="shared" si="0"/>
        <v>火</v>
      </c>
      <c r="AZ16" s="157" t="str">
        <f t="shared" si="0"/>
        <v>水</v>
      </c>
      <c r="BA16" s="157" t="str">
        <f t="shared" si="0"/>
        <v>木</v>
      </c>
      <c r="BB16" s="158" t="str">
        <f t="shared" si="0"/>
        <v>金</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1333"/>
      <c r="BG16" s="1334"/>
      <c r="BH16" s="1339"/>
      <c r="BI16" s="1340"/>
      <c r="BJ16" s="1347"/>
      <c r="BK16" s="1348"/>
      <c r="BL16" s="1348"/>
      <c r="BM16" s="1348"/>
      <c r="BN16" s="1349"/>
    </row>
    <row r="17" spans="2:66" ht="20.25" customHeight="1">
      <c r="B17" s="1479">
        <f>B15+1</f>
        <v>1</v>
      </c>
      <c r="C17" s="1398"/>
      <c r="D17" s="1399"/>
      <c r="E17" s="1400"/>
      <c r="F17" s="1401"/>
      <c r="G17" s="1312"/>
      <c r="H17" s="1313"/>
      <c r="I17" s="161"/>
      <c r="J17" s="162"/>
      <c r="K17" s="161"/>
      <c r="L17" s="162"/>
      <c r="M17" s="1406"/>
      <c r="N17" s="1407"/>
      <c r="O17" s="1412"/>
      <c r="P17" s="1413"/>
      <c r="Q17" s="1413"/>
      <c r="R17" s="1313"/>
      <c r="S17" s="1482"/>
      <c r="T17" s="1483"/>
      <c r="U17" s="1483"/>
      <c r="V17" s="1483"/>
      <c r="W17" s="1484"/>
      <c r="X17" s="109" t="s">
        <v>18</v>
      </c>
      <c r="Y17" s="110"/>
      <c r="Z17" s="111"/>
      <c r="AA17" s="102"/>
      <c r="AB17" s="103"/>
      <c r="AC17" s="103"/>
      <c r="AD17" s="103"/>
      <c r="AE17" s="103"/>
      <c r="AF17" s="103"/>
      <c r="AG17" s="104"/>
      <c r="AH17" s="102"/>
      <c r="AI17" s="103"/>
      <c r="AJ17" s="103"/>
      <c r="AK17" s="103"/>
      <c r="AL17" s="103"/>
      <c r="AM17" s="103"/>
      <c r="AN17" s="104"/>
      <c r="AO17" s="102"/>
      <c r="AP17" s="103"/>
      <c r="AQ17" s="103"/>
      <c r="AR17" s="103"/>
      <c r="AS17" s="103"/>
      <c r="AT17" s="103"/>
      <c r="AU17" s="104"/>
      <c r="AV17" s="102"/>
      <c r="AW17" s="103"/>
      <c r="AX17" s="103"/>
      <c r="AY17" s="103"/>
      <c r="AZ17" s="103"/>
      <c r="BA17" s="103"/>
      <c r="BB17" s="104"/>
      <c r="BC17" s="102"/>
      <c r="BD17" s="103"/>
      <c r="BE17" s="103"/>
      <c r="BF17" s="1402"/>
      <c r="BG17" s="1403"/>
      <c r="BH17" s="1404"/>
      <c r="BI17" s="1405"/>
      <c r="BJ17" s="1380"/>
      <c r="BK17" s="1381"/>
      <c r="BL17" s="1381"/>
      <c r="BM17" s="1381"/>
      <c r="BN17" s="1382"/>
    </row>
    <row r="18" spans="2:66" ht="20.25" customHeight="1">
      <c r="B18" s="1480"/>
      <c r="C18" s="1390"/>
      <c r="D18" s="1393"/>
      <c r="E18" s="1327"/>
      <c r="F18" s="1392"/>
      <c r="G18" s="1314"/>
      <c r="H18" s="1315"/>
      <c r="I18" s="163"/>
      <c r="J18" s="164">
        <f>G17</f>
        <v>0</v>
      </c>
      <c r="K18" s="163"/>
      <c r="L18" s="164">
        <f>M17</f>
        <v>0</v>
      </c>
      <c r="M18" s="1408"/>
      <c r="N18" s="1409"/>
      <c r="O18" s="1414"/>
      <c r="P18" s="1415"/>
      <c r="Q18" s="1415"/>
      <c r="R18" s="1315"/>
      <c r="S18" s="1440"/>
      <c r="T18" s="1441"/>
      <c r="U18" s="1441"/>
      <c r="V18" s="1441"/>
      <c r="W18" s="1442"/>
      <c r="X18" s="112" t="s">
        <v>254</v>
      </c>
      <c r="Y18" s="113"/>
      <c r="Z18" s="114"/>
      <c r="AA18" s="173" t="str">
        <f>IF(AA17="","",VLOOKUP(AA17,'シフト記号表（従来型・ユニット型共通）'!$C$6:$L$47,10,FALSE))</f>
        <v/>
      </c>
      <c r="AB18" s="174" t="str">
        <f>IF(AB17="","",VLOOKUP(AB17,'シフト記号表（従来型・ユニット型共通）'!$C$6:$L$47,10,FALSE))</f>
        <v/>
      </c>
      <c r="AC18" s="174" t="str">
        <f>IF(AC17="","",VLOOKUP(AC17,'シフト記号表（従来型・ユニット型共通）'!$C$6:$L$47,10,FALSE))</f>
        <v/>
      </c>
      <c r="AD18" s="174"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5" t="str">
        <f>IF(AG17="","",VLOOKUP(AG17,'シフト記号表（従来型・ユニット型共通）'!$C$6:$L$47,10,FALSE))</f>
        <v/>
      </c>
      <c r="AH18" s="173" t="str">
        <f>IF(AH17="","",VLOOKUP(AH17,'シフト記号表（従来型・ユニット型共通）'!$C$6:$L$47,10,FALSE))</f>
        <v/>
      </c>
      <c r="AI18" s="174" t="str">
        <f>IF(AI17="","",VLOOKUP(AI17,'シフト記号表（従来型・ユニット型共通）'!$C$6:$L$47,10,FALSE))</f>
        <v/>
      </c>
      <c r="AJ18" s="174" t="str">
        <f>IF(AJ17="","",VLOOKUP(AJ17,'シフト記号表（従来型・ユニット型共通）'!$C$6:$L$47,10,FALSE))</f>
        <v/>
      </c>
      <c r="AK18" s="174"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5" t="str">
        <f>IF(AN17="","",VLOOKUP(AN17,'シフト記号表（従来型・ユニット型共通）'!$C$6:$L$47,10,FALSE))</f>
        <v/>
      </c>
      <c r="AO18" s="173" t="str">
        <f>IF(AO17="","",VLOOKUP(AO17,'シフト記号表（従来型・ユニット型共通）'!$C$6:$L$47,10,FALSE))</f>
        <v/>
      </c>
      <c r="AP18" s="174" t="str">
        <f>IF(AP17="","",VLOOKUP(AP17,'シフト記号表（従来型・ユニット型共通）'!$C$6:$L$47,10,FALSE))</f>
        <v/>
      </c>
      <c r="AQ18" s="174" t="str">
        <f>IF(AQ17="","",VLOOKUP(AQ17,'シフト記号表（従来型・ユニット型共通）'!$C$6:$L$47,10,FALSE))</f>
        <v/>
      </c>
      <c r="AR18" s="174"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5" t="str">
        <f>IF(AU17="","",VLOOKUP(AU17,'シフト記号表（従来型・ユニット型共通）'!$C$6:$L$47,10,FALSE))</f>
        <v/>
      </c>
      <c r="AV18" s="173" t="str">
        <f>IF(AV17="","",VLOOKUP(AV17,'シフト記号表（従来型・ユニット型共通）'!$C$6:$L$47,10,FALSE))</f>
        <v/>
      </c>
      <c r="AW18" s="174" t="str">
        <f>IF(AW17="","",VLOOKUP(AW17,'シフト記号表（従来型・ユニット型共通）'!$C$6:$L$47,10,FALSE))</f>
        <v/>
      </c>
      <c r="AX18" s="174" t="str">
        <f>IF(AX17="","",VLOOKUP(AX17,'シフト記号表（従来型・ユニット型共通）'!$C$6:$L$47,10,FALSE))</f>
        <v/>
      </c>
      <c r="AY18" s="174"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175" t="str">
        <f>IF(BB17="","",VLOOKUP(BB17,'シフト記号表（従来型・ユニット型共通）'!$C$6:$L$47,10,FALSE))</f>
        <v/>
      </c>
      <c r="BC18" s="173" t="str">
        <f>IF(BC17="","",VLOOKUP(BC17,'シフト記号表（従来型・ユニット型共通）'!$C$6:$L$47,10,FALSE))</f>
        <v/>
      </c>
      <c r="BD18" s="174" t="str">
        <f>IF(BD17="","",VLOOKUP(BD17,'シフト記号表（従来型・ユニット型共通）'!$C$6:$L$47,10,FALSE))</f>
        <v/>
      </c>
      <c r="BE18" s="174" t="str">
        <f>IF(BE17="","",VLOOKUP(BE17,'シフト記号表（従来型・ユニット型共通）'!$C$6:$L$47,10,FALSE))</f>
        <v/>
      </c>
      <c r="BF18" s="1386">
        <f>IF($BI$3="４週",SUM(AA18:BB18),IF($BI$3="暦月",SUM(AA18:BE18),""))</f>
        <v>0</v>
      </c>
      <c r="BG18" s="1387"/>
      <c r="BH18" s="1388">
        <f>IF($BI$3="４週",BF18/4,IF($BI$3="暦月",(BF18/($BI$8/7)),""))</f>
        <v>0</v>
      </c>
      <c r="BI18" s="1387"/>
      <c r="BJ18" s="1383"/>
      <c r="BK18" s="1384"/>
      <c r="BL18" s="1384"/>
      <c r="BM18" s="1384"/>
      <c r="BN18" s="1385"/>
    </row>
    <row r="19" spans="2:66" ht="20.25" customHeight="1">
      <c r="B19" s="1479">
        <f>B17+1</f>
        <v>2</v>
      </c>
      <c r="C19" s="1389"/>
      <c r="D19" s="1391"/>
      <c r="E19" s="1327"/>
      <c r="F19" s="1392"/>
      <c r="G19" s="1316"/>
      <c r="H19" s="1317"/>
      <c r="I19" s="165"/>
      <c r="J19" s="166"/>
      <c r="K19" s="165"/>
      <c r="L19" s="166"/>
      <c r="M19" s="1410"/>
      <c r="N19" s="1411"/>
      <c r="O19" s="1416"/>
      <c r="P19" s="1417"/>
      <c r="Q19" s="1417"/>
      <c r="R19" s="1317"/>
      <c r="S19" s="1440"/>
      <c r="T19" s="1441"/>
      <c r="U19" s="1441"/>
      <c r="V19" s="1441"/>
      <c r="W19" s="1442"/>
      <c r="X19" s="115" t="s">
        <v>18</v>
      </c>
      <c r="Y19" s="116"/>
      <c r="Z19" s="117"/>
      <c r="AA19" s="105"/>
      <c r="AB19" s="106"/>
      <c r="AC19" s="106"/>
      <c r="AD19" s="106"/>
      <c r="AE19" s="106"/>
      <c r="AF19" s="106"/>
      <c r="AG19" s="107"/>
      <c r="AH19" s="105"/>
      <c r="AI19" s="106"/>
      <c r="AJ19" s="106"/>
      <c r="AK19" s="106"/>
      <c r="AL19" s="106"/>
      <c r="AM19" s="106"/>
      <c r="AN19" s="107"/>
      <c r="AO19" s="105"/>
      <c r="AP19" s="106"/>
      <c r="AQ19" s="106"/>
      <c r="AR19" s="106"/>
      <c r="AS19" s="106"/>
      <c r="AT19" s="106"/>
      <c r="AU19" s="107"/>
      <c r="AV19" s="105"/>
      <c r="AW19" s="106"/>
      <c r="AX19" s="106"/>
      <c r="AY19" s="106"/>
      <c r="AZ19" s="106"/>
      <c r="BA19" s="106"/>
      <c r="BB19" s="107"/>
      <c r="BC19" s="105"/>
      <c r="BD19" s="106"/>
      <c r="BE19" s="108"/>
      <c r="BF19" s="1394"/>
      <c r="BG19" s="1395"/>
      <c r="BH19" s="1396"/>
      <c r="BI19" s="1397"/>
      <c r="BJ19" s="1418"/>
      <c r="BK19" s="1419"/>
      <c r="BL19" s="1419"/>
      <c r="BM19" s="1419"/>
      <c r="BN19" s="1420"/>
    </row>
    <row r="20" spans="2:66" ht="20.25" customHeight="1">
      <c r="B20" s="1480"/>
      <c r="C20" s="1390"/>
      <c r="D20" s="1393"/>
      <c r="E20" s="1327"/>
      <c r="F20" s="1392"/>
      <c r="G20" s="1314"/>
      <c r="H20" s="1315"/>
      <c r="I20" s="163"/>
      <c r="J20" s="164">
        <f>G19</f>
        <v>0</v>
      </c>
      <c r="K20" s="163"/>
      <c r="L20" s="164">
        <f>M19</f>
        <v>0</v>
      </c>
      <c r="M20" s="1408"/>
      <c r="N20" s="1409"/>
      <c r="O20" s="1414"/>
      <c r="P20" s="1415"/>
      <c r="Q20" s="1415"/>
      <c r="R20" s="1315"/>
      <c r="S20" s="1440"/>
      <c r="T20" s="1441"/>
      <c r="U20" s="1441"/>
      <c r="V20" s="1441"/>
      <c r="W20" s="1442"/>
      <c r="X20" s="112" t="s">
        <v>254</v>
      </c>
      <c r="Y20" s="113"/>
      <c r="Z20" s="114"/>
      <c r="AA20" s="173" t="str">
        <f>IF(AA19="","",VLOOKUP(AA19,'シフト記号表（従来型・ユニット型共通）'!$C$6:$L$47,10,FALSE))</f>
        <v/>
      </c>
      <c r="AB20" s="174" t="str">
        <f>IF(AB19="","",VLOOKUP(AB19,'シフト記号表（従来型・ユニット型共通）'!$C$6:$L$47,10,FALSE))</f>
        <v/>
      </c>
      <c r="AC20" s="174" t="str">
        <f>IF(AC19="","",VLOOKUP(AC19,'シフト記号表（従来型・ユニット型共通）'!$C$6:$L$47,10,FALSE))</f>
        <v/>
      </c>
      <c r="AD20" s="174"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5" t="str">
        <f>IF(AG19="","",VLOOKUP(AG19,'シフト記号表（従来型・ユニット型共通）'!$C$6:$L$47,10,FALSE))</f>
        <v/>
      </c>
      <c r="AH20" s="173" t="str">
        <f>IF(AH19="","",VLOOKUP(AH19,'シフト記号表（従来型・ユニット型共通）'!$C$6:$L$47,10,FALSE))</f>
        <v/>
      </c>
      <c r="AI20" s="174" t="str">
        <f>IF(AI19="","",VLOOKUP(AI19,'シフト記号表（従来型・ユニット型共通）'!$C$6:$L$47,10,FALSE))</f>
        <v/>
      </c>
      <c r="AJ20" s="174" t="str">
        <f>IF(AJ19="","",VLOOKUP(AJ19,'シフト記号表（従来型・ユニット型共通）'!$C$6:$L$47,10,FALSE))</f>
        <v/>
      </c>
      <c r="AK20" s="174"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5" t="str">
        <f>IF(AN19="","",VLOOKUP(AN19,'シフト記号表（従来型・ユニット型共通）'!$C$6:$L$47,10,FALSE))</f>
        <v/>
      </c>
      <c r="AO20" s="173" t="str">
        <f>IF(AO19="","",VLOOKUP(AO19,'シフト記号表（従来型・ユニット型共通）'!$C$6:$L$47,10,FALSE))</f>
        <v/>
      </c>
      <c r="AP20" s="174" t="str">
        <f>IF(AP19="","",VLOOKUP(AP19,'シフト記号表（従来型・ユニット型共通）'!$C$6:$L$47,10,FALSE))</f>
        <v/>
      </c>
      <c r="AQ20" s="174" t="str">
        <f>IF(AQ19="","",VLOOKUP(AQ19,'シフト記号表（従来型・ユニット型共通）'!$C$6:$L$47,10,FALSE))</f>
        <v/>
      </c>
      <c r="AR20" s="174"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5" t="str">
        <f>IF(AU19="","",VLOOKUP(AU19,'シフト記号表（従来型・ユニット型共通）'!$C$6:$L$47,10,FALSE))</f>
        <v/>
      </c>
      <c r="AV20" s="173" t="str">
        <f>IF(AV19="","",VLOOKUP(AV19,'シフト記号表（従来型・ユニット型共通）'!$C$6:$L$47,10,FALSE))</f>
        <v/>
      </c>
      <c r="AW20" s="174" t="str">
        <f>IF(AW19="","",VLOOKUP(AW19,'シフト記号表（従来型・ユニット型共通）'!$C$6:$L$47,10,FALSE))</f>
        <v/>
      </c>
      <c r="AX20" s="174" t="str">
        <f>IF(AX19="","",VLOOKUP(AX19,'シフト記号表（従来型・ユニット型共通）'!$C$6:$L$47,10,FALSE))</f>
        <v/>
      </c>
      <c r="AY20" s="174"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175" t="str">
        <f>IF(BB19="","",VLOOKUP(BB19,'シフト記号表（従来型・ユニット型共通）'!$C$6:$L$47,10,FALSE))</f>
        <v/>
      </c>
      <c r="BC20" s="173" t="str">
        <f>IF(BC19="","",VLOOKUP(BC19,'シフト記号表（従来型・ユニット型共通）'!$C$6:$L$47,10,FALSE))</f>
        <v/>
      </c>
      <c r="BD20" s="174" t="str">
        <f>IF(BD19="","",VLOOKUP(BD19,'シフト記号表（従来型・ユニット型共通）'!$C$6:$L$47,10,FALSE))</f>
        <v/>
      </c>
      <c r="BE20" s="174" t="str">
        <f>IF(BE19="","",VLOOKUP(BE19,'シフト記号表（従来型・ユニット型共通）'!$C$6:$L$47,10,FALSE))</f>
        <v/>
      </c>
      <c r="BF20" s="1386">
        <f>IF($BI$3="４週",SUM(AA20:BB20),IF($BI$3="暦月",SUM(AA20:BE20),""))</f>
        <v>0</v>
      </c>
      <c r="BG20" s="1387"/>
      <c r="BH20" s="1388">
        <f>IF($BI$3="４週",BF20/4,IF($BI$3="暦月",(BF20/($BI$8/7)),""))</f>
        <v>0</v>
      </c>
      <c r="BI20" s="1387"/>
      <c r="BJ20" s="1383"/>
      <c r="BK20" s="1384"/>
      <c r="BL20" s="1384"/>
      <c r="BM20" s="1384"/>
      <c r="BN20" s="1385"/>
    </row>
    <row r="21" spans="2:66" ht="20.25" customHeight="1">
      <c r="B21" s="1479">
        <f>B19+1</f>
        <v>3</v>
      </c>
      <c r="C21" s="1389"/>
      <c r="D21" s="1391"/>
      <c r="E21" s="1327"/>
      <c r="F21" s="1392"/>
      <c r="G21" s="1316"/>
      <c r="H21" s="1317"/>
      <c r="I21" s="163"/>
      <c r="J21" s="164"/>
      <c r="K21" s="163"/>
      <c r="L21" s="164"/>
      <c r="M21" s="1410"/>
      <c r="N21" s="1411"/>
      <c r="O21" s="1416"/>
      <c r="P21" s="1417"/>
      <c r="Q21" s="1417"/>
      <c r="R21" s="1317"/>
      <c r="S21" s="1440"/>
      <c r="T21" s="1441"/>
      <c r="U21" s="1441"/>
      <c r="V21" s="1441"/>
      <c r="W21" s="1442"/>
      <c r="X21" s="115" t="s">
        <v>18</v>
      </c>
      <c r="Y21" s="116"/>
      <c r="Z21" s="117"/>
      <c r="AA21" s="105"/>
      <c r="AB21" s="106"/>
      <c r="AC21" s="106"/>
      <c r="AD21" s="106"/>
      <c r="AE21" s="106"/>
      <c r="AF21" s="106"/>
      <c r="AG21" s="107"/>
      <c r="AH21" s="105"/>
      <c r="AI21" s="106"/>
      <c r="AJ21" s="106"/>
      <c r="AK21" s="106"/>
      <c r="AL21" s="106"/>
      <c r="AM21" s="106"/>
      <c r="AN21" s="107"/>
      <c r="AO21" s="105"/>
      <c r="AP21" s="106"/>
      <c r="AQ21" s="106"/>
      <c r="AR21" s="106"/>
      <c r="AS21" s="106"/>
      <c r="AT21" s="106"/>
      <c r="AU21" s="107"/>
      <c r="AV21" s="105"/>
      <c r="AW21" s="106"/>
      <c r="AX21" s="106"/>
      <c r="AY21" s="106"/>
      <c r="AZ21" s="106"/>
      <c r="BA21" s="106"/>
      <c r="BB21" s="107"/>
      <c r="BC21" s="105"/>
      <c r="BD21" s="106"/>
      <c r="BE21" s="108"/>
      <c r="BF21" s="1394"/>
      <c r="BG21" s="1395"/>
      <c r="BH21" s="1396"/>
      <c r="BI21" s="1397"/>
      <c r="BJ21" s="1418"/>
      <c r="BK21" s="1419"/>
      <c r="BL21" s="1419"/>
      <c r="BM21" s="1419"/>
      <c r="BN21" s="1420"/>
    </row>
    <row r="22" spans="2:66" ht="20.25" customHeight="1">
      <c r="B22" s="1480"/>
      <c r="C22" s="1390"/>
      <c r="D22" s="1393"/>
      <c r="E22" s="1327"/>
      <c r="F22" s="1392"/>
      <c r="G22" s="1314"/>
      <c r="H22" s="1315"/>
      <c r="I22" s="163"/>
      <c r="J22" s="164">
        <f>G21</f>
        <v>0</v>
      </c>
      <c r="K22" s="163"/>
      <c r="L22" s="164">
        <f>M21</f>
        <v>0</v>
      </c>
      <c r="M22" s="1408"/>
      <c r="N22" s="1409"/>
      <c r="O22" s="1414"/>
      <c r="P22" s="1415"/>
      <c r="Q22" s="1415"/>
      <c r="R22" s="1315"/>
      <c r="S22" s="1440"/>
      <c r="T22" s="1441"/>
      <c r="U22" s="1441"/>
      <c r="V22" s="1441"/>
      <c r="W22" s="1442"/>
      <c r="X22" s="112" t="s">
        <v>254</v>
      </c>
      <c r="Y22" s="113"/>
      <c r="Z22" s="114"/>
      <c r="AA22" s="173" t="str">
        <f>IF(AA21="","",VLOOKUP(AA21,'シフト記号表（従来型・ユニット型共通）'!$C$6:$L$47,10,FALSE))</f>
        <v/>
      </c>
      <c r="AB22" s="174" t="str">
        <f>IF(AB21="","",VLOOKUP(AB21,'シフト記号表（従来型・ユニット型共通）'!$C$6:$L$47,10,FALSE))</f>
        <v/>
      </c>
      <c r="AC22" s="174" t="str">
        <f>IF(AC21="","",VLOOKUP(AC21,'シフト記号表（従来型・ユニット型共通）'!$C$6:$L$47,10,FALSE))</f>
        <v/>
      </c>
      <c r="AD22" s="174"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5" t="str">
        <f>IF(AG21="","",VLOOKUP(AG21,'シフト記号表（従来型・ユニット型共通）'!$C$6:$L$47,10,FALSE))</f>
        <v/>
      </c>
      <c r="AH22" s="173" t="str">
        <f>IF(AH21="","",VLOOKUP(AH21,'シフト記号表（従来型・ユニット型共通）'!$C$6:$L$47,10,FALSE))</f>
        <v/>
      </c>
      <c r="AI22" s="174" t="str">
        <f>IF(AI21="","",VLOOKUP(AI21,'シフト記号表（従来型・ユニット型共通）'!$C$6:$L$47,10,FALSE))</f>
        <v/>
      </c>
      <c r="AJ22" s="174" t="str">
        <f>IF(AJ21="","",VLOOKUP(AJ21,'シフト記号表（従来型・ユニット型共通）'!$C$6:$L$47,10,FALSE))</f>
        <v/>
      </c>
      <c r="AK22" s="174"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5" t="str">
        <f>IF(AN21="","",VLOOKUP(AN21,'シフト記号表（従来型・ユニット型共通）'!$C$6:$L$47,10,FALSE))</f>
        <v/>
      </c>
      <c r="AO22" s="173" t="str">
        <f>IF(AO21="","",VLOOKUP(AO21,'シフト記号表（従来型・ユニット型共通）'!$C$6:$L$47,10,FALSE))</f>
        <v/>
      </c>
      <c r="AP22" s="174" t="str">
        <f>IF(AP21="","",VLOOKUP(AP21,'シフト記号表（従来型・ユニット型共通）'!$C$6:$L$47,10,FALSE))</f>
        <v/>
      </c>
      <c r="AQ22" s="174" t="str">
        <f>IF(AQ21="","",VLOOKUP(AQ21,'シフト記号表（従来型・ユニット型共通）'!$C$6:$L$47,10,FALSE))</f>
        <v/>
      </c>
      <c r="AR22" s="174"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5" t="str">
        <f>IF(AU21="","",VLOOKUP(AU21,'シフト記号表（従来型・ユニット型共通）'!$C$6:$L$47,10,FALSE))</f>
        <v/>
      </c>
      <c r="AV22" s="173" t="str">
        <f>IF(AV21="","",VLOOKUP(AV21,'シフト記号表（従来型・ユニット型共通）'!$C$6:$L$47,10,FALSE))</f>
        <v/>
      </c>
      <c r="AW22" s="174" t="str">
        <f>IF(AW21="","",VLOOKUP(AW21,'シフト記号表（従来型・ユニット型共通）'!$C$6:$L$47,10,FALSE))</f>
        <v/>
      </c>
      <c r="AX22" s="174" t="str">
        <f>IF(AX21="","",VLOOKUP(AX21,'シフト記号表（従来型・ユニット型共通）'!$C$6:$L$47,10,FALSE))</f>
        <v/>
      </c>
      <c r="AY22" s="174"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175" t="str">
        <f>IF(BB21="","",VLOOKUP(BB21,'シフト記号表（従来型・ユニット型共通）'!$C$6:$L$47,10,FALSE))</f>
        <v/>
      </c>
      <c r="BC22" s="173" t="str">
        <f>IF(BC21="","",VLOOKUP(BC21,'シフト記号表（従来型・ユニット型共通）'!$C$6:$L$47,10,FALSE))</f>
        <v/>
      </c>
      <c r="BD22" s="174" t="str">
        <f>IF(BD21="","",VLOOKUP(BD21,'シフト記号表（従来型・ユニット型共通）'!$C$6:$L$47,10,FALSE))</f>
        <v/>
      </c>
      <c r="BE22" s="174" t="str">
        <f>IF(BE21="","",VLOOKUP(BE21,'シフト記号表（従来型・ユニット型共通）'!$C$6:$L$47,10,FALSE))</f>
        <v/>
      </c>
      <c r="BF22" s="1386">
        <f>IF($BI$3="４週",SUM(AA22:BB22),IF($BI$3="暦月",SUM(AA22:BE22),""))</f>
        <v>0</v>
      </c>
      <c r="BG22" s="1387"/>
      <c r="BH22" s="1388">
        <f>IF($BI$3="４週",BF22/4,IF($BI$3="暦月",(BF22/($BI$8/7)),""))</f>
        <v>0</v>
      </c>
      <c r="BI22" s="1387"/>
      <c r="BJ22" s="1383"/>
      <c r="BK22" s="1384"/>
      <c r="BL22" s="1384"/>
      <c r="BM22" s="1384"/>
      <c r="BN22" s="1385"/>
    </row>
    <row r="23" spans="2:66" ht="20.25" customHeight="1">
      <c r="B23" s="1479">
        <f>B21+1</f>
        <v>4</v>
      </c>
      <c r="C23" s="1389"/>
      <c r="D23" s="1391"/>
      <c r="E23" s="1327"/>
      <c r="F23" s="1392"/>
      <c r="G23" s="1316"/>
      <c r="H23" s="1317"/>
      <c r="I23" s="163"/>
      <c r="J23" s="164"/>
      <c r="K23" s="163"/>
      <c r="L23" s="164"/>
      <c r="M23" s="1410"/>
      <c r="N23" s="1411"/>
      <c r="O23" s="1416"/>
      <c r="P23" s="1417"/>
      <c r="Q23" s="1417"/>
      <c r="R23" s="1317"/>
      <c r="S23" s="1440"/>
      <c r="T23" s="1441"/>
      <c r="U23" s="1441"/>
      <c r="V23" s="1441"/>
      <c r="W23" s="1442"/>
      <c r="X23" s="115" t="s">
        <v>18</v>
      </c>
      <c r="Y23" s="116"/>
      <c r="Z23" s="117"/>
      <c r="AA23" s="105"/>
      <c r="AB23" s="106"/>
      <c r="AC23" s="106"/>
      <c r="AD23" s="106"/>
      <c r="AE23" s="106"/>
      <c r="AF23" s="106"/>
      <c r="AG23" s="107"/>
      <c r="AH23" s="105"/>
      <c r="AI23" s="106"/>
      <c r="AJ23" s="106"/>
      <c r="AK23" s="106"/>
      <c r="AL23" s="106"/>
      <c r="AM23" s="106"/>
      <c r="AN23" s="107"/>
      <c r="AO23" s="105"/>
      <c r="AP23" s="106"/>
      <c r="AQ23" s="106"/>
      <c r="AR23" s="106"/>
      <c r="AS23" s="106"/>
      <c r="AT23" s="106"/>
      <c r="AU23" s="107"/>
      <c r="AV23" s="105"/>
      <c r="AW23" s="106"/>
      <c r="AX23" s="106"/>
      <c r="AY23" s="106"/>
      <c r="AZ23" s="106"/>
      <c r="BA23" s="106"/>
      <c r="BB23" s="107"/>
      <c r="BC23" s="105"/>
      <c r="BD23" s="106"/>
      <c r="BE23" s="108"/>
      <c r="BF23" s="1394"/>
      <c r="BG23" s="1395"/>
      <c r="BH23" s="1396"/>
      <c r="BI23" s="1397"/>
      <c r="BJ23" s="1418"/>
      <c r="BK23" s="1419"/>
      <c r="BL23" s="1419"/>
      <c r="BM23" s="1419"/>
      <c r="BN23" s="1420"/>
    </row>
    <row r="24" spans="2:66" ht="20.25" customHeight="1">
      <c r="B24" s="1480"/>
      <c r="C24" s="1390"/>
      <c r="D24" s="1393"/>
      <c r="E24" s="1327"/>
      <c r="F24" s="1392"/>
      <c r="G24" s="1314"/>
      <c r="H24" s="1315"/>
      <c r="I24" s="163"/>
      <c r="J24" s="164">
        <f>G23</f>
        <v>0</v>
      </c>
      <c r="K24" s="163"/>
      <c r="L24" s="164">
        <f>M23</f>
        <v>0</v>
      </c>
      <c r="M24" s="1408"/>
      <c r="N24" s="1409"/>
      <c r="O24" s="1414"/>
      <c r="P24" s="1415"/>
      <c r="Q24" s="1415"/>
      <c r="R24" s="1315"/>
      <c r="S24" s="1440"/>
      <c r="T24" s="1441"/>
      <c r="U24" s="1441"/>
      <c r="V24" s="1441"/>
      <c r="W24" s="1442"/>
      <c r="X24" s="112" t="s">
        <v>254</v>
      </c>
      <c r="Y24" s="113"/>
      <c r="Z24" s="114"/>
      <c r="AA24" s="173" t="str">
        <f>IF(AA23="","",VLOOKUP(AA23,'シフト記号表（従来型・ユニット型共通）'!$C$6:$L$47,10,FALSE))</f>
        <v/>
      </c>
      <c r="AB24" s="174" t="str">
        <f>IF(AB23="","",VLOOKUP(AB23,'シフト記号表（従来型・ユニット型共通）'!$C$6:$L$47,10,FALSE))</f>
        <v/>
      </c>
      <c r="AC24" s="174" t="str">
        <f>IF(AC23="","",VLOOKUP(AC23,'シフト記号表（従来型・ユニット型共通）'!$C$6:$L$47,10,FALSE))</f>
        <v/>
      </c>
      <c r="AD24" s="174"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5" t="str">
        <f>IF(AG23="","",VLOOKUP(AG23,'シフト記号表（従来型・ユニット型共通）'!$C$6:$L$47,10,FALSE))</f>
        <v/>
      </c>
      <c r="AH24" s="173" t="str">
        <f>IF(AH23="","",VLOOKUP(AH23,'シフト記号表（従来型・ユニット型共通）'!$C$6:$L$47,10,FALSE))</f>
        <v/>
      </c>
      <c r="AI24" s="174" t="str">
        <f>IF(AI23="","",VLOOKUP(AI23,'シフト記号表（従来型・ユニット型共通）'!$C$6:$L$47,10,FALSE))</f>
        <v/>
      </c>
      <c r="AJ24" s="174" t="str">
        <f>IF(AJ23="","",VLOOKUP(AJ23,'シフト記号表（従来型・ユニット型共通）'!$C$6:$L$47,10,FALSE))</f>
        <v/>
      </c>
      <c r="AK24" s="174"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5" t="str">
        <f>IF(AN23="","",VLOOKUP(AN23,'シフト記号表（従来型・ユニット型共通）'!$C$6:$L$47,10,FALSE))</f>
        <v/>
      </c>
      <c r="AO24" s="173" t="str">
        <f>IF(AO23="","",VLOOKUP(AO23,'シフト記号表（従来型・ユニット型共通）'!$C$6:$L$47,10,FALSE))</f>
        <v/>
      </c>
      <c r="AP24" s="174" t="str">
        <f>IF(AP23="","",VLOOKUP(AP23,'シフト記号表（従来型・ユニット型共通）'!$C$6:$L$47,10,FALSE))</f>
        <v/>
      </c>
      <c r="AQ24" s="174" t="str">
        <f>IF(AQ23="","",VLOOKUP(AQ23,'シフト記号表（従来型・ユニット型共通）'!$C$6:$L$47,10,FALSE))</f>
        <v/>
      </c>
      <c r="AR24" s="174"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5" t="str">
        <f>IF(AU23="","",VLOOKUP(AU23,'シフト記号表（従来型・ユニット型共通）'!$C$6:$L$47,10,FALSE))</f>
        <v/>
      </c>
      <c r="AV24" s="173" t="str">
        <f>IF(AV23="","",VLOOKUP(AV23,'シフト記号表（従来型・ユニット型共通）'!$C$6:$L$47,10,FALSE))</f>
        <v/>
      </c>
      <c r="AW24" s="174" t="str">
        <f>IF(AW23="","",VLOOKUP(AW23,'シフト記号表（従来型・ユニット型共通）'!$C$6:$L$47,10,FALSE))</f>
        <v/>
      </c>
      <c r="AX24" s="174" t="str">
        <f>IF(AX23="","",VLOOKUP(AX23,'シフト記号表（従来型・ユニット型共通）'!$C$6:$L$47,10,FALSE))</f>
        <v/>
      </c>
      <c r="AY24" s="174"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175" t="str">
        <f>IF(BB23="","",VLOOKUP(BB23,'シフト記号表（従来型・ユニット型共通）'!$C$6:$L$47,10,FALSE))</f>
        <v/>
      </c>
      <c r="BC24" s="173" t="str">
        <f>IF(BC23="","",VLOOKUP(BC23,'シフト記号表（従来型・ユニット型共通）'!$C$6:$L$47,10,FALSE))</f>
        <v/>
      </c>
      <c r="BD24" s="174" t="str">
        <f>IF(BD23="","",VLOOKUP(BD23,'シフト記号表（従来型・ユニット型共通）'!$C$6:$L$47,10,FALSE))</f>
        <v/>
      </c>
      <c r="BE24" s="174" t="str">
        <f>IF(BE23="","",VLOOKUP(BE23,'シフト記号表（従来型・ユニット型共通）'!$C$6:$L$47,10,FALSE))</f>
        <v/>
      </c>
      <c r="BF24" s="1386">
        <f>IF($BI$3="４週",SUM(AA24:BB24),IF($BI$3="暦月",SUM(AA24:BE24),""))</f>
        <v>0</v>
      </c>
      <c r="BG24" s="1387"/>
      <c r="BH24" s="1388">
        <f>IF($BI$3="４週",BF24/4,IF($BI$3="暦月",(BF24/($BI$8/7)),""))</f>
        <v>0</v>
      </c>
      <c r="BI24" s="1387"/>
      <c r="BJ24" s="1383"/>
      <c r="BK24" s="1384"/>
      <c r="BL24" s="1384"/>
      <c r="BM24" s="1384"/>
      <c r="BN24" s="1385"/>
    </row>
    <row r="25" spans="2:66" ht="20.25" customHeight="1">
      <c r="B25" s="1479">
        <f>B23+1</f>
        <v>5</v>
      </c>
      <c r="C25" s="1389"/>
      <c r="D25" s="1391"/>
      <c r="E25" s="1327"/>
      <c r="F25" s="1392"/>
      <c r="G25" s="1316"/>
      <c r="H25" s="1317"/>
      <c r="I25" s="163"/>
      <c r="J25" s="164"/>
      <c r="K25" s="163"/>
      <c r="L25" s="164"/>
      <c r="M25" s="1410"/>
      <c r="N25" s="1411"/>
      <c r="O25" s="1416"/>
      <c r="P25" s="1417"/>
      <c r="Q25" s="1417"/>
      <c r="R25" s="1317"/>
      <c r="S25" s="1440"/>
      <c r="T25" s="1441"/>
      <c r="U25" s="1441"/>
      <c r="V25" s="1441"/>
      <c r="W25" s="1442"/>
      <c r="X25" s="115" t="s">
        <v>18</v>
      </c>
      <c r="Y25" s="116"/>
      <c r="Z25" s="117"/>
      <c r="AA25" s="105"/>
      <c r="AB25" s="106"/>
      <c r="AC25" s="106"/>
      <c r="AD25" s="106"/>
      <c r="AE25" s="106"/>
      <c r="AF25" s="106"/>
      <c r="AG25" s="107"/>
      <c r="AH25" s="105"/>
      <c r="AI25" s="106"/>
      <c r="AJ25" s="106"/>
      <c r="AK25" s="106"/>
      <c r="AL25" s="106"/>
      <c r="AM25" s="106"/>
      <c r="AN25" s="107"/>
      <c r="AO25" s="105"/>
      <c r="AP25" s="106"/>
      <c r="AQ25" s="106"/>
      <c r="AR25" s="106"/>
      <c r="AS25" s="106"/>
      <c r="AT25" s="106"/>
      <c r="AU25" s="107"/>
      <c r="AV25" s="105"/>
      <c r="AW25" s="106"/>
      <c r="AX25" s="106"/>
      <c r="AY25" s="106"/>
      <c r="AZ25" s="106"/>
      <c r="BA25" s="106"/>
      <c r="BB25" s="107"/>
      <c r="BC25" s="105"/>
      <c r="BD25" s="106"/>
      <c r="BE25" s="108"/>
      <c r="BF25" s="1394"/>
      <c r="BG25" s="1395"/>
      <c r="BH25" s="1396"/>
      <c r="BI25" s="1397"/>
      <c r="BJ25" s="1418"/>
      <c r="BK25" s="1419"/>
      <c r="BL25" s="1419"/>
      <c r="BM25" s="1419"/>
      <c r="BN25" s="1420"/>
    </row>
    <row r="26" spans="2:66" ht="20.25" customHeight="1">
      <c r="B26" s="1480"/>
      <c r="C26" s="1390"/>
      <c r="D26" s="1393"/>
      <c r="E26" s="1327"/>
      <c r="F26" s="1392"/>
      <c r="G26" s="1314"/>
      <c r="H26" s="1315"/>
      <c r="I26" s="163"/>
      <c r="J26" s="164">
        <f>G25</f>
        <v>0</v>
      </c>
      <c r="K26" s="163"/>
      <c r="L26" s="164">
        <f>M25</f>
        <v>0</v>
      </c>
      <c r="M26" s="1408"/>
      <c r="N26" s="1409"/>
      <c r="O26" s="1414"/>
      <c r="P26" s="1415"/>
      <c r="Q26" s="1415"/>
      <c r="R26" s="1315"/>
      <c r="S26" s="1440"/>
      <c r="T26" s="1441"/>
      <c r="U26" s="1441"/>
      <c r="V26" s="1441"/>
      <c r="W26" s="1442"/>
      <c r="X26" s="196" t="s">
        <v>254</v>
      </c>
      <c r="Y26" s="120"/>
      <c r="Z26" s="197"/>
      <c r="AA26" s="173" t="str">
        <f>IF(AA25="","",VLOOKUP(AA25,'シフト記号表（従来型・ユニット型共通）'!$C$6:$L$47,10,FALSE))</f>
        <v/>
      </c>
      <c r="AB26" s="174" t="str">
        <f>IF(AB25="","",VLOOKUP(AB25,'シフト記号表（従来型・ユニット型共通）'!$C$6:$L$47,10,FALSE))</f>
        <v/>
      </c>
      <c r="AC26" s="174" t="str">
        <f>IF(AC25="","",VLOOKUP(AC25,'シフト記号表（従来型・ユニット型共通）'!$C$6:$L$47,10,FALSE))</f>
        <v/>
      </c>
      <c r="AD26" s="174"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5" t="str">
        <f>IF(AG25="","",VLOOKUP(AG25,'シフト記号表（従来型・ユニット型共通）'!$C$6:$L$47,10,FALSE))</f>
        <v/>
      </c>
      <c r="AH26" s="173" t="str">
        <f>IF(AH25="","",VLOOKUP(AH25,'シフト記号表（従来型・ユニット型共通）'!$C$6:$L$47,10,FALSE))</f>
        <v/>
      </c>
      <c r="AI26" s="174" t="str">
        <f>IF(AI25="","",VLOOKUP(AI25,'シフト記号表（従来型・ユニット型共通）'!$C$6:$L$47,10,FALSE))</f>
        <v/>
      </c>
      <c r="AJ26" s="174" t="str">
        <f>IF(AJ25="","",VLOOKUP(AJ25,'シフト記号表（従来型・ユニット型共通）'!$C$6:$L$47,10,FALSE))</f>
        <v/>
      </c>
      <c r="AK26" s="174"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5" t="str">
        <f>IF(AN25="","",VLOOKUP(AN25,'シフト記号表（従来型・ユニット型共通）'!$C$6:$L$47,10,FALSE))</f>
        <v/>
      </c>
      <c r="AO26" s="173" t="str">
        <f>IF(AO25="","",VLOOKUP(AO25,'シフト記号表（従来型・ユニット型共通）'!$C$6:$L$47,10,FALSE))</f>
        <v/>
      </c>
      <c r="AP26" s="174" t="str">
        <f>IF(AP25="","",VLOOKUP(AP25,'シフト記号表（従来型・ユニット型共通）'!$C$6:$L$47,10,FALSE))</f>
        <v/>
      </c>
      <c r="AQ26" s="174" t="str">
        <f>IF(AQ25="","",VLOOKUP(AQ25,'シフト記号表（従来型・ユニット型共通）'!$C$6:$L$47,10,FALSE))</f>
        <v/>
      </c>
      <c r="AR26" s="174"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5" t="str">
        <f>IF(AU25="","",VLOOKUP(AU25,'シフト記号表（従来型・ユニット型共通）'!$C$6:$L$47,10,FALSE))</f>
        <v/>
      </c>
      <c r="AV26" s="173" t="str">
        <f>IF(AV25="","",VLOOKUP(AV25,'シフト記号表（従来型・ユニット型共通）'!$C$6:$L$47,10,FALSE))</f>
        <v/>
      </c>
      <c r="AW26" s="174" t="str">
        <f>IF(AW25="","",VLOOKUP(AW25,'シフト記号表（従来型・ユニット型共通）'!$C$6:$L$47,10,FALSE))</f>
        <v/>
      </c>
      <c r="AX26" s="174" t="str">
        <f>IF(AX25="","",VLOOKUP(AX25,'シフト記号表（従来型・ユニット型共通）'!$C$6:$L$47,10,FALSE))</f>
        <v/>
      </c>
      <c r="AY26" s="174"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175" t="str">
        <f>IF(BB25="","",VLOOKUP(BB25,'シフト記号表（従来型・ユニット型共通）'!$C$6:$L$47,10,FALSE))</f>
        <v/>
      </c>
      <c r="BC26" s="173" t="str">
        <f>IF(BC25="","",VLOOKUP(BC25,'シフト記号表（従来型・ユニット型共通）'!$C$6:$L$47,10,FALSE))</f>
        <v/>
      </c>
      <c r="BD26" s="174" t="str">
        <f>IF(BD25="","",VLOOKUP(BD25,'シフト記号表（従来型・ユニット型共通）'!$C$6:$L$47,10,FALSE))</f>
        <v/>
      </c>
      <c r="BE26" s="174" t="str">
        <f>IF(BE25="","",VLOOKUP(BE25,'シフト記号表（従来型・ユニット型共通）'!$C$6:$L$47,10,FALSE))</f>
        <v/>
      </c>
      <c r="BF26" s="1386">
        <f>IF($BI$3="４週",SUM(AA26:BB26),IF($BI$3="暦月",SUM(AA26:BE26),""))</f>
        <v>0</v>
      </c>
      <c r="BG26" s="1387"/>
      <c r="BH26" s="1388">
        <f>IF($BI$3="４週",BF26/4,IF($BI$3="暦月",(BF26/($BI$8/7)),""))</f>
        <v>0</v>
      </c>
      <c r="BI26" s="1387"/>
      <c r="BJ26" s="1383"/>
      <c r="BK26" s="1384"/>
      <c r="BL26" s="1384"/>
      <c r="BM26" s="1384"/>
      <c r="BN26" s="1385"/>
    </row>
    <row r="27" spans="2:66" ht="20.25" customHeight="1">
      <c r="B27" s="1479">
        <f>B25+1</f>
        <v>6</v>
      </c>
      <c r="C27" s="1389"/>
      <c r="D27" s="1391"/>
      <c r="E27" s="1327"/>
      <c r="F27" s="1392"/>
      <c r="G27" s="1316"/>
      <c r="H27" s="1317"/>
      <c r="I27" s="163"/>
      <c r="J27" s="164"/>
      <c r="K27" s="163"/>
      <c r="L27" s="164"/>
      <c r="M27" s="1410"/>
      <c r="N27" s="1411"/>
      <c r="O27" s="1416"/>
      <c r="P27" s="1417"/>
      <c r="Q27" s="1417"/>
      <c r="R27" s="1317"/>
      <c r="S27" s="1440"/>
      <c r="T27" s="1441"/>
      <c r="U27" s="1441"/>
      <c r="V27" s="1441"/>
      <c r="W27" s="1442"/>
      <c r="X27" s="195" t="s">
        <v>18</v>
      </c>
      <c r="Y27" s="118"/>
      <c r="Z27" s="119"/>
      <c r="AA27" s="105"/>
      <c r="AB27" s="106"/>
      <c r="AC27" s="106"/>
      <c r="AD27" s="106"/>
      <c r="AE27" s="106"/>
      <c r="AF27" s="106"/>
      <c r="AG27" s="107"/>
      <c r="AH27" s="105"/>
      <c r="AI27" s="106"/>
      <c r="AJ27" s="106"/>
      <c r="AK27" s="106"/>
      <c r="AL27" s="106"/>
      <c r="AM27" s="106"/>
      <c r="AN27" s="107"/>
      <c r="AO27" s="105"/>
      <c r="AP27" s="106"/>
      <c r="AQ27" s="106"/>
      <c r="AR27" s="106"/>
      <c r="AS27" s="106"/>
      <c r="AT27" s="106"/>
      <c r="AU27" s="107"/>
      <c r="AV27" s="105"/>
      <c r="AW27" s="106"/>
      <c r="AX27" s="106"/>
      <c r="AY27" s="106"/>
      <c r="AZ27" s="106"/>
      <c r="BA27" s="106"/>
      <c r="BB27" s="107"/>
      <c r="BC27" s="105"/>
      <c r="BD27" s="106"/>
      <c r="BE27" s="108"/>
      <c r="BF27" s="1394"/>
      <c r="BG27" s="1395"/>
      <c r="BH27" s="1396"/>
      <c r="BI27" s="1397"/>
      <c r="BJ27" s="1418"/>
      <c r="BK27" s="1419"/>
      <c r="BL27" s="1419"/>
      <c r="BM27" s="1419"/>
      <c r="BN27" s="1420"/>
    </row>
    <row r="28" spans="2:66" ht="20.25" customHeight="1">
      <c r="B28" s="1480"/>
      <c r="C28" s="1390"/>
      <c r="D28" s="1393"/>
      <c r="E28" s="1327"/>
      <c r="F28" s="1392"/>
      <c r="G28" s="1314"/>
      <c r="H28" s="1315"/>
      <c r="I28" s="163"/>
      <c r="J28" s="164">
        <f>G27</f>
        <v>0</v>
      </c>
      <c r="K28" s="163"/>
      <c r="L28" s="164">
        <f>M27</f>
        <v>0</v>
      </c>
      <c r="M28" s="1408"/>
      <c r="N28" s="1409"/>
      <c r="O28" s="1414"/>
      <c r="P28" s="1415"/>
      <c r="Q28" s="1415"/>
      <c r="R28" s="1315"/>
      <c r="S28" s="1440"/>
      <c r="T28" s="1441"/>
      <c r="U28" s="1441"/>
      <c r="V28" s="1441"/>
      <c r="W28" s="1442"/>
      <c r="X28" s="112" t="s">
        <v>254</v>
      </c>
      <c r="Y28" s="113"/>
      <c r="Z28" s="114"/>
      <c r="AA28" s="173" t="str">
        <f>IF(AA27="","",VLOOKUP(AA27,'シフト記号表（従来型・ユニット型共通）'!$C$6:$L$47,10,FALSE))</f>
        <v/>
      </c>
      <c r="AB28" s="174" t="str">
        <f>IF(AB27="","",VLOOKUP(AB27,'シフト記号表（従来型・ユニット型共通）'!$C$6:$L$47,10,FALSE))</f>
        <v/>
      </c>
      <c r="AC28" s="174" t="str">
        <f>IF(AC27="","",VLOOKUP(AC27,'シフト記号表（従来型・ユニット型共通）'!$C$6:$L$47,10,FALSE))</f>
        <v/>
      </c>
      <c r="AD28" s="174"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5" t="str">
        <f>IF(AG27="","",VLOOKUP(AG27,'シフト記号表（従来型・ユニット型共通）'!$C$6:$L$47,10,FALSE))</f>
        <v/>
      </c>
      <c r="AH28" s="173" t="str">
        <f>IF(AH27="","",VLOOKUP(AH27,'シフト記号表（従来型・ユニット型共通）'!$C$6:$L$47,10,FALSE))</f>
        <v/>
      </c>
      <c r="AI28" s="174" t="str">
        <f>IF(AI27="","",VLOOKUP(AI27,'シフト記号表（従来型・ユニット型共通）'!$C$6:$L$47,10,FALSE))</f>
        <v/>
      </c>
      <c r="AJ28" s="174" t="str">
        <f>IF(AJ27="","",VLOOKUP(AJ27,'シフト記号表（従来型・ユニット型共通）'!$C$6:$L$47,10,FALSE))</f>
        <v/>
      </c>
      <c r="AK28" s="174"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5" t="str">
        <f>IF(AN27="","",VLOOKUP(AN27,'シフト記号表（従来型・ユニット型共通）'!$C$6:$L$47,10,FALSE))</f>
        <v/>
      </c>
      <c r="AO28" s="173" t="str">
        <f>IF(AO27="","",VLOOKUP(AO27,'シフト記号表（従来型・ユニット型共通）'!$C$6:$L$47,10,FALSE))</f>
        <v/>
      </c>
      <c r="AP28" s="174" t="str">
        <f>IF(AP27="","",VLOOKUP(AP27,'シフト記号表（従来型・ユニット型共通）'!$C$6:$L$47,10,FALSE))</f>
        <v/>
      </c>
      <c r="AQ28" s="174" t="str">
        <f>IF(AQ27="","",VLOOKUP(AQ27,'シフト記号表（従来型・ユニット型共通）'!$C$6:$L$47,10,FALSE))</f>
        <v/>
      </c>
      <c r="AR28" s="174"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5" t="str">
        <f>IF(AU27="","",VLOOKUP(AU27,'シフト記号表（従来型・ユニット型共通）'!$C$6:$L$47,10,FALSE))</f>
        <v/>
      </c>
      <c r="AV28" s="173" t="str">
        <f>IF(AV27="","",VLOOKUP(AV27,'シフト記号表（従来型・ユニット型共通）'!$C$6:$L$47,10,FALSE))</f>
        <v/>
      </c>
      <c r="AW28" s="174" t="str">
        <f>IF(AW27="","",VLOOKUP(AW27,'シフト記号表（従来型・ユニット型共通）'!$C$6:$L$47,10,FALSE))</f>
        <v/>
      </c>
      <c r="AX28" s="174" t="str">
        <f>IF(AX27="","",VLOOKUP(AX27,'シフト記号表（従来型・ユニット型共通）'!$C$6:$L$47,10,FALSE))</f>
        <v/>
      </c>
      <c r="AY28" s="174"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175" t="str">
        <f>IF(BB27="","",VLOOKUP(BB27,'シフト記号表（従来型・ユニット型共通）'!$C$6:$L$47,10,FALSE))</f>
        <v/>
      </c>
      <c r="BC28" s="173" t="str">
        <f>IF(BC27="","",VLOOKUP(BC27,'シフト記号表（従来型・ユニット型共通）'!$C$6:$L$47,10,FALSE))</f>
        <v/>
      </c>
      <c r="BD28" s="174" t="str">
        <f>IF(BD27="","",VLOOKUP(BD27,'シフト記号表（従来型・ユニット型共通）'!$C$6:$L$47,10,FALSE))</f>
        <v/>
      </c>
      <c r="BE28" s="174" t="str">
        <f>IF(BE27="","",VLOOKUP(BE27,'シフト記号表（従来型・ユニット型共通）'!$C$6:$L$47,10,FALSE))</f>
        <v/>
      </c>
      <c r="BF28" s="1386">
        <f>IF($BI$3="４週",SUM(AA28:BB28),IF($BI$3="暦月",SUM(AA28:BE28),""))</f>
        <v>0</v>
      </c>
      <c r="BG28" s="1387"/>
      <c r="BH28" s="1388">
        <f>IF($BI$3="４週",BF28/4,IF($BI$3="暦月",(BF28/($BI$8/7)),""))</f>
        <v>0</v>
      </c>
      <c r="BI28" s="1387"/>
      <c r="BJ28" s="1383"/>
      <c r="BK28" s="1384"/>
      <c r="BL28" s="1384"/>
      <c r="BM28" s="1384"/>
      <c r="BN28" s="1385"/>
    </row>
    <row r="29" spans="2:66" ht="20.25" customHeight="1">
      <c r="B29" s="1479">
        <f>B27+1</f>
        <v>7</v>
      </c>
      <c r="C29" s="1389"/>
      <c r="D29" s="1391"/>
      <c r="E29" s="1327"/>
      <c r="F29" s="1392"/>
      <c r="G29" s="1316"/>
      <c r="H29" s="1317"/>
      <c r="I29" s="163"/>
      <c r="J29" s="164"/>
      <c r="K29" s="163"/>
      <c r="L29" s="164"/>
      <c r="M29" s="1410"/>
      <c r="N29" s="1411"/>
      <c r="O29" s="1416"/>
      <c r="P29" s="1417"/>
      <c r="Q29" s="1417"/>
      <c r="R29" s="1317"/>
      <c r="S29" s="1440"/>
      <c r="T29" s="1441"/>
      <c r="U29" s="1441"/>
      <c r="V29" s="1441"/>
      <c r="W29" s="1442"/>
      <c r="X29" s="115" t="s">
        <v>18</v>
      </c>
      <c r="Y29" s="116"/>
      <c r="Z29" s="117"/>
      <c r="AA29" s="105"/>
      <c r="AB29" s="106"/>
      <c r="AC29" s="106"/>
      <c r="AD29" s="106"/>
      <c r="AE29" s="106"/>
      <c r="AF29" s="106"/>
      <c r="AG29" s="107"/>
      <c r="AH29" s="105"/>
      <c r="AI29" s="106"/>
      <c r="AJ29" s="106"/>
      <c r="AK29" s="106"/>
      <c r="AL29" s="106"/>
      <c r="AM29" s="106"/>
      <c r="AN29" s="107"/>
      <c r="AO29" s="105"/>
      <c r="AP29" s="106"/>
      <c r="AQ29" s="106"/>
      <c r="AR29" s="106"/>
      <c r="AS29" s="106"/>
      <c r="AT29" s="106"/>
      <c r="AU29" s="107"/>
      <c r="AV29" s="105"/>
      <c r="AW29" s="106"/>
      <c r="AX29" s="106"/>
      <c r="AY29" s="106"/>
      <c r="AZ29" s="106"/>
      <c r="BA29" s="106"/>
      <c r="BB29" s="107"/>
      <c r="BC29" s="105"/>
      <c r="BD29" s="106"/>
      <c r="BE29" s="108"/>
      <c r="BF29" s="1394"/>
      <c r="BG29" s="1395"/>
      <c r="BH29" s="1396"/>
      <c r="BI29" s="1397"/>
      <c r="BJ29" s="1418"/>
      <c r="BK29" s="1419"/>
      <c r="BL29" s="1419"/>
      <c r="BM29" s="1419"/>
      <c r="BN29" s="1420"/>
    </row>
    <row r="30" spans="2:66" ht="20.25" customHeight="1">
      <c r="B30" s="1480"/>
      <c r="C30" s="1390"/>
      <c r="D30" s="1393"/>
      <c r="E30" s="1327"/>
      <c r="F30" s="1392"/>
      <c r="G30" s="1314"/>
      <c r="H30" s="1315"/>
      <c r="I30" s="163"/>
      <c r="J30" s="164">
        <f>G29</f>
        <v>0</v>
      </c>
      <c r="K30" s="163"/>
      <c r="L30" s="164">
        <f>M29</f>
        <v>0</v>
      </c>
      <c r="M30" s="1408"/>
      <c r="N30" s="1409"/>
      <c r="O30" s="1414"/>
      <c r="P30" s="1415"/>
      <c r="Q30" s="1415"/>
      <c r="R30" s="1315"/>
      <c r="S30" s="1440"/>
      <c r="T30" s="1441"/>
      <c r="U30" s="1441"/>
      <c r="V30" s="1441"/>
      <c r="W30" s="1442"/>
      <c r="X30" s="112" t="s">
        <v>254</v>
      </c>
      <c r="Y30" s="113"/>
      <c r="Z30" s="114"/>
      <c r="AA30" s="173" t="str">
        <f>IF(AA29="","",VLOOKUP(AA29,'シフト記号表（従来型・ユニット型共通）'!$C$6:$L$47,10,FALSE))</f>
        <v/>
      </c>
      <c r="AB30" s="174" t="str">
        <f>IF(AB29="","",VLOOKUP(AB29,'シフト記号表（従来型・ユニット型共通）'!$C$6:$L$47,10,FALSE))</f>
        <v/>
      </c>
      <c r="AC30" s="174" t="str">
        <f>IF(AC29="","",VLOOKUP(AC29,'シフト記号表（従来型・ユニット型共通）'!$C$6:$L$47,10,FALSE))</f>
        <v/>
      </c>
      <c r="AD30" s="174"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5" t="str">
        <f>IF(AG29="","",VLOOKUP(AG29,'シフト記号表（従来型・ユニット型共通）'!$C$6:$L$47,10,FALSE))</f>
        <v/>
      </c>
      <c r="AH30" s="173" t="str">
        <f>IF(AH29="","",VLOOKUP(AH29,'シフト記号表（従来型・ユニット型共通）'!$C$6:$L$47,10,FALSE))</f>
        <v/>
      </c>
      <c r="AI30" s="174" t="str">
        <f>IF(AI29="","",VLOOKUP(AI29,'シフト記号表（従来型・ユニット型共通）'!$C$6:$L$47,10,FALSE))</f>
        <v/>
      </c>
      <c r="AJ30" s="174" t="str">
        <f>IF(AJ29="","",VLOOKUP(AJ29,'シフト記号表（従来型・ユニット型共通）'!$C$6:$L$47,10,FALSE))</f>
        <v/>
      </c>
      <c r="AK30" s="174"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5" t="str">
        <f>IF(AN29="","",VLOOKUP(AN29,'シフト記号表（従来型・ユニット型共通）'!$C$6:$L$47,10,FALSE))</f>
        <v/>
      </c>
      <c r="AO30" s="173" t="str">
        <f>IF(AO29="","",VLOOKUP(AO29,'シフト記号表（従来型・ユニット型共通）'!$C$6:$L$47,10,FALSE))</f>
        <v/>
      </c>
      <c r="AP30" s="174" t="str">
        <f>IF(AP29="","",VLOOKUP(AP29,'シフト記号表（従来型・ユニット型共通）'!$C$6:$L$47,10,FALSE))</f>
        <v/>
      </c>
      <c r="AQ30" s="174" t="str">
        <f>IF(AQ29="","",VLOOKUP(AQ29,'シフト記号表（従来型・ユニット型共通）'!$C$6:$L$47,10,FALSE))</f>
        <v/>
      </c>
      <c r="AR30" s="174"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5" t="str">
        <f>IF(AU29="","",VLOOKUP(AU29,'シフト記号表（従来型・ユニット型共通）'!$C$6:$L$47,10,FALSE))</f>
        <v/>
      </c>
      <c r="AV30" s="173" t="str">
        <f>IF(AV29="","",VLOOKUP(AV29,'シフト記号表（従来型・ユニット型共通）'!$C$6:$L$47,10,FALSE))</f>
        <v/>
      </c>
      <c r="AW30" s="174" t="str">
        <f>IF(AW29="","",VLOOKUP(AW29,'シフト記号表（従来型・ユニット型共通）'!$C$6:$L$47,10,FALSE))</f>
        <v/>
      </c>
      <c r="AX30" s="174" t="str">
        <f>IF(AX29="","",VLOOKUP(AX29,'シフト記号表（従来型・ユニット型共通）'!$C$6:$L$47,10,FALSE))</f>
        <v/>
      </c>
      <c r="AY30" s="174"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175" t="str">
        <f>IF(BB29="","",VLOOKUP(BB29,'シフト記号表（従来型・ユニット型共通）'!$C$6:$L$47,10,FALSE))</f>
        <v/>
      </c>
      <c r="BC30" s="173" t="str">
        <f>IF(BC29="","",VLOOKUP(BC29,'シフト記号表（従来型・ユニット型共通）'!$C$6:$L$47,10,FALSE))</f>
        <v/>
      </c>
      <c r="BD30" s="174" t="str">
        <f>IF(BD29="","",VLOOKUP(BD29,'シフト記号表（従来型・ユニット型共通）'!$C$6:$L$47,10,FALSE))</f>
        <v/>
      </c>
      <c r="BE30" s="174" t="str">
        <f>IF(BE29="","",VLOOKUP(BE29,'シフト記号表（従来型・ユニット型共通）'!$C$6:$L$47,10,FALSE))</f>
        <v/>
      </c>
      <c r="BF30" s="1386">
        <f>IF($BI$3="４週",SUM(AA30:BB30),IF($BI$3="暦月",SUM(AA30:BE30),""))</f>
        <v>0</v>
      </c>
      <c r="BG30" s="1387"/>
      <c r="BH30" s="1388">
        <f>IF($BI$3="４週",BF30/4,IF($BI$3="暦月",(BF30/($BI$8/7)),""))</f>
        <v>0</v>
      </c>
      <c r="BI30" s="1387"/>
      <c r="BJ30" s="1383"/>
      <c r="BK30" s="1384"/>
      <c r="BL30" s="1384"/>
      <c r="BM30" s="1384"/>
      <c r="BN30" s="1385"/>
    </row>
    <row r="31" spans="2:66" ht="20.25" customHeight="1">
      <c r="B31" s="1479">
        <f>B29+1</f>
        <v>8</v>
      </c>
      <c r="C31" s="1389"/>
      <c r="D31" s="1391"/>
      <c r="E31" s="1327"/>
      <c r="F31" s="1392"/>
      <c r="G31" s="1316"/>
      <c r="H31" s="1317"/>
      <c r="I31" s="163"/>
      <c r="J31" s="164"/>
      <c r="K31" s="163"/>
      <c r="L31" s="164"/>
      <c r="M31" s="1410"/>
      <c r="N31" s="1411"/>
      <c r="O31" s="1416"/>
      <c r="P31" s="1417"/>
      <c r="Q31" s="1417"/>
      <c r="R31" s="1317"/>
      <c r="S31" s="1440"/>
      <c r="T31" s="1441"/>
      <c r="U31" s="1441"/>
      <c r="V31" s="1441"/>
      <c r="W31" s="1442"/>
      <c r="X31" s="115" t="s">
        <v>18</v>
      </c>
      <c r="Y31" s="116"/>
      <c r="Z31" s="117"/>
      <c r="AA31" s="105"/>
      <c r="AB31" s="106"/>
      <c r="AC31" s="106"/>
      <c r="AD31" s="106"/>
      <c r="AE31" s="106"/>
      <c r="AF31" s="106"/>
      <c r="AG31" s="107"/>
      <c r="AH31" s="105"/>
      <c r="AI31" s="106"/>
      <c r="AJ31" s="106"/>
      <c r="AK31" s="106"/>
      <c r="AL31" s="106"/>
      <c r="AM31" s="106"/>
      <c r="AN31" s="107"/>
      <c r="AO31" s="105"/>
      <c r="AP31" s="106"/>
      <c r="AQ31" s="106"/>
      <c r="AR31" s="106"/>
      <c r="AS31" s="106"/>
      <c r="AT31" s="106"/>
      <c r="AU31" s="107"/>
      <c r="AV31" s="105"/>
      <c r="AW31" s="106"/>
      <c r="AX31" s="106"/>
      <c r="AY31" s="106"/>
      <c r="AZ31" s="106"/>
      <c r="BA31" s="106"/>
      <c r="BB31" s="107"/>
      <c r="BC31" s="105"/>
      <c r="BD31" s="106"/>
      <c r="BE31" s="108"/>
      <c r="BF31" s="1394"/>
      <c r="BG31" s="1395"/>
      <c r="BH31" s="1396"/>
      <c r="BI31" s="1397"/>
      <c r="BJ31" s="1418"/>
      <c r="BK31" s="1419"/>
      <c r="BL31" s="1419"/>
      <c r="BM31" s="1419"/>
      <c r="BN31" s="1420"/>
    </row>
    <row r="32" spans="2:66" ht="20.25" customHeight="1">
      <c r="B32" s="1480"/>
      <c r="C32" s="1390"/>
      <c r="D32" s="1393"/>
      <c r="E32" s="1327"/>
      <c r="F32" s="1392"/>
      <c r="G32" s="1314"/>
      <c r="H32" s="1315"/>
      <c r="I32" s="163"/>
      <c r="J32" s="164">
        <f>G31</f>
        <v>0</v>
      </c>
      <c r="K32" s="163"/>
      <c r="L32" s="164">
        <f>M31</f>
        <v>0</v>
      </c>
      <c r="M32" s="1408"/>
      <c r="N32" s="1409"/>
      <c r="O32" s="1414"/>
      <c r="P32" s="1415"/>
      <c r="Q32" s="1415"/>
      <c r="R32" s="1315"/>
      <c r="S32" s="1440"/>
      <c r="T32" s="1441"/>
      <c r="U32" s="1441"/>
      <c r="V32" s="1441"/>
      <c r="W32" s="1442"/>
      <c r="X32" s="112" t="s">
        <v>254</v>
      </c>
      <c r="Y32" s="113"/>
      <c r="Z32" s="114"/>
      <c r="AA32" s="173" t="str">
        <f>IF(AA31="","",VLOOKUP(AA31,'シフト記号表（従来型・ユニット型共通）'!$C$6:$L$47,10,FALSE))</f>
        <v/>
      </c>
      <c r="AB32" s="174" t="str">
        <f>IF(AB31="","",VLOOKUP(AB31,'シフト記号表（従来型・ユニット型共通）'!$C$6:$L$47,10,FALSE))</f>
        <v/>
      </c>
      <c r="AC32" s="174" t="str">
        <f>IF(AC31="","",VLOOKUP(AC31,'シフト記号表（従来型・ユニット型共通）'!$C$6:$L$47,10,FALSE))</f>
        <v/>
      </c>
      <c r="AD32" s="174"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5" t="str">
        <f>IF(AG31="","",VLOOKUP(AG31,'シフト記号表（従来型・ユニット型共通）'!$C$6:$L$47,10,FALSE))</f>
        <v/>
      </c>
      <c r="AH32" s="173" t="str">
        <f>IF(AH31="","",VLOOKUP(AH31,'シフト記号表（従来型・ユニット型共通）'!$C$6:$L$47,10,FALSE))</f>
        <v/>
      </c>
      <c r="AI32" s="174" t="str">
        <f>IF(AI31="","",VLOOKUP(AI31,'シフト記号表（従来型・ユニット型共通）'!$C$6:$L$47,10,FALSE))</f>
        <v/>
      </c>
      <c r="AJ32" s="174" t="str">
        <f>IF(AJ31="","",VLOOKUP(AJ31,'シフト記号表（従来型・ユニット型共通）'!$C$6:$L$47,10,FALSE))</f>
        <v/>
      </c>
      <c r="AK32" s="174"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5" t="str">
        <f>IF(AN31="","",VLOOKUP(AN31,'シフト記号表（従来型・ユニット型共通）'!$C$6:$L$47,10,FALSE))</f>
        <v/>
      </c>
      <c r="AO32" s="173" t="str">
        <f>IF(AO31="","",VLOOKUP(AO31,'シフト記号表（従来型・ユニット型共通）'!$C$6:$L$47,10,FALSE))</f>
        <v/>
      </c>
      <c r="AP32" s="174" t="str">
        <f>IF(AP31="","",VLOOKUP(AP31,'シフト記号表（従来型・ユニット型共通）'!$C$6:$L$47,10,FALSE))</f>
        <v/>
      </c>
      <c r="AQ32" s="174" t="str">
        <f>IF(AQ31="","",VLOOKUP(AQ31,'シフト記号表（従来型・ユニット型共通）'!$C$6:$L$47,10,FALSE))</f>
        <v/>
      </c>
      <c r="AR32" s="174"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5" t="str">
        <f>IF(AU31="","",VLOOKUP(AU31,'シフト記号表（従来型・ユニット型共通）'!$C$6:$L$47,10,FALSE))</f>
        <v/>
      </c>
      <c r="AV32" s="173" t="str">
        <f>IF(AV31="","",VLOOKUP(AV31,'シフト記号表（従来型・ユニット型共通）'!$C$6:$L$47,10,FALSE))</f>
        <v/>
      </c>
      <c r="AW32" s="174" t="str">
        <f>IF(AW31="","",VLOOKUP(AW31,'シフト記号表（従来型・ユニット型共通）'!$C$6:$L$47,10,FALSE))</f>
        <v/>
      </c>
      <c r="AX32" s="174" t="str">
        <f>IF(AX31="","",VLOOKUP(AX31,'シフト記号表（従来型・ユニット型共通）'!$C$6:$L$47,10,FALSE))</f>
        <v/>
      </c>
      <c r="AY32" s="174"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175" t="str">
        <f>IF(BB31="","",VLOOKUP(BB31,'シフト記号表（従来型・ユニット型共通）'!$C$6:$L$47,10,FALSE))</f>
        <v/>
      </c>
      <c r="BC32" s="173" t="str">
        <f>IF(BC31="","",VLOOKUP(BC31,'シフト記号表（従来型・ユニット型共通）'!$C$6:$L$47,10,FALSE))</f>
        <v/>
      </c>
      <c r="BD32" s="174" t="str">
        <f>IF(BD31="","",VLOOKUP(BD31,'シフト記号表（従来型・ユニット型共通）'!$C$6:$L$47,10,FALSE))</f>
        <v/>
      </c>
      <c r="BE32" s="174" t="str">
        <f>IF(BE31="","",VLOOKUP(BE31,'シフト記号表（従来型・ユニット型共通）'!$C$6:$L$47,10,FALSE))</f>
        <v/>
      </c>
      <c r="BF32" s="1386">
        <f>IF($BI$3="４週",SUM(AA32:BB32),IF($BI$3="暦月",SUM(AA32:BE32),""))</f>
        <v>0</v>
      </c>
      <c r="BG32" s="1387"/>
      <c r="BH32" s="1388">
        <f>IF($BI$3="４週",BF32/4,IF($BI$3="暦月",(BF32/($BI$8/7)),""))</f>
        <v>0</v>
      </c>
      <c r="BI32" s="1387"/>
      <c r="BJ32" s="1383"/>
      <c r="BK32" s="1384"/>
      <c r="BL32" s="1384"/>
      <c r="BM32" s="1384"/>
      <c r="BN32" s="1385"/>
    </row>
    <row r="33" spans="2:66" ht="20.25" customHeight="1">
      <c r="B33" s="1479">
        <f>B31+1</f>
        <v>9</v>
      </c>
      <c r="C33" s="1389"/>
      <c r="D33" s="1391"/>
      <c r="E33" s="1327"/>
      <c r="F33" s="1392"/>
      <c r="G33" s="1316"/>
      <c r="H33" s="1317"/>
      <c r="I33" s="163"/>
      <c r="J33" s="164"/>
      <c r="K33" s="163"/>
      <c r="L33" s="164"/>
      <c r="M33" s="1410"/>
      <c r="N33" s="1411"/>
      <c r="O33" s="1416"/>
      <c r="P33" s="1417"/>
      <c r="Q33" s="1417"/>
      <c r="R33" s="1317"/>
      <c r="S33" s="1440"/>
      <c r="T33" s="1441"/>
      <c r="U33" s="1441"/>
      <c r="V33" s="1441"/>
      <c r="W33" s="1442"/>
      <c r="X33" s="115" t="s">
        <v>18</v>
      </c>
      <c r="Y33" s="116"/>
      <c r="Z33" s="117"/>
      <c r="AA33" s="105"/>
      <c r="AB33" s="106"/>
      <c r="AC33" s="106"/>
      <c r="AD33" s="106"/>
      <c r="AE33" s="106"/>
      <c r="AF33" s="106"/>
      <c r="AG33" s="107"/>
      <c r="AH33" s="105"/>
      <c r="AI33" s="106"/>
      <c r="AJ33" s="106"/>
      <c r="AK33" s="106"/>
      <c r="AL33" s="106"/>
      <c r="AM33" s="106"/>
      <c r="AN33" s="107"/>
      <c r="AO33" s="105"/>
      <c r="AP33" s="106"/>
      <c r="AQ33" s="106"/>
      <c r="AR33" s="106"/>
      <c r="AS33" s="106"/>
      <c r="AT33" s="106"/>
      <c r="AU33" s="107"/>
      <c r="AV33" s="105"/>
      <c r="AW33" s="106"/>
      <c r="AX33" s="106"/>
      <c r="AY33" s="106"/>
      <c r="AZ33" s="106"/>
      <c r="BA33" s="106"/>
      <c r="BB33" s="107"/>
      <c r="BC33" s="105"/>
      <c r="BD33" s="106"/>
      <c r="BE33" s="108"/>
      <c r="BF33" s="1394"/>
      <c r="BG33" s="1395"/>
      <c r="BH33" s="1396"/>
      <c r="BI33" s="1397"/>
      <c r="BJ33" s="1418"/>
      <c r="BK33" s="1419"/>
      <c r="BL33" s="1419"/>
      <c r="BM33" s="1419"/>
      <c r="BN33" s="1420"/>
    </row>
    <row r="34" spans="2:66" ht="20.25" customHeight="1">
      <c r="B34" s="1480"/>
      <c r="C34" s="1390"/>
      <c r="D34" s="1393"/>
      <c r="E34" s="1327"/>
      <c r="F34" s="1392"/>
      <c r="G34" s="1314"/>
      <c r="H34" s="1315"/>
      <c r="I34" s="163"/>
      <c r="J34" s="164">
        <f>G33</f>
        <v>0</v>
      </c>
      <c r="K34" s="163"/>
      <c r="L34" s="164">
        <f>M33</f>
        <v>0</v>
      </c>
      <c r="M34" s="1408"/>
      <c r="N34" s="1409"/>
      <c r="O34" s="1414"/>
      <c r="P34" s="1415"/>
      <c r="Q34" s="1415"/>
      <c r="R34" s="1315"/>
      <c r="S34" s="1440"/>
      <c r="T34" s="1441"/>
      <c r="U34" s="1441"/>
      <c r="V34" s="1441"/>
      <c r="W34" s="1442"/>
      <c r="X34" s="196" t="s">
        <v>254</v>
      </c>
      <c r="Y34" s="120"/>
      <c r="Z34" s="197"/>
      <c r="AA34" s="173" t="str">
        <f>IF(AA33="","",VLOOKUP(AA33,'シフト記号表（従来型・ユニット型共通）'!$C$6:$L$47,10,FALSE))</f>
        <v/>
      </c>
      <c r="AB34" s="174" t="str">
        <f>IF(AB33="","",VLOOKUP(AB33,'シフト記号表（従来型・ユニット型共通）'!$C$6:$L$47,10,FALSE))</f>
        <v/>
      </c>
      <c r="AC34" s="174" t="str">
        <f>IF(AC33="","",VLOOKUP(AC33,'シフト記号表（従来型・ユニット型共通）'!$C$6:$L$47,10,FALSE))</f>
        <v/>
      </c>
      <c r="AD34" s="174"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5" t="str">
        <f>IF(AG33="","",VLOOKUP(AG33,'シフト記号表（従来型・ユニット型共通）'!$C$6:$L$47,10,FALSE))</f>
        <v/>
      </c>
      <c r="AH34" s="173" t="str">
        <f>IF(AH33="","",VLOOKUP(AH33,'シフト記号表（従来型・ユニット型共通）'!$C$6:$L$47,10,FALSE))</f>
        <v/>
      </c>
      <c r="AI34" s="174" t="str">
        <f>IF(AI33="","",VLOOKUP(AI33,'シフト記号表（従来型・ユニット型共通）'!$C$6:$L$47,10,FALSE))</f>
        <v/>
      </c>
      <c r="AJ34" s="174" t="str">
        <f>IF(AJ33="","",VLOOKUP(AJ33,'シフト記号表（従来型・ユニット型共通）'!$C$6:$L$47,10,FALSE))</f>
        <v/>
      </c>
      <c r="AK34" s="174"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5" t="str">
        <f>IF(AN33="","",VLOOKUP(AN33,'シフト記号表（従来型・ユニット型共通）'!$C$6:$L$47,10,FALSE))</f>
        <v/>
      </c>
      <c r="AO34" s="173" t="str">
        <f>IF(AO33="","",VLOOKUP(AO33,'シフト記号表（従来型・ユニット型共通）'!$C$6:$L$47,10,FALSE))</f>
        <v/>
      </c>
      <c r="AP34" s="174" t="str">
        <f>IF(AP33="","",VLOOKUP(AP33,'シフト記号表（従来型・ユニット型共通）'!$C$6:$L$47,10,FALSE))</f>
        <v/>
      </c>
      <c r="AQ34" s="174" t="str">
        <f>IF(AQ33="","",VLOOKUP(AQ33,'シフト記号表（従来型・ユニット型共通）'!$C$6:$L$47,10,FALSE))</f>
        <v/>
      </c>
      <c r="AR34" s="174"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5" t="str">
        <f>IF(AU33="","",VLOOKUP(AU33,'シフト記号表（従来型・ユニット型共通）'!$C$6:$L$47,10,FALSE))</f>
        <v/>
      </c>
      <c r="AV34" s="173" t="str">
        <f>IF(AV33="","",VLOOKUP(AV33,'シフト記号表（従来型・ユニット型共通）'!$C$6:$L$47,10,FALSE))</f>
        <v/>
      </c>
      <c r="AW34" s="174" t="str">
        <f>IF(AW33="","",VLOOKUP(AW33,'シフト記号表（従来型・ユニット型共通）'!$C$6:$L$47,10,FALSE))</f>
        <v/>
      </c>
      <c r="AX34" s="174" t="str">
        <f>IF(AX33="","",VLOOKUP(AX33,'シフト記号表（従来型・ユニット型共通）'!$C$6:$L$47,10,FALSE))</f>
        <v/>
      </c>
      <c r="AY34" s="174"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175" t="str">
        <f>IF(BB33="","",VLOOKUP(BB33,'シフト記号表（従来型・ユニット型共通）'!$C$6:$L$47,10,FALSE))</f>
        <v/>
      </c>
      <c r="BC34" s="173" t="str">
        <f>IF(BC33="","",VLOOKUP(BC33,'シフト記号表（従来型・ユニット型共通）'!$C$6:$L$47,10,FALSE))</f>
        <v/>
      </c>
      <c r="BD34" s="174" t="str">
        <f>IF(BD33="","",VLOOKUP(BD33,'シフト記号表（従来型・ユニット型共通）'!$C$6:$L$47,10,FALSE))</f>
        <v/>
      </c>
      <c r="BE34" s="174" t="str">
        <f>IF(BE33="","",VLOOKUP(BE33,'シフト記号表（従来型・ユニット型共通）'!$C$6:$L$47,10,FALSE))</f>
        <v/>
      </c>
      <c r="BF34" s="1386">
        <f>IF($BI$3="４週",SUM(AA34:BB34),IF($BI$3="暦月",SUM(AA34:BE34),""))</f>
        <v>0</v>
      </c>
      <c r="BG34" s="1387"/>
      <c r="BH34" s="1388">
        <f>IF($BI$3="４週",BF34/4,IF($BI$3="暦月",(BF34/($BI$8/7)),""))</f>
        <v>0</v>
      </c>
      <c r="BI34" s="1387"/>
      <c r="BJ34" s="1383"/>
      <c r="BK34" s="1384"/>
      <c r="BL34" s="1384"/>
      <c r="BM34" s="1384"/>
      <c r="BN34" s="1385"/>
    </row>
    <row r="35" spans="2:66" ht="20.25" customHeight="1">
      <c r="B35" s="1479">
        <f>B33+1</f>
        <v>10</v>
      </c>
      <c r="C35" s="1389"/>
      <c r="D35" s="1391"/>
      <c r="E35" s="1327"/>
      <c r="F35" s="1392"/>
      <c r="G35" s="1316"/>
      <c r="H35" s="1317"/>
      <c r="I35" s="163"/>
      <c r="J35" s="164"/>
      <c r="K35" s="163"/>
      <c r="L35" s="164"/>
      <c r="M35" s="1410"/>
      <c r="N35" s="1411"/>
      <c r="O35" s="1416"/>
      <c r="P35" s="1417"/>
      <c r="Q35" s="1417"/>
      <c r="R35" s="1317"/>
      <c r="S35" s="1440"/>
      <c r="T35" s="1441"/>
      <c r="U35" s="1441"/>
      <c r="V35" s="1441"/>
      <c r="W35" s="1442"/>
      <c r="X35" s="195" t="s">
        <v>18</v>
      </c>
      <c r="Y35" s="118"/>
      <c r="Z35" s="119"/>
      <c r="AA35" s="105"/>
      <c r="AB35" s="106"/>
      <c r="AC35" s="106"/>
      <c r="AD35" s="106"/>
      <c r="AE35" s="106"/>
      <c r="AF35" s="106"/>
      <c r="AG35" s="107"/>
      <c r="AH35" s="105"/>
      <c r="AI35" s="106"/>
      <c r="AJ35" s="106"/>
      <c r="AK35" s="106"/>
      <c r="AL35" s="106"/>
      <c r="AM35" s="106"/>
      <c r="AN35" s="107"/>
      <c r="AO35" s="105"/>
      <c r="AP35" s="106"/>
      <c r="AQ35" s="106"/>
      <c r="AR35" s="106"/>
      <c r="AS35" s="106"/>
      <c r="AT35" s="106"/>
      <c r="AU35" s="107"/>
      <c r="AV35" s="105"/>
      <c r="AW35" s="106"/>
      <c r="AX35" s="106"/>
      <c r="AY35" s="106"/>
      <c r="AZ35" s="106"/>
      <c r="BA35" s="106"/>
      <c r="BB35" s="107"/>
      <c r="BC35" s="105"/>
      <c r="BD35" s="106"/>
      <c r="BE35" s="108"/>
      <c r="BF35" s="1394"/>
      <c r="BG35" s="1395"/>
      <c r="BH35" s="1396"/>
      <c r="BI35" s="1397"/>
      <c r="BJ35" s="1418"/>
      <c r="BK35" s="1419"/>
      <c r="BL35" s="1419"/>
      <c r="BM35" s="1419"/>
      <c r="BN35" s="1420"/>
    </row>
    <row r="36" spans="2:66" ht="20.25" customHeight="1">
      <c r="B36" s="1480"/>
      <c r="C36" s="1390"/>
      <c r="D36" s="1393"/>
      <c r="E36" s="1327"/>
      <c r="F36" s="1392"/>
      <c r="G36" s="1314"/>
      <c r="H36" s="1315"/>
      <c r="I36" s="163"/>
      <c r="J36" s="164">
        <f>G35</f>
        <v>0</v>
      </c>
      <c r="K36" s="163"/>
      <c r="L36" s="164">
        <f>M35</f>
        <v>0</v>
      </c>
      <c r="M36" s="1408"/>
      <c r="N36" s="1409"/>
      <c r="O36" s="1414"/>
      <c r="P36" s="1415"/>
      <c r="Q36" s="1415"/>
      <c r="R36" s="1315"/>
      <c r="S36" s="1440"/>
      <c r="T36" s="1441"/>
      <c r="U36" s="1441"/>
      <c r="V36" s="1441"/>
      <c r="W36" s="1442"/>
      <c r="X36" s="196" t="s">
        <v>254</v>
      </c>
      <c r="Y36" s="120"/>
      <c r="Z36" s="197"/>
      <c r="AA36" s="173" t="str">
        <f>IF(AA35="","",VLOOKUP(AA35,'シフト記号表（従来型・ユニット型共通）'!$C$6:$L$47,10,FALSE))</f>
        <v/>
      </c>
      <c r="AB36" s="174" t="str">
        <f>IF(AB35="","",VLOOKUP(AB35,'シフト記号表（従来型・ユニット型共通）'!$C$6:$L$47,10,FALSE))</f>
        <v/>
      </c>
      <c r="AC36" s="174" t="str">
        <f>IF(AC35="","",VLOOKUP(AC35,'シフト記号表（従来型・ユニット型共通）'!$C$6:$L$47,10,FALSE))</f>
        <v/>
      </c>
      <c r="AD36" s="174"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5" t="str">
        <f>IF(AG35="","",VLOOKUP(AG35,'シフト記号表（従来型・ユニット型共通）'!$C$6:$L$47,10,FALSE))</f>
        <v/>
      </c>
      <c r="AH36" s="173" t="str">
        <f>IF(AH35="","",VLOOKUP(AH35,'シフト記号表（従来型・ユニット型共通）'!$C$6:$L$47,10,FALSE))</f>
        <v/>
      </c>
      <c r="AI36" s="174" t="str">
        <f>IF(AI35="","",VLOOKUP(AI35,'シフト記号表（従来型・ユニット型共通）'!$C$6:$L$47,10,FALSE))</f>
        <v/>
      </c>
      <c r="AJ36" s="174" t="str">
        <f>IF(AJ35="","",VLOOKUP(AJ35,'シフト記号表（従来型・ユニット型共通）'!$C$6:$L$47,10,FALSE))</f>
        <v/>
      </c>
      <c r="AK36" s="174"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5" t="str">
        <f>IF(AN35="","",VLOOKUP(AN35,'シフト記号表（従来型・ユニット型共通）'!$C$6:$L$47,10,FALSE))</f>
        <v/>
      </c>
      <c r="AO36" s="173" t="str">
        <f>IF(AO35="","",VLOOKUP(AO35,'シフト記号表（従来型・ユニット型共通）'!$C$6:$L$47,10,FALSE))</f>
        <v/>
      </c>
      <c r="AP36" s="174" t="str">
        <f>IF(AP35="","",VLOOKUP(AP35,'シフト記号表（従来型・ユニット型共通）'!$C$6:$L$47,10,FALSE))</f>
        <v/>
      </c>
      <c r="AQ36" s="174" t="str">
        <f>IF(AQ35="","",VLOOKUP(AQ35,'シフト記号表（従来型・ユニット型共通）'!$C$6:$L$47,10,FALSE))</f>
        <v/>
      </c>
      <c r="AR36" s="174"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5" t="str">
        <f>IF(AU35="","",VLOOKUP(AU35,'シフト記号表（従来型・ユニット型共通）'!$C$6:$L$47,10,FALSE))</f>
        <v/>
      </c>
      <c r="AV36" s="173" t="str">
        <f>IF(AV35="","",VLOOKUP(AV35,'シフト記号表（従来型・ユニット型共通）'!$C$6:$L$47,10,FALSE))</f>
        <v/>
      </c>
      <c r="AW36" s="174" t="str">
        <f>IF(AW35="","",VLOOKUP(AW35,'シフト記号表（従来型・ユニット型共通）'!$C$6:$L$47,10,FALSE))</f>
        <v/>
      </c>
      <c r="AX36" s="174" t="str">
        <f>IF(AX35="","",VLOOKUP(AX35,'シフト記号表（従来型・ユニット型共通）'!$C$6:$L$47,10,FALSE))</f>
        <v/>
      </c>
      <c r="AY36" s="174"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175" t="str">
        <f>IF(BB35="","",VLOOKUP(BB35,'シフト記号表（従来型・ユニット型共通）'!$C$6:$L$47,10,FALSE))</f>
        <v/>
      </c>
      <c r="BC36" s="173" t="str">
        <f>IF(BC35="","",VLOOKUP(BC35,'シフト記号表（従来型・ユニット型共通）'!$C$6:$L$47,10,FALSE))</f>
        <v/>
      </c>
      <c r="BD36" s="174" t="str">
        <f>IF(BD35="","",VLOOKUP(BD35,'シフト記号表（従来型・ユニット型共通）'!$C$6:$L$47,10,FALSE))</f>
        <v/>
      </c>
      <c r="BE36" s="174" t="str">
        <f>IF(BE35="","",VLOOKUP(BE35,'シフト記号表（従来型・ユニット型共通）'!$C$6:$L$47,10,FALSE))</f>
        <v/>
      </c>
      <c r="BF36" s="1386">
        <f>IF($BI$3="４週",SUM(AA36:BB36),IF($BI$3="暦月",SUM(AA36:BE36),""))</f>
        <v>0</v>
      </c>
      <c r="BG36" s="1387"/>
      <c r="BH36" s="1388">
        <f>IF($BI$3="４週",BF36/4,IF($BI$3="暦月",(BF36/($BI$8/7)),""))</f>
        <v>0</v>
      </c>
      <c r="BI36" s="1387"/>
      <c r="BJ36" s="1383"/>
      <c r="BK36" s="1384"/>
      <c r="BL36" s="1384"/>
      <c r="BM36" s="1384"/>
      <c r="BN36" s="1385"/>
    </row>
    <row r="37" spans="2:66" ht="20.25" customHeight="1">
      <c r="B37" s="1479">
        <f>B35+1</f>
        <v>11</v>
      </c>
      <c r="C37" s="1389"/>
      <c r="D37" s="1391"/>
      <c r="E37" s="1327"/>
      <c r="F37" s="1392"/>
      <c r="G37" s="1316"/>
      <c r="H37" s="1317"/>
      <c r="I37" s="163"/>
      <c r="J37" s="164"/>
      <c r="K37" s="163"/>
      <c r="L37" s="164"/>
      <c r="M37" s="1410"/>
      <c r="N37" s="1411"/>
      <c r="O37" s="1416"/>
      <c r="P37" s="1417"/>
      <c r="Q37" s="1417"/>
      <c r="R37" s="1317"/>
      <c r="S37" s="1440"/>
      <c r="T37" s="1441"/>
      <c r="U37" s="1441"/>
      <c r="V37" s="1441"/>
      <c r="W37" s="1442"/>
      <c r="X37" s="195" t="s">
        <v>18</v>
      </c>
      <c r="Y37" s="118"/>
      <c r="Z37" s="119"/>
      <c r="AA37" s="105"/>
      <c r="AB37" s="106"/>
      <c r="AC37" s="106"/>
      <c r="AD37" s="106"/>
      <c r="AE37" s="106"/>
      <c r="AF37" s="106"/>
      <c r="AG37" s="107"/>
      <c r="AH37" s="105"/>
      <c r="AI37" s="106"/>
      <c r="AJ37" s="106"/>
      <c r="AK37" s="106"/>
      <c r="AL37" s="106"/>
      <c r="AM37" s="106"/>
      <c r="AN37" s="107"/>
      <c r="AO37" s="105"/>
      <c r="AP37" s="106"/>
      <c r="AQ37" s="106"/>
      <c r="AR37" s="106"/>
      <c r="AS37" s="106"/>
      <c r="AT37" s="106"/>
      <c r="AU37" s="107"/>
      <c r="AV37" s="105"/>
      <c r="AW37" s="106"/>
      <c r="AX37" s="106"/>
      <c r="AY37" s="106"/>
      <c r="AZ37" s="106"/>
      <c r="BA37" s="106"/>
      <c r="BB37" s="107"/>
      <c r="BC37" s="105"/>
      <c r="BD37" s="106"/>
      <c r="BE37" s="108"/>
      <c r="BF37" s="1394"/>
      <c r="BG37" s="1395"/>
      <c r="BH37" s="1396"/>
      <c r="BI37" s="1397"/>
      <c r="BJ37" s="1418"/>
      <c r="BK37" s="1419"/>
      <c r="BL37" s="1419"/>
      <c r="BM37" s="1419"/>
      <c r="BN37" s="1420"/>
    </row>
    <row r="38" spans="2:66" ht="20.25" customHeight="1">
      <c r="B38" s="1480"/>
      <c r="C38" s="1390"/>
      <c r="D38" s="1393"/>
      <c r="E38" s="1327"/>
      <c r="F38" s="1392"/>
      <c r="G38" s="1314"/>
      <c r="H38" s="1315"/>
      <c r="I38" s="163"/>
      <c r="J38" s="164">
        <f>G37</f>
        <v>0</v>
      </c>
      <c r="K38" s="163"/>
      <c r="L38" s="164">
        <f>M37</f>
        <v>0</v>
      </c>
      <c r="M38" s="1408"/>
      <c r="N38" s="1409"/>
      <c r="O38" s="1414"/>
      <c r="P38" s="1415"/>
      <c r="Q38" s="1415"/>
      <c r="R38" s="1315"/>
      <c r="S38" s="1440"/>
      <c r="T38" s="1441"/>
      <c r="U38" s="1441"/>
      <c r="V38" s="1441"/>
      <c r="W38" s="1442"/>
      <c r="X38" s="196" t="s">
        <v>254</v>
      </c>
      <c r="Y38" s="120"/>
      <c r="Z38" s="197"/>
      <c r="AA38" s="173" t="str">
        <f>IF(AA37="","",VLOOKUP(AA37,'シフト記号表（従来型・ユニット型共通）'!$C$6:$L$47,10,FALSE))</f>
        <v/>
      </c>
      <c r="AB38" s="174" t="str">
        <f>IF(AB37="","",VLOOKUP(AB37,'シフト記号表（従来型・ユニット型共通）'!$C$6:$L$47,10,FALSE))</f>
        <v/>
      </c>
      <c r="AC38" s="174" t="str">
        <f>IF(AC37="","",VLOOKUP(AC37,'シフト記号表（従来型・ユニット型共通）'!$C$6:$L$47,10,FALSE))</f>
        <v/>
      </c>
      <c r="AD38" s="174"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5" t="str">
        <f>IF(AG37="","",VLOOKUP(AG37,'シフト記号表（従来型・ユニット型共通）'!$C$6:$L$47,10,FALSE))</f>
        <v/>
      </c>
      <c r="AH38" s="173" t="str">
        <f>IF(AH37="","",VLOOKUP(AH37,'シフト記号表（従来型・ユニット型共通）'!$C$6:$L$47,10,FALSE))</f>
        <v/>
      </c>
      <c r="AI38" s="174" t="str">
        <f>IF(AI37="","",VLOOKUP(AI37,'シフト記号表（従来型・ユニット型共通）'!$C$6:$L$47,10,FALSE))</f>
        <v/>
      </c>
      <c r="AJ38" s="174" t="str">
        <f>IF(AJ37="","",VLOOKUP(AJ37,'シフト記号表（従来型・ユニット型共通）'!$C$6:$L$47,10,FALSE))</f>
        <v/>
      </c>
      <c r="AK38" s="174"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5" t="str">
        <f>IF(AN37="","",VLOOKUP(AN37,'シフト記号表（従来型・ユニット型共通）'!$C$6:$L$47,10,FALSE))</f>
        <v/>
      </c>
      <c r="AO38" s="173" t="str">
        <f>IF(AO37="","",VLOOKUP(AO37,'シフト記号表（従来型・ユニット型共通）'!$C$6:$L$47,10,FALSE))</f>
        <v/>
      </c>
      <c r="AP38" s="174" t="str">
        <f>IF(AP37="","",VLOOKUP(AP37,'シフト記号表（従来型・ユニット型共通）'!$C$6:$L$47,10,FALSE))</f>
        <v/>
      </c>
      <c r="AQ38" s="174" t="str">
        <f>IF(AQ37="","",VLOOKUP(AQ37,'シフト記号表（従来型・ユニット型共通）'!$C$6:$L$47,10,FALSE))</f>
        <v/>
      </c>
      <c r="AR38" s="174"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5" t="str">
        <f>IF(AU37="","",VLOOKUP(AU37,'シフト記号表（従来型・ユニット型共通）'!$C$6:$L$47,10,FALSE))</f>
        <v/>
      </c>
      <c r="AV38" s="173" t="str">
        <f>IF(AV37="","",VLOOKUP(AV37,'シフト記号表（従来型・ユニット型共通）'!$C$6:$L$47,10,FALSE))</f>
        <v/>
      </c>
      <c r="AW38" s="174" t="str">
        <f>IF(AW37="","",VLOOKUP(AW37,'シフト記号表（従来型・ユニット型共通）'!$C$6:$L$47,10,FALSE))</f>
        <v/>
      </c>
      <c r="AX38" s="174" t="str">
        <f>IF(AX37="","",VLOOKUP(AX37,'シフト記号表（従来型・ユニット型共通）'!$C$6:$L$47,10,FALSE))</f>
        <v/>
      </c>
      <c r="AY38" s="174"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175" t="str">
        <f>IF(BB37="","",VLOOKUP(BB37,'シフト記号表（従来型・ユニット型共通）'!$C$6:$L$47,10,FALSE))</f>
        <v/>
      </c>
      <c r="BC38" s="173" t="str">
        <f>IF(BC37="","",VLOOKUP(BC37,'シフト記号表（従来型・ユニット型共通）'!$C$6:$L$47,10,FALSE))</f>
        <v/>
      </c>
      <c r="BD38" s="174" t="str">
        <f>IF(BD37="","",VLOOKUP(BD37,'シフト記号表（従来型・ユニット型共通）'!$C$6:$L$47,10,FALSE))</f>
        <v/>
      </c>
      <c r="BE38" s="174" t="str">
        <f>IF(BE37="","",VLOOKUP(BE37,'シフト記号表（従来型・ユニット型共通）'!$C$6:$L$47,10,FALSE))</f>
        <v/>
      </c>
      <c r="BF38" s="1386">
        <f>IF($BI$3="４週",SUM(AA38:BB38),IF($BI$3="暦月",SUM(AA38:BE38),""))</f>
        <v>0</v>
      </c>
      <c r="BG38" s="1387"/>
      <c r="BH38" s="1388">
        <f>IF($BI$3="４週",BF38/4,IF($BI$3="暦月",(BF38/($BI$8/7)),""))</f>
        <v>0</v>
      </c>
      <c r="BI38" s="1387"/>
      <c r="BJ38" s="1383"/>
      <c r="BK38" s="1384"/>
      <c r="BL38" s="1384"/>
      <c r="BM38" s="1384"/>
      <c r="BN38" s="1385"/>
    </row>
    <row r="39" spans="2:66" ht="20.25" customHeight="1">
      <c r="B39" s="1479">
        <f>B37+1</f>
        <v>12</v>
      </c>
      <c r="C39" s="1389"/>
      <c r="D39" s="1391"/>
      <c r="E39" s="1327"/>
      <c r="F39" s="1392"/>
      <c r="G39" s="1316"/>
      <c r="H39" s="1317"/>
      <c r="I39" s="163"/>
      <c r="J39" s="164"/>
      <c r="K39" s="163"/>
      <c r="L39" s="164"/>
      <c r="M39" s="1410"/>
      <c r="N39" s="1411"/>
      <c r="O39" s="1416"/>
      <c r="P39" s="1417"/>
      <c r="Q39" s="1417"/>
      <c r="R39" s="1317"/>
      <c r="S39" s="1440"/>
      <c r="T39" s="1441"/>
      <c r="U39" s="1441"/>
      <c r="V39" s="1441"/>
      <c r="W39" s="1442"/>
      <c r="X39" s="195" t="s">
        <v>18</v>
      </c>
      <c r="Y39" s="118"/>
      <c r="Z39" s="119"/>
      <c r="AA39" s="105"/>
      <c r="AB39" s="106"/>
      <c r="AC39" s="106"/>
      <c r="AD39" s="106"/>
      <c r="AE39" s="106"/>
      <c r="AF39" s="106"/>
      <c r="AG39" s="107"/>
      <c r="AH39" s="105"/>
      <c r="AI39" s="106"/>
      <c r="AJ39" s="106"/>
      <c r="AK39" s="106"/>
      <c r="AL39" s="106"/>
      <c r="AM39" s="106"/>
      <c r="AN39" s="107"/>
      <c r="AO39" s="105"/>
      <c r="AP39" s="106"/>
      <c r="AQ39" s="106"/>
      <c r="AR39" s="106"/>
      <c r="AS39" s="106"/>
      <c r="AT39" s="106"/>
      <c r="AU39" s="107"/>
      <c r="AV39" s="105"/>
      <c r="AW39" s="106"/>
      <c r="AX39" s="106"/>
      <c r="AY39" s="106"/>
      <c r="AZ39" s="106"/>
      <c r="BA39" s="106"/>
      <c r="BB39" s="107"/>
      <c r="BC39" s="105"/>
      <c r="BD39" s="106"/>
      <c r="BE39" s="108"/>
      <c r="BF39" s="1394"/>
      <c r="BG39" s="1395"/>
      <c r="BH39" s="1396"/>
      <c r="BI39" s="1397"/>
      <c r="BJ39" s="1418"/>
      <c r="BK39" s="1419"/>
      <c r="BL39" s="1419"/>
      <c r="BM39" s="1419"/>
      <c r="BN39" s="1420"/>
    </row>
    <row r="40" spans="2:66" ht="20.25" customHeight="1">
      <c r="B40" s="1480"/>
      <c r="C40" s="1390"/>
      <c r="D40" s="1393"/>
      <c r="E40" s="1327"/>
      <c r="F40" s="1392"/>
      <c r="G40" s="1314"/>
      <c r="H40" s="1315"/>
      <c r="I40" s="163"/>
      <c r="J40" s="164">
        <f>G39</f>
        <v>0</v>
      </c>
      <c r="K40" s="163"/>
      <c r="L40" s="164">
        <f>M39</f>
        <v>0</v>
      </c>
      <c r="M40" s="1408"/>
      <c r="N40" s="1409"/>
      <c r="O40" s="1414"/>
      <c r="P40" s="1415"/>
      <c r="Q40" s="1415"/>
      <c r="R40" s="1315"/>
      <c r="S40" s="1440"/>
      <c r="T40" s="1441"/>
      <c r="U40" s="1441"/>
      <c r="V40" s="1441"/>
      <c r="W40" s="1442"/>
      <c r="X40" s="196" t="s">
        <v>254</v>
      </c>
      <c r="Y40" s="120"/>
      <c r="Z40" s="197"/>
      <c r="AA40" s="173" t="str">
        <f>IF(AA39="","",VLOOKUP(AA39,'シフト記号表（従来型・ユニット型共通）'!$C$6:$L$47,10,FALSE))</f>
        <v/>
      </c>
      <c r="AB40" s="174" t="str">
        <f>IF(AB39="","",VLOOKUP(AB39,'シフト記号表（従来型・ユニット型共通）'!$C$6:$L$47,10,FALSE))</f>
        <v/>
      </c>
      <c r="AC40" s="174" t="str">
        <f>IF(AC39="","",VLOOKUP(AC39,'シフト記号表（従来型・ユニット型共通）'!$C$6:$L$47,10,FALSE))</f>
        <v/>
      </c>
      <c r="AD40" s="174"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5" t="str">
        <f>IF(AG39="","",VLOOKUP(AG39,'シフト記号表（従来型・ユニット型共通）'!$C$6:$L$47,10,FALSE))</f>
        <v/>
      </c>
      <c r="AH40" s="173" t="str">
        <f>IF(AH39="","",VLOOKUP(AH39,'シフト記号表（従来型・ユニット型共通）'!$C$6:$L$47,10,FALSE))</f>
        <v/>
      </c>
      <c r="AI40" s="174" t="str">
        <f>IF(AI39="","",VLOOKUP(AI39,'シフト記号表（従来型・ユニット型共通）'!$C$6:$L$47,10,FALSE))</f>
        <v/>
      </c>
      <c r="AJ40" s="174" t="str">
        <f>IF(AJ39="","",VLOOKUP(AJ39,'シフト記号表（従来型・ユニット型共通）'!$C$6:$L$47,10,FALSE))</f>
        <v/>
      </c>
      <c r="AK40" s="174"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5" t="str">
        <f>IF(AN39="","",VLOOKUP(AN39,'シフト記号表（従来型・ユニット型共通）'!$C$6:$L$47,10,FALSE))</f>
        <v/>
      </c>
      <c r="AO40" s="173" t="str">
        <f>IF(AO39="","",VLOOKUP(AO39,'シフト記号表（従来型・ユニット型共通）'!$C$6:$L$47,10,FALSE))</f>
        <v/>
      </c>
      <c r="AP40" s="174" t="str">
        <f>IF(AP39="","",VLOOKUP(AP39,'シフト記号表（従来型・ユニット型共通）'!$C$6:$L$47,10,FALSE))</f>
        <v/>
      </c>
      <c r="AQ40" s="174" t="str">
        <f>IF(AQ39="","",VLOOKUP(AQ39,'シフト記号表（従来型・ユニット型共通）'!$C$6:$L$47,10,FALSE))</f>
        <v/>
      </c>
      <c r="AR40" s="174"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5" t="str">
        <f>IF(AU39="","",VLOOKUP(AU39,'シフト記号表（従来型・ユニット型共通）'!$C$6:$L$47,10,FALSE))</f>
        <v/>
      </c>
      <c r="AV40" s="173" t="str">
        <f>IF(AV39="","",VLOOKUP(AV39,'シフト記号表（従来型・ユニット型共通）'!$C$6:$L$47,10,FALSE))</f>
        <v/>
      </c>
      <c r="AW40" s="174" t="str">
        <f>IF(AW39="","",VLOOKUP(AW39,'シフト記号表（従来型・ユニット型共通）'!$C$6:$L$47,10,FALSE))</f>
        <v/>
      </c>
      <c r="AX40" s="174" t="str">
        <f>IF(AX39="","",VLOOKUP(AX39,'シフト記号表（従来型・ユニット型共通）'!$C$6:$L$47,10,FALSE))</f>
        <v/>
      </c>
      <c r="AY40" s="174"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175" t="str">
        <f>IF(BB39="","",VLOOKUP(BB39,'シフト記号表（従来型・ユニット型共通）'!$C$6:$L$47,10,FALSE))</f>
        <v/>
      </c>
      <c r="BC40" s="173" t="str">
        <f>IF(BC39="","",VLOOKUP(BC39,'シフト記号表（従来型・ユニット型共通）'!$C$6:$L$47,10,FALSE))</f>
        <v/>
      </c>
      <c r="BD40" s="174" t="str">
        <f>IF(BD39="","",VLOOKUP(BD39,'シフト記号表（従来型・ユニット型共通）'!$C$6:$L$47,10,FALSE))</f>
        <v/>
      </c>
      <c r="BE40" s="174" t="str">
        <f>IF(BE39="","",VLOOKUP(BE39,'シフト記号表（従来型・ユニット型共通）'!$C$6:$L$47,10,FALSE))</f>
        <v/>
      </c>
      <c r="BF40" s="1386">
        <f>IF($BI$3="４週",SUM(AA40:BB40),IF($BI$3="暦月",SUM(AA40:BE40),""))</f>
        <v>0</v>
      </c>
      <c r="BG40" s="1387"/>
      <c r="BH40" s="1388">
        <f>IF($BI$3="４週",BF40/4,IF($BI$3="暦月",(BF40/($BI$8/7)),""))</f>
        <v>0</v>
      </c>
      <c r="BI40" s="1387"/>
      <c r="BJ40" s="1383"/>
      <c r="BK40" s="1384"/>
      <c r="BL40" s="1384"/>
      <c r="BM40" s="1384"/>
      <c r="BN40" s="1385"/>
    </row>
    <row r="41" spans="2:66" ht="20.25" customHeight="1">
      <c r="B41" s="1479">
        <f>B39+1</f>
        <v>13</v>
      </c>
      <c r="C41" s="1389"/>
      <c r="D41" s="1391"/>
      <c r="E41" s="1327"/>
      <c r="F41" s="1392"/>
      <c r="G41" s="1316"/>
      <c r="H41" s="1317"/>
      <c r="I41" s="163"/>
      <c r="J41" s="164"/>
      <c r="K41" s="163"/>
      <c r="L41" s="164"/>
      <c r="M41" s="1410"/>
      <c r="N41" s="1411"/>
      <c r="O41" s="1416"/>
      <c r="P41" s="1417"/>
      <c r="Q41" s="1417"/>
      <c r="R41" s="1317"/>
      <c r="S41" s="1440"/>
      <c r="T41" s="1441"/>
      <c r="U41" s="1441"/>
      <c r="V41" s="1441"/>
      <c r="W41" s="1442"/>
      <c r="X41" s="195" t="s">
        <v>18</v>
      </c>
      <c r="Y41" s="118"/>
      <c r="Z41" s="119"/>
      <c r="AA41" s="105"/>
      <c r="AB41" s="106"/>
      <c r="AC41" s="106"/>
      <c r="AD41" s="106"/>
      <c r="AE41" s="106"/>
      <c r="AF41" s="106"/>
      <c r="AG41" s="107"/>
      <c r="AH41" s="105"/>
      <c r="AI41" s="106"/>
      <c r="AJ41" s="106"/>
      <c r="AK41" s="106"/>
      <c r="AL41" s="106"/>
      <c r="AM41" s="106"/>
      <c r="AN41" s="107"/>
      <c r="AO41" s="105"/>
      <c r="AP41" s="106"/>
      <c r="AQ41" s="106"/>
      <c r="AR41" s="106"/>
      <c r="AS41" s="106"/>
      <c r="AT41" s="106"/>
      <c r="AU41" s="107"/>
      <c r="AV41" s="105"/>
      <c r="AW41" s="106"/>
      <c r="AX41" s="106"/>
      <c r="AY41" s="106"/>
      <c r="AZ41" s="106"/>
      <c r="BA41" s="106"/>
      <c r="BB41" s="107"/>
      <c r="BC41" s="105"/>
      <c r="BD41" s="106"/>
      <c r="BE41" s="108"/>
      <c r="BF41" s="1394"/>
      <c r="BG41" s="1395"/>
      <c r="BH41" s="1396"/>
      <c r="BI41" s="1397"/>
      <c r="BJ41" s="1418"/>
      <c r="BK41" s="1419"/>
      <c r="BL41" s="1419"/>
      <c r="BM41" s="1419"/>
      <c r="BN41" s="1420"/>
    </row>
    <row r="42" spans="2:66" ht="20.25" customHeight="1">
      <c r="B42" s="1480"/>
      <c r="C42" s="1390"/>
      <c r="D42" s="1393"/>
      <c r="E42" s="1327"/>
      <c r="F42" s="1392"/>
      <c r="G42" s="1314"/>
      <c r="H42" s="1315"/>
      <c r="I42" s="163"/>
      <c r="J42" s="164">
        <f>G41</f>
        <v>0</v>
      </c>
      <c r="K42" s="163"/>
      <c r="L42" s="164">
        <f>M41</f>
        <v>0</v>
      </c>
      <c r="M42" s="1408"/>
      <c r="N42" s="1409"/>
      <c r="O42" s="1414"/>
      <c r="P42" s="1415"/>
      <c r="Q42" s="1415"/>
      <c r="R42" s="1315"/>
      <c r="S42" s="1440"/>
      <c r="T42" s="1441"/>
      <c r="U42" s="1441"/>
      <c r="V42" s="1441"/>
      <c r="W42" s="1442"/>
      <c r="X42" s="196" t="s">
        <v>254</v>
      </c>
      <c r="Y42" s="120"/>
      <c r="Z42" s="197"/>
      <c r="AA42" s="173" t="str">
        <f>IF(AA41="","",VLOOKUP(AA41,'シフト記号表（従来型・ユニット型共通）'!$C$6:$L$47,10,FALSE))</f>
        <v/>
      </c>
      <c r="AB42" s="174" t="str">
        <f>IF(AB41="","",VLOOKUP(AB41,'シフト記号表（従来型・ユニット型共通）'!$C$6:$L$47,10,FALSE))</f>
        <v/>
      </c>
      <c r="AC42" s="174" t="str">
        <f>IF(AC41="","",VLOOKUP(AC41,'シフト記号表（従来型・ユニット型共通）'!$C$6:$L$47,10,FALSE))</f>
        <v/>
      </c>
      <c r="AD42" s="174"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5" t="str">
        <f>IF(AG41="","",VLOOKUP(AG41,'シフト記号表（従来型・ユニット型共通）'!$C$6:$L$47,10,FALSE))</f>
        <v/>
      </c>
      <c r="AH42" s="173" t="str">
        <f>IF(AH41="","",VLOOKUP(AH41,'シフト記号表（従来型・ユニット型共通）'!$C$6:$L$47,10,FALSE))</f>
        <v/>
      </c>
      <c r="AI42" s="174" t="str">
        <f>IF(AI41="","",VLOOKUP(AI41,'シフト記号表（従来型・ユニット型共通）'!$C$6:$L$47,10,FALSE))</f>
        <v/>
      </c>
      <c r="AJ42" s="174" t="str">
        <f>IF(AJ41="","",VLOOKUP(AJ41,'シフト記号表（従来型・ユニット型共通）'!$C$6:$L$47,10,FALSE))</f>
        <v/>
      </c>
      <c r="AK42" s="174"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5" t="str">
        <f>IF(AN41="","",VLOOKUP(AN41,'シフト記号表（従来型・ユニット型共通）'!$C$6:$L$47,10,FALSE))</f>
        <v/>
      </c>
      <c r="AO42" s="173" t="str">
        <f>IF(AO41="","",VLOOKUP(AO41,'シフト記号表（従来型・ユニット型共通）'!$C$6:$L$47,10,FALSE))</f>
        <v/>
      </c>
      <c r="AP42" s="174" t="str">
        <f>IF(AP41="","",VLOOKUP(AP41,'シフト記号表（従来型・ユニット型共通）'!$C$6:$L$47,10,FALSE))</f>
        <v/>
      </c>
      <c r="AQ42" s="174" t="str">
        <f>IF(AQ41="","",VLOOKUP(AQ41,'シフト記号表（従来型・ユニット型共通）'!$C$6:$L$47,10,FALSE))</f>
        <v/>
      </c>
      <c r="AR42" s="174"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5" t="str">
        <f>IF(AU41="","",VLOOKUP(AU41,'シフト記号表（従来型・ユニット型共通）'!$C$6:$L$47,10,FALSE))</f>
        <v/>
      </c>
      <c r="AV42" s="173" t="str">
        <f>IF(AV41="","",VLOOKUP(AV41,'シフト記号表（従来型・ユニット型共通）'!$C$6:$L$47,10,FALSE))</f>
        <v/>
      </c>
      <c r="AW42" s="174" t="str">
        <f>IF(AW41="","",VLOOKUP(AW41,'シフト記号表（従来型・ユニット型共通）'!$C$6:$L$47,10,FALSE))</f>
        <v/>
      </c>
      <c r="AX42" s="174" t="str">
        <f>IF(AX41="","",VLOOKUP(AX41,'シフト記号表（従来型・ユニット型共通）'!$C$6:$L$47,10,FALSE))</f>
        <v/>
      </c>
      <c r="AY42" s="174"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175" t="str">
        <f>IF(BB41="","",VLOOKUP(BB41,'シフト記号表（従来型・ユニット型共通）'!$C$6:$L$47,10,FALSE))</f>
        <v/>
      </c>
      <c r="BC42" s="173" t="str">
        <f>IF(BC41="","",VLOOKUP(BC41,'シフト記号表（従来型・ユニット型共通）'!$C$6:$L$47,10,FALSE))</f>
        <v/>
      </c>
      <c r="BD42" s="174" t="str">
        <f>IF(BD41="","",VLOOKUP(BD41,'シフト記号表（従来型・ユニット型共通）'!$C$6:$L$47,10,FALSE))</f>
        <v/>
      </c>
      <c r="BE42" s="174" t="str">
        <f>IF(BE41="","",VLOOKUP(BE41,'シフト記号表（従来型・ユニット型共通）'!$C$6:$L$47,10,FALSE))</f>
        <v/>
      </c>
      <c r="BF42" s="1386">
        <f>IF($BI$3="４週",SUM(AA42:BB42),IF($BI$3="暦月",SUM(AA42:BE42),""))</f>
        <v>0</v>
      </c>
      <c r="BG42" s="1387"/>
      <c r="BH42" s="1388">
        <f>IF($BI$3="４週",BF42/4,IF($BI$3="暦月",(BF42/($BI$8/7)),""))</f>
        <v>0</v>
      </c>
      <c r="BI42" s="1387"/>
      <c r="BJ42" s="1383"/>
      <c r="BK42" s="1384"/>
      <c r="BL42" s="1384"/>
      <c r="BM42" s="1384"/>
      <c r="BN42" s="1385"/>
    </row>
    <row r="43" spans="2:66" ht="20.25" customHeight="1">
      <c r="B43" s="1479">
        <f>B41+1</f>
        <v>14</v>
      </c>
      <c r="C43" s="1389"/>
      <c r="D43" s="1391"/>
      <c r="E43" s="1327"/>
      <c r="F43" s="1392"/>
      <c r="G43" s="1316"/>
      <c r="H43" s="1317"/>
      <c r="I43" s="163"/>
      <c r="J43" s="164"/>
      <c r="K43" s="163"/>
      <c r="L43" s="164"/>
      <c r="M43" s="1410"/>
      <c r="N43" s="1411"/>
      <c r="O43" s="1416"/>
      <c r="P43" s="1417"/>
      <c r="Q43" s="1417"/>
      <c r="R43" s="1317"/>
      <c r="S43" s="1440"/>
      <c r="T43" s="1441"/>
      <c r="U43" s="1441"/>
      <c r="V43" s="1441"/>
      <c r="W43" s="1442"/>
      <c r="X43" s="195" t="s">
        <v>18</v>
      </c>
      <c r="Y43" s="118"/>
      <c r="Z43" s="119"/>
      <c r="AA43" s="105"/>
      <c r="AB43" s="106"/>
      <c r="AC43" s="106"/>
      <c r="AD43" s="106"/>
      <c r="AE43" s="106"/>
      <c r="AF43" s="106"/>
      <c r="AG43" s="107"/>
      <c r="AH43" s="105"/>
      <c r="AI43" s="106"/>
      <c r="AJ43" s="106"/>
      <c r="AK43" s="106"/>
      <c r="AL43" s="106"/>
      <c r="AM43" s="106"/>
      <c r="AN43" s="107"/>
      <c r="AO43" s="105"/>
      <c r="AP43" s="106"/>
      <c r="AQ43" s="106"/>
      <c r="AR43" s="106"/>
      <c r="AS43" s="106"/>
      <c r="AT43" s="106"/>
      <c r="AU43" s="107"/>
      <c r="AV43" s="105"/>
      <c r="AW43" s="106"/>
      <c r="AX43" s="106"/>
      <c r="AY43" s="106"/>
      <c r="AZ43" s="106"/>
      <c r="BA43" s="106"/>
      <c r="BB43" s="107"/>
      <c r="BC43" s="105"/>
      <c r="BD43" s="106"/>
      <c r="BE43" s="108"/>
      <c r="BF43" s="1394"/>
      <c r="BG43" s="1395"/>
      <c r="BH43" s="1396"/>
      <c r="BI43" s="1397"/>
      <c r="BJ43" s="1418"/>
      <c r="BK43" s="1419"/>
      <c r="BL43" s="1419"/>
      <c r="BM43" s="1419"/>
      <c r="BN43" s="1420"/>
    </row>
    <row r="44" spans="2:66" ht="20.25" customHeight="1">
      <c r="B44" s="1480"/>
      <c r="C44" s="1390"/>
      <c r="D44" s="1393"/>
      <c r="E44" s="1327"/>
      <c r="F44" s="1392"/>
      <c r="G44" s="1314"/>
      <c r="H44" s="1315"/>
      <c r="I44" s="163"/>
      <c r="J44" s="164">
        <f>G43</f>
        <v>0</v>
      </c>
      <c r="K44" s="163"/>
      <c r="L44" s="164">
        <f>M43</f>
        <v>0</v>
      </c>
      <c r="M44" s="1408"/>
      <c r="N44" s="1409"/>
      <c r="O44" s="1414"/>
      <c r="P44" s="1415"/>
      <c r="Q44" s="1415"/>
      <c r="R44" s="1315"/>
      <c r="S44" s="1440"/>
      <c r="T44" s="1441"/>
      <c r="U44" s="1441"/>
      <c r="V44" s="1441"/>
      <c r="W44" s="1442"/>
      <c r="X44" s="196" t="s">
        <v>254</v>
      </c>
      <c r="Y44" s="120"/>
      <c r="Z44" s="197"/>
      <c r="AA44" s="173" t="str">
        <f>IF(AA43="","",VLOOKUP(AA43,'シフト記号表（従来型・ユニット型共通）'!$C$6:$L$47,10,FALSE))</f>
        <v/>
      </c>
      <c r="AB44" s="174" t="str">
        <f>IF(AB43="","",VLOOKUP(AB43,'シフト記号表（従来型・ユニット型共通）'!$C$6:$L$47,10,FALSE))</f>
        <v/>
      </c>
      <c r="AC44" s="174" t="str">
        <f>IF(AC43="","",VLOOKUP(AC43,'シフト記号表（従来型・ユニット型共通）'!$C$6:$L$47,10,FALSE))</f>
        <v/>
      </c>
      <c r="AD44" s="174"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5" t="str">
        <f>IF(AG43="","",VLOOKUP(AG43,'シフト記号表（従来型・ユニット型共通）'!$C$6:$L$47,10,FALSE))</f>
        <v/>
      </c>
      <c r="AH44" s="173" t="str">
        <f>IF(AH43="","",VLOOKUP(AH43,'シフト記号表（従来型・ユニット型共通）'!$C$6:$L$47,10,FALSE))</f>
        <v/>
      </c>
      <c r="AI44" s="174" t="str">
        <f>IF(AI43="","",VLOOKUP(AI43,'シフト記号表（従来型・ユニット型共通）'!$C$6:$L$47,10,FALSE))</f>
        <v/>
      </c>
      <c r="AJ44" s="174" t="str">
        <f>IF(AJ43="","",VLOOKUP(AJ43,'シフト記号表（従来型・ユニット型共通）'!$C$6:$L$47,10,FALSE))</f>
        <v/>
      </c>
      <c r="AK44" s="174"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5" t="str">
        <f>IF(AN43="","",VLOOKUP(AN43,'シフト記号表（従来型・ユニット型共通）'!$C$6:$L$47,10,FALSE))</f>
        <v/>
      </c>
      <c r="AO44" s="173" t="str">
        <f>IF(AO43="","",VLOOKUP(AO43,'シフト記号表（従来型・ユニット型共通）'!$C$6:$L$47,10,FALSE))</f>
        <v/>
      </c>
      <c r="AP44" s="174" t="str">
        <f>IF(AP43="","",VLOOKUP(AP43,'シフト記号表（従来型・ユニット型共通）'!$C$6:$L$47,10,FALSE))</f>
        <v/>
      </c>
      <c r="AQ44" s="174" t="str">
        <f>IF(AQ43="","",VLOOKUP(AQ43,'シフト記号表（従来型・ユニット型共通）'!$C$6:$L$47,10,FALSE))</f>
        <v/>
      </c>
      <c r="AR44" s="174"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5" t="str">
        <f>IF(AU43="","",VLOOKUP(AU43,'シフト記号表（従来型・ユニット型共通）'!$C$6:$L$47,10,FALSE))</f>
        <v/>
      </c>
      <c r="AV44" s="173" t="str">
        <f>IF(AV43="","",VLOOKUP(AV43,'シフト記号表（従来型・ユニット型共通）'!$C$6:$L$47,10,FALSE))</f>
        <v/>
      </c>
      <c r="AW44" s="174" t="str">
        <f>IF(AW43="","",VLOOKUP(AW43,'シフト記号表（従来型・ユニット型共通）'!$C$6:$L$47,10,FALSE))</f>
        <v/>
      </c>
      <c r="AX44" s="174" t="str">
        <f>IF(AX43="","",VLOOKUP(AX43,'シフト記号表（従来型・ユニット型共通）'!$C$6:$L$47,10,FALSE))</f>
        <v/>
      </c>
      <c r="AY44" s="174"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175" t="str">
        <f>IF(BB43="","",VLOOKUP(BB43,'シフト記号表（従来型・ユニット型共通）'!$C$6:$L$47,10,FALSE))</f>
        <v/>
      </c>
      <c r="BC44" s="173" t="str">
        <f>IF(BC43="","",VLOOKUP(BC43,'シフト記号表（従来型・ユニット型共通）'!$C$6:$L$47,10,FALSE))</f>
        <v/>
      </c>
      <c r="BD44" s="174" t="str">
        <f>IF(BD43="","",VLOOKUP(BD43,'シフト記号表（従来型・ユニット型共通）'!$C$6:$L$47,10,FALSE))</f>
        <v/>
      </c>
      <c r="BE44" s="174" t="str">
        <f>IF(BE43="","",VLOOKUP(BE43,'シフト記号表（従来型・ユニット型共通）'!$C$6:$L$47,10,FALSE))</f>
        <v/>
      </c>
      <c r="BF44" s="1386">
        <f>IF($BI$3="４週",SUM(AA44:BB44),IF($BI$3="暦月",SUM(AA44:BE44),""))</f>
        <v>0</v>
      </c>
      <c r="BG44" s="1387"/>
      <c r="BH44" s="1388">
        <f>IF($BI$3="４週",BF44/4,IF($BI$3="暦月",(BF44/($BI$8/7)),""))</f>
        <v>0</v>
      </c>
      <c r="BI44" s="1387"/>
      <c r="BJ44" s="1383"/>
      <c r="BK44" s="1384"/>
      <c r="BL44" s="1384"/>
      <c r="BM44" s="1384"/>
      <c r="BN44" s="1385"/>
    </row>
    <row r="45" spans="2:66" ht="20.25" customHeight="1">
      <c r="B45" s="1479">
        <f>B43+1</f>
        <v>15</v>
      </c>
      <c r="C45" s="1389"/>
      <c r="D45" s="1391"/>
      <c r="E45" s="1327"/>
      <c r="F45" s="1392"/>
      <c r="G45" s="1316"/>
      <c r="H45" s="1317"/>
      <c r="I45" s="163"/>
      <c r="J45" s="164"/>
      <c r="K45" s="163"/>
      <c r="L45" s="164"/>
      <c r="M45" s="1410"/>
      <c r="N45" s="1411"/>
      <c r="O45" s="1416"/>
      <c r="P45" s="1417"/>
      <c r="Q45" s="1417"/>
      <c r="R45" s="1317"/>
      <c r="S45" s="1440"/>
      <c r="T45" s="1441"/>
      <c r="U45" s="1441"/>
      <c r="V45" s="1441"/>
      <c r="W45" s="1442"/>
      <c r="X45" s="195" t="s">
        <v>18</v>
      </c>
      <c r="Y45" s="118"/>
      <c r="Z45" s="119"/>
      <c r="AA45" s="105"/>
      <c r="AB45" s="106"/>
      <c r="AC45" s="106"/>
      <c r="AD45" s="106"/>
      <c r="AE45" s="106"/>
      <c r="AF45" s="106"/>
      <c r="AG45" s="107"/>
      <c r="AH45" s="105"/>
      <c r="AI45" s="106"/>
      <c r="AJ45" s="106"/>
      <c r="AK45" s="106"/>
      <c r="AL45" s="106"/>
      <c r="AM45" s="106"/>
      <c r="AN45" s="107"/>
      <c r="AO45" s="105"/>
      <c r="AP45" s="106"/>
      <c r="AQ45" s="106"/>
      <c r="AR45" s="106"/>
      <c r="AS45" s="106"/>
      <c r="AT45" s="106"/>
      <c r="AU45" s="107"/>
      <c r="AV45" s="105"/>
      <c r="AW45" s="106"/>
      <c r="AX45" s="106"/>
      <c r="AY45" s="106"/>
      <c r="AZ45" s="106"/>
      <c r="BA45" s="106"/>
      <c r="BB45" s="107"/>
      <c r="BC45" s="105"/>
      <c r="BD45" s="106"/>
      <c r="BE45" s="108"/>
      <c r="BF45" s="1394"/>
      <c r="BG45" s="1395"/>
      <c r="BH45" s="1396"/>
      <c r="BI45" s="1397"/>
      <c r="BJ45" s="1418"/>
      <c r="BK45" s="1419"/>
      <c r="BL45" s="1419"/>
      <c r="BM45" s="1419"/>
      <c r="BN45" s="1420"/>
    </row>
    <row r="46" spans="2:66" ht="20.25" customHeight="1">
      <c r="B46" s="1480"/>
      <c r="C46" s="1390"/>
      <c r="D46" s="1393"/>
      <c r="E46" s="1327"/>
      <c r="F46" s="1392"/>
      <c r="G46" s="1314"/>
      <c r="H46" s="1315"/>
      <c r="I46" s="163"/>
      <c r="J46" s="164">
        <f>G45</f>
        <v>0</v>
      </c>
      <c r="K46" s="163"/>
      <c r="L46" s="164">
        <f>M45</f>
        <v>0</v>
      </c>
      <c r="M46" s="1408"/>
      <c r="N46" s="1409"/>
      <c r="O46" s="1414"/>
      <c r="P46" s="1415"/>
      <c r="Q46" s="1415"/>
      <c r="R46" s="1315"/>
      <c r="S46" s="1440"/>
      <c r="T46" s="1441"/>
      <c r="U46" s="1441"/>
      <c r="V46" s="1441"/>
      <c r="W46" s="1442"/>
      <c r="X46" s="196" t="s">
        <v>254</v>
      </c>
      <c r="Y46" s="120"/>
      <c r="Z46" s="197"/>
      <c r="AA46" s="173" t="str">
        <f>IF(AA45="","",VLOOKUP(AA45,'シフト記号表（従来型・ユニット型共通）'!$C$6:$L$47,10,FALSE))</f>
        <v/>
      </c>
      <c r="AB46" s="174" t="str">
        <f>IF(AB45="","",VLOOKUP(AB45,'シフト記号表（従来型・ユニット型共通）'!$C$6:$L$47,10,FALSE))</f>
        <v/>
      </c>
      <c r="AC46" s="174" t="str">
        <f>IF(AC45="","",VLOOKUP(AC45,'シフト記号表（従来型・ユニット型共通）'!$C$6:$L$47,10,FALSE))</f>
        <v/>
      </c>
      <c r="AD46" s="174"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5" t="str">
        <f>IF(AG45="","",VLOOKUP(AG45,'シフト記号表（従来型・ユニット型共通）'!$C$6:$L$47,10,FALSE))</f>
        <v/>
      </c>
      <c r="AH46" s="173" t="str">
        <f>IF(AH45="","",VLOOKUP(AH45,'シフト記号表（従来型・ユニット型共通）'!$C$6:$L$47,10,FALSE))</f>
        <v/>
      </c>
      <c r="AI46" s="174" t="str">
        <f>IF(AI45="","",VLOOKUP(AI45,'シフト記号表（従来型・ユニット型共通）'!$C$6:$L$47,10,FALSE))</f>
        <v/>
      </c>
      <c r="AJ46" s="174" t="str">
        <f>IF(AJ45="","",VLOOKUP(AJ45,'シフト記号表（従来型・ユニット型共通）'!$C$6:$L$47,10,FALSE))</f>
        <v/>
      </c>
      <c r="AK46" s="174"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5" t="str">
        <f>IF(AN45="","",VLOOKUP(AN45,'シフト記号表（従来型・ユニット型共通）'!$C$6:$L$47,10,FALSE))</f>
        <v/>
      </c>
      <c r="AO46" s="173" t="str">
        <f>IF(AO45="","",VLOOKUP(AO45,'シフト記号表（従来型・ユニット型共通）'!$C$6:$L$47,10,FALSE))</f>
        <v/>
      </c>
      <c r="AP46" s="174" t="str">
        <f>IF(AP45="","",VLOOKUP(AP45,'シフト記号表（従来型・ユニット型共通）'!$C$6:$L$47,10,FALSE))</f>
        <v/>
      </c>
      <c r="AQ46" s="174" t="str">
        <f>IF(AQ45="","",VLOOKUP(AQ45,'シフト記号表（従来型・ユニット型共通）'!$C$6:$L$47,10,FALSE))</f>
        <v/>
      </c>
      <c r="AR46" s="174"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5" t="str">
        <f>IF(AU45="","",VLOOKUP(AU45,'シフト記号表（従来型・ユニット型共通）'!$C$6:$L$47,10,FALSE))</f>
        <v/>
      </c>
      <c r="AV46" s="173" t="str">
        <f>IF(AV45="","",VLOOKUP(AV45,'シフト記号表（従来型・ユニット型共通）'!$C$6:$L$47,10,FALSE))</f>
        <v/>
      </c>
      <c r="AW46" s="174" t="str">
        <f>IF(AW45="","",VLOOKUP(AW45,'シフト記号表（従来型・ユニット型共通）'!$C$6:$L$47,10,FALSE))</f>
        <v/>
      </c>
      <c r="AX46" s="174" t="str">
        <f>IF(AX45="","",VLOOKUP(AX45,'シフト記号表（従来型・ユニット型共通）'!$C$6:$L$47,10,FALSE))</f>
        <v/>
      </c>
      <c r="AY46" s="174"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175" t="str">
        <f>IF(BB45="","",VLOOKUP(BB45,'シフト記号表（従来型・ユニット型共通）'!$C$6:$L$47,10,FALSE))</f>
        <v/>
      </c>
      <c r="BC46" s="173" t="str">
        <f>IF(BC45="","",VLOOKUP(BC45,'シフト記号表（従来型・ユニット型共通）'!$C$6:$L$47,10,FALSE))</f>
        <v/>
      </c>
      <c r="BD46" s="174" t="str">
        <f>IF(BD45="","",VLOOKUP(BD45,'シフト記号表（従来型・ユニット型共通）'!$C$6:$L$47,10,FALSE))</f>
        <v/>
      </c>
      <c r="BE46" s="174" t="str">
        <f>IF(BE45="","",VLOOKUP(BE45,'シフト記号表（従来型・ユニット型共通）'!$C$6:$L$47,10,FALSE))</f>
        <v/>
      </c>
      <c r="BF46" s="1386">
        <f>IF($BI$3="４週",SUM(AA46:BB46),IF($BI$3="暦月",SUM(AA46:BE46),""))</f>
        <v>0</v>
      </c>
      <c r="BG46" s="1387"/>
      <c r="BH46" s="1388">
        <f>IF($BI$3="４週",BF46/4,IF($BI$3="暦月",(BF46/($BI$8/7)),""))</f>
        <v>0</v>
      </c>
      <c r="BI46" s="1387"/>
      <c r="BJ46" s="1383"/>
      <c r="BK46" s="1384"/>
      <c r="BL46" s="1384"/>
      <c r="BM46" s="1384"/>
      <c r="BN46" s="1385"/>
    </row>
    <row r="47" spans="2:66" ht="20.25" customHeight="1">
      <c r="B47" s="1479">
        <f>B45+1</f>
        <v>16</v>
      </c>
      <c r="C47" s="1389"/>
      <c r="D47" s="1391"/>
      <c r="E47" s="1327"/>
      <c r="F47" s="1392"/>
      <c r="G47" s="1316"/>
      <c r="H47" s="1317"/>
      <c r="I47" s="163"/>
      <c r="J47" s="164"/>
      <c r="K47" s="163"/>
      <c r="L47" s="164"/>
      <c r="M47" s="1410"/>
      <c r="N47" s="1411"/>
      <c r="O47" s="1416"/>
      <c r="P47" s="1417"/>
      <c r="Q47" s="1417"/>
      <c r="R47" s="1317"/>
      <c r="S47" s="1440"/>
      <c r="T47" s="1441"/>
      <c r="U47" s="1441"/>
      <c r="V47" s="1441"/>
      <c r="W47" s="1442"/>
      <c r="X47" s="195" t="s">
        <v>18</v>
      </c>
      <c r="Y47" s="118"/>
      <c r="Z47" s="119"/>
      <c r="AA47" s="105"/>
      <c r="AB47" s="106"/>
      <c r="AC47" s="106"/>
      <c r="AD47" s="106"/>
      <c r="AE47" s="106"/>
      <c r="AF47" s="106"/>
      <c r="AG47" s="107"/>
      <c r="AH47" s="105"/>
      <c r="AI47" s="106"/>
      <c r="AJ47" s="106"/>
      <c r="AK47" s="106"/>
      <c r="AL47" s="106"/>
      <c r="AM47" s="106"/>
      <c r="AN47" s="107"/>
      <c r="AO47" s="105"/>
      <c r="AP47" s="106"/>
      <c r="AQ47" s="106"/>
      <c r="AR47" s="106"/>
      <c r="AS47" s="106"/>
      <c r="AT47" s="106"/>
      <c r="AU47" s="107"/>
      <c r="AV47" s="105"/>
      <c r="AW47" s="106"/>
      <c r="AX47" s="106"/>
      <c r="AY47" s="106"/>
      <c r="AZ47" s="106"/>
      <c r="BA47" s="106"/>
      <c r="BB47" s="107"/>
      <c r="BC47" s="105"/>
      <c r="BD47" s="106"/>
      <c r="BE47" s="108"/>
      <c r="BF47" s="1394"/>
      <c r="BG47" s="1395"/>
      <c r="BH47" s="1396"/>
      <c r="BI47" s="1397"/>
      <c r="BJ47" s="1418"/>
      <c r="BK47" s="1419"/>
      <c r="BL47" s="1419"/>
      <c r="BM47" s="1419"/>
      <c r="BN47" s="1420"/>
    </row>
    <row r="48" spans="2:66" ht="20.25" customHeight="1">
      <c r="B48" s="1480"/>
      <c r="C48" s="1390"/>
      <c r="D48" s="1393"/>
      <c r="E48" s="1327"/>
      <c r="F48" s="1392"/>
      <c r="G48" s="1314"/>
      <c r="H48" s="1315"/>
      <c r="I48" s="163"/>
      <c r="J48" s="164">
        <f>G47</f>
        <v>0</v>
      </c>
      <c r="K48" s="163"/>
      <c r="L48" s="164">
        <f>M47</f>
        <v>0</v>
      </c>
      <c r="M48" s="1408"/>
      <c r="N48" s="1409"/>
      <c r="O48" s="1414"/>
      <c r="P48" s="1415"/>
      <c r="Q48" s="1415"/>
      <c r="R48" s="1315"/>
      <c r="S48" s="1440"/>
      <c r="T48" s="1441"/>
      <c r="U48" s="1441"/>
      <c r="V48" s="1441"/>
      <c r="W48" s="1442"/>
      <c r="X48" s="196" t="s">
        <v>254</v>
      </c>
      <c r="Y48" s="120"/>
      <c r="Z48" s="197"/>
      <c r="AA48" s="173" t="str">
        <f>IF(AA47="","",VLOOKUP(AA47,'シフト記号表（従来型・ユニット型共通）'!$C$6:$L$47,10,FALSE))</f>
        <v/>
      </c>
      <c r="AB48" s="174" t="str">
        <f>IF(AB47="","",VLOOKUP(AB47,'シフト記号表（従来型・ユニット型共通）'!$C$6:$L$47,10,FALSE))</f>
        <v/>
      </c>
      <c r="AC48" s="174" t="str">
        <f>IF(AC47="","",VLOOKUP(AC47,'シフト記号表（従来型・ユニット型共通）'!$C$6:$L$47,10,FALSE))</f>
        <v/>
      </c>
      <c r="AD48" s="174"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5" t="str">
        <f>IF(AG47="","",VLOOKUP(AG47,'シフト記号表（従来型・ユニット型共通）'!$C$6:$L$47,10,FALSE))</f>
        <v/>
      </c>
      <c r="AH48" s="173" t="str">
        <f>IF(AH47="","",VLOOKUP(AH47,'シフト記号表（従来型・ユニット型共通）'!$C$6:$L$47,10,FALSE))</f>
        <v/>
      </c>
      <c r="AI48" s="174" t="str">
        <f>IF(AI47="","",VLOOKUP(AI47,'シフト記号表（従来型・ユニット型共通）'!$C$6:$L$47,10,FALSE))</f>
        <v/>
      </c>
      <c r="AJ48" s="174" t="str">
        <f>IF(AJ47="","",VLOOKUP(AJ47,'シフト記号表（従来型・ユニット型共通）'!$C$6:$L$47,10,FALSE))</f>
        <v/>
      </c>
      <c r="AK48" s="174"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5" t="str">
        <f>IF(AN47="","",VLOOKUP(AN47,'シフト記号表（従来型・ユニット型共通）'!$C$6:$L$47,10,FALSE))</f>
        <v/>
      </c>
      <c r="AO48" s="173" t="str">
        <f>IF(AO47="","",VLOOKUP(AO47,'シフト記号表（従来型・ユニット型共通）'!$C$6:$L$47,10,FALSE))</f>
        <v/>
      </c>
      <c r="AP48" s="174" t="str">
        <f>IF(AP47="","",VLOOKUP(AP47,'シフト記号表（従来型・ユニット型共通）'!$C$6:$L$47,10,FALSE))</f>
        <v/>
      </c>
      <c r="AQ48" s="174" t="str">
        <f>IF(AQ47="","",VLOOKUP(AQ47,'シフト記号表（従来型・ユニット型共通）'!$C$6:$L$47,10,FALSE))</f>
        <v/>
      </c>
      <c r="AR48" s="174"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5" t="str">
        <f>IF(AU47="","",VLOOKUP(AU47,'シフト記号表（従来型・ユニット型共通）'!$C$6:$L$47,10,FALSE))</f>
        <v/>
      </c>
      <c r="AV48" s="173" t="str">
        <f>IF(AV47="","",VLOOKUP(AV47,'シフト記号表（従来型・ユニット型共通）'!$C$6:$L$47,10,FALSE))</f>
        <v/>
      </c>
      <c r="AW48" s="174" t="str">
        <f>IF(AW47="","",VLOOKUP(AW47,'シフト記号表（従来型・ユニット型共通）'!$C$6:$L$47,10,FALSE))</f>
        <v/>
      </c>
      <c r="AX48" s="174" t="str">
        <f>IF(AX47="","",VLOOKUP(AX47,'シフト記号表（従来型・ユニット型共通）'!$C$6:$L$47,10,FALSE))</f>
        <v/>
      </c>
      <c r="AY48" s="174"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175" t="str">
        <f>IF(BB47="","",VLOOKUP(BB47,'シフト記号表（従来型・ユニット型共通）'!$C$6:$L$47,10,FALSE))</f>
        <v/>
      </c>
      <c r="BC48" s="173" t="str">
        <f>IF(BC47="","",VLOOKUP(BC47,'シフト記号表（従来型・ユニット型共通）'!$C$6:$L$47,10,FALSE))</f>
        <v/>
      </c>
      <c r="BD48" s="174" t="str">
        <f>IF(BD47="","",VLOOKUP(BD47,'シフト記号表（従来型・ユニット型共通）'!$C$6:$L$47,10,FALSE))</f>
        <v/>
      </c>
      <c r="BE48" s="174" t="str">
        <f>IF(BE47="","",VLOOKUP(BE47,'シフト記号表（従来型・ユニット型共通）'!$C$6:$L$47,10,FALSE))</f>
        <v/>
      </c>
      <c r="BF48" s="1386">
        <f>IF($BI$3="４週",SUM(AA48:BB48),IF($BI$3="暦月",SUM(AA48:BE48),""))</f>
        <v>0</v>
      </c>
      <c r="BG48" s="1387"/>
      <c r="BH48" s="1388">
        <f>IF($BI$3="４週",BF48/4,IF($BI$3="暦月",(BF48/($BI$8/7)),""))</f>
        <v>0</v>
      </c>
      <c r="BI48" s="1387"/>
      <c r="BJ48" s="1383"/>
      <c r="BK48" s="1384"/>
      <c r="BL48" s="1384"/>
      <c r="BM48" s="1384"/>
      <c r="BN48" s="1385"/>
    </row>
    <row r="49" spans="2:66" ht="20.25" customHeight="1">
      <c r="B49" s="1479">
        <f>B47+1</f>
        <v>17</v>
      </c>
      <c r="C49" s="1389"/>
      <c r="D49" s="1391"/>
      <c r="E49" s="1327"/>
      <c r="F49" s="1392"/>
      <c r="G49" s="1316"/>
      <c r="H49" s="1317"/>
      <c r="I49" s="163"/>
      <c r="J49" s="164"/>
      <c r="K49" s="163"/>
      <c r="L49" s="164"/>
      <c r="M49" s="1410"/>
      <c r="N49" s="1411"/>
      <c r="O49" s="1416"/>
      <c r="P49" s="1417"/>
      <c r="Q49" s="1417"/>
      <c r="R49" s="1317"/>
      <c r="S49" s="1440"/>
      <c r="T49" s="1441"/>
      <c r="U49" s="1441"/>
      <c r="V49" s="1441"/>
      <c r="W49" s="1442"/>
      <c r="X49" s="195" t="s">
        <v>18</v>
      </c>
      <c r="Y49" s="118"/>
      <c r="Z49" s="119"/>
      <c r="AA49" s="105"/>
      <c r="AB49" s="106"/>
      <c r="AC49" s="106"/>
      <c r="AD49" s="106"/>
      <c r="AE49" s="106"/>
      <c r="AF49" s="106"/>
      <c r="AG49" s="107"/>
      <c r="AH49" s="105"/>
      <c r="AI49" s="106"/>
      <c r="AJ49" s="106"/>
      <c r="AK49" s="106"/>
      <c r="AL49" s="106"/>
      <c r="AM49" s="106"/>
      <c r="AN49" s="107"/>
      <c r="AO49" s="105"/>
      <c r="AP49" s="106"/>
      <c r="AQ49" s="106"/>
      <c r="AR49" s="106"/>
      <c r="AS49" s="106"/>
      <c r="AT49" s="106"/>
      <c r="AU49" s="107"/>
      <c r="AV49" s="105"/>
      <c r="AW49" s="106"/>
      <c r="AX49" s="106"/>
      <c r="AY49" s="106"/>
      <c r="AZ49" s="106"/>
      <c r="BA49" s="106"/>
      <c r="BB49" s="107"/>
      <c r="BC49" s="105"/>
      <c r="BD49" s="106"/>
      <c r="BE49" s="108"/>
      <c r="BF49" s="1394"/>
      <c r="BG49" s="1395"/>
      <c r="BH49" s="1396"/>
      <c r="BI49" s="1397"/>
      <c r="BJ49" s="1418"/>
      <c r="BK49" s="1419"/>
      <c r="BL49" s="1419"/>
      <c r="BM49" s="1419"/>
      <c r="BN49" s="1420"/>
    </row>
    <row r="50" spans="2:66" ht="20.25" customHeight="1">
      <c r="B50" s="1480"/>
      <c r="C50" s="1390"/>
      <c r="D50" s="1393"/>
      <c r="E50" s="1327"/>
      <c r="F50" s="1392"/>
      <c r="G50" s="1314"/>
      <c r="H50" s="1315"/>
      <c r="I50" s="163"/>
      <c r="J50" s="164">
        <f>G49</f>
        <v>0</v>
      </c>
      <c r="K50" s="163"/>
      <c r="L50" s="164">
        <f>M49</f>
        <v>0</v>
      </c>
      <c r="M50" s="1408"/>
      <c r="N50" s="1409"/>
      <c r="O50" s="1414"/>
      <c r="P50" s="1415"/>
      <c r="Q50" s="1415"/>
      <c r="R50" s="1315"/>
      <c r="S50" s="1440"/>
      <c r="T50" s="1441"/>
      <c r="U50" s="1441"/>
      <c r="V50" s="1441"/>
      <c r="W50" s="1442"/>
      <c r="X50" s="196" t="s">
        <v>254</v>
      </c>
      <c r="Y50" s="120"/>
      <c r="Z50" s="197"/>
      <c r="AA50" s="173" t="str">
        <f>IF(AA49="","",VLOOKUP(AA49,'シフト記号表（従来型・ユニット型共通）'!$C$6:$L$47,10,FALSE))</f>
        <v/>
      </c>
      <c r="AB50" s="174" t="str">
        <f>IF(AB49="","",VLOOKUP(AB49,'シフト記号表（従来型・ユニット型共通）'!$C$6:$L$47,10,FALSE))</f>
        <v/>
      </c>
      <c r="AC50" s="174" t="str">
        <f>IF(AC49="","",VLOOKUP(AC49,'シフト記号表（従来型・ユニット型共通）'!$C$6:$L$47,10,FALSE))</f>
        <v/>
      </c>
      <c r="AD50" s="174"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5" t="str">
        <f>IF(AG49="","",VLOOKUP(AG49,'シフト記号表（従来型・ユニット型共通）'!$C$6:$L$47,10,FALSE))</f>
        <v/>
      </c>
      <c r="AH50" s="173" t="str">
        <f>IF(AH49="","",VLOOKUP(AH49,'シフト記号表（従来型・ユニット型共通）'!$C$6:$L$47,10,FALSE))</f>
        <v/>
      </c>
      <c r="AI50" s="174" t="str">
        <f>IF(AI49="","",VLOOKUP(AI49,'シフト記号表（従来型・ユニット型共通）'!$C$6:$L$47,10,FALSE))</f>
        <v/>
      </c>
      <c r="AJ50" s="174" t="str">
        <f>IF(AJ49="","",VLOOKUP(AJ49,'シフト記号表（従来型・ユニット型共通）'!$C$6:$L$47,10,FALSE))</f>
        <v/>
      </c>
      <c r="AK50" s="174"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5" t="str">
        <f>IF(AN49="","",VLOOKUP(AN49,'シフト記号表（従来型・ユニット型共通）'!$C$6:$L$47,10,FALSE))</f>
        <v/>
      </c>
      <c r="AO50" s="173" t="str">
        <f>IF(AO49="","",VLOOKUP(AO49,'シフト記号表（従来型・ユニット型共通）'!$C$6:$L$47,10,FALSE))</f>
        <v/>
      </c>
      <c r="AP50" s="174" t="str">
        <f>IF(AP49="","",VLOOKUP(AP49,'シフト記号表（従来型・ユニット型共通）'!$C$6:$L$47,10,FALSE))</f>
        <v/>
      </c>
      <c r="AQ50" s="174" t="str">
        <f>IF(AQ49="","",VLOOKUP(AQ49,'シフト記号表（従来型・ユニット型共通）'!$C$6:$L$47,10,FALSE))</f>
        <v/>
      </c>
      <c r="AR50" s="174"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5" t="str">
        <f>IF(AU49="","",VLOOKUP(AU49,'シフト記号表（従来型・ユニット型共通）'!$C$6:$L$47,10,FALSE))</f>
        <v/>
      </c>
      <c r="AV50" s="173" t="str">
        <f>IF(AV49="","",VLOOKUP(AV49,'シフト記号表（従来型・ユニット型共通）'!$C$6:$L$47,10,FALSE))</f>
        <v/>
      </c>
      <c r="AW50" s="174" t="str">
        <f>IF(AW49="","",VLOOKUP(AW49,'シフト記号表（従来型・ユニット型共通）'!$C$6:$L$47,10,FALSE))</f>
        <v/>
      </c>
      <c r="AX50" s="174" t="str">
        <f>IF(AX49="","",VLOOKUP(AX49,'シフト記号表（従来型・ユニット型共通）'!$C$6:$L$47,10,FALSE))</f>
        <v/>
      </c>
      <c r="AY50" s="174"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175" t="str">
        <f>IF(BB49="","",VLOOKUP(BB49,'シフト記号表（従来型・ユニット型共通）'!$C$6:$L$47,10,FALSE))</f>
        <v/>
      </c>
      <c r="BC50" s="173" t="str">
        <f>IF(BC49="","",VLOOKUP(BC49,'シフト記号表（従来型・ユニット型共通）'!$C$6:$L$47,10,FALSE))</f>
        <v/>
      </c>
      <c r="BD50" s="174" t="str">
        <f>IF(BD49="","",VLOOKUP(BD49,'シフト記号表（従来型・ユニット型共通）'!$C$6:$L$47,10,FALSE))</f>
        <v/>
      </c>
      <c r="BE50" s="174" t="str">
        <f>IF(BE49="","",VLOOKUP(BE49,'シフト記号表（従来型・ユニット型共通）'!$C$6:$L$47,10,FALSE))</f>
        <v/>
      </c>
      <c r="BF50" s="1386">
        <f>IF($BI$3="４週",SUM(AA50:BB50),IF($BI$3="暦月",SUM(AA50:BE50),""))</f>
        <v>0</v>
      </c>
      <c r="BG50" s="1387"/>
      <c r="BH50" s="1388">
        <f>IF($BI$3="４週",BF50/4,IF($BI$3="暦月",(BF50/($BI$8/7)),""))</f>
        <v>0</v>
      </c>
      <c r="BI50" s="1387"/>
      <c r="BJ50" s="1383"/>
      <c r="BK50" s="1384"/>
      <c r="BL50" s="1384"/>
      <c r="BM50" s="1384"/>
      <c r="BN50" s="1385"/>
    </row>
    <row r="51" spans="2:66" ht="20.25" customHeight="1">
      <c r="B51" s="1479">
        <f>B49+1</f>
        <v>18</v>
      </c>
      <c r="C51" s="1389"/>
      <c r="D51" s="1391"/>
      <c r="E51" s="1327"/>
      <c r="F51" s="1392"/>
      <c r="G51" s="1316"/>
      <c r="H51" s="1317"/>
      <c r="I51" s="163"/>
      <c r="J51" s="164"/>
      <c r="K51" s="163"/>
      <c r="L51" s="164"/>
      <c r="M51" s="1410"/>
      <c r="N51" s="1411"/>
      <c r="O51" s="1416"/>
      <c r="P51" s="1417"/>
      <c r="Q51" s="1417"/>
      <c r="R51" s="1317"/>
      <c r="S51" s="1440"/>
      <c r="T51" s="1441"/>
      <c r="U51" s="1441"/>
      <c r="V51" s="1441"/>
      <c r="W51" s="1442"/>
      <c r="X51" s="195" t="s">
        <v>18</v>
      </c>
      <c r="Y51" s="118"/>
      <c r="Z51" s="119"/>
      <c r="AA51" s="105"/>
      <c r="AB51" s="106"/>
      <c r="AC51" s="106"/>
      <c r="AD51" s="106"/>
      <c r="AE51" s="106"/>
      <c r="AF51" s="106"/>
      <c r="AG51" s="107"/>
      <c r="AH51" s="105"/>
      <c r="AI51" s="106"/>
      <c r="AJ51" s="106"/>
      <c r="AK51" s="106"/>
      <c r="AL51" s="106"/>
      <c r="AM51" s="106"/>
      <c r="AN51" s="107"/>
      <c r="AO51" s="105"/>
      <c r="AP51" s="106"/>
      <c r="AQ51" s="106"/>
      <c r="AR51" s="106"/>
      <c r="AS51" s="106"/>
      <c r="AT51" s="106"/>
      <c r="AU51" s="107"/>
      <c r="AV51" s="105"/>
      <c r="AW51" s="106"/>
      <c r="AX51" s="106"/>
      <c r="AY51" s="106"/>
      <c r="AZ51" s="106"/>
      <c r="BA51" s="106"/>
      <c r="BB51" s="107"/>
      <c r="BC51" s="105"/>
      <c r="BD51" s="106"/>
      <c r="BE51" s="108"/>
      <c r="BF51" s="1394"/>
      <c r="BG51" s="1395"/>
      <c r="BH51" s="1396"/>
      <c r="BI51" s="1397"/>
      <c r="BJ51" s="1418"/>
      <c r="BK51" s="1419"/>
      <c r="BL51" s="1419"/>
      <c r="BM51" s="1419"/>
      <c r="BN51" s="1420"/>
    </row>
    <row r="52" spans="2:66" ht="20.25" customHeight="1">
      <c r="B52" s="1480"/>
      <c r="C52" s="1390"/>
      <c r="D52" s="1393"/>
      <c r="E52" s="1327"/>
      <c r="F52" s="1392"/>
      <c r="G52" s="1314"/>
      <c r="H52" s="1315"/>
      <c r="I52" s="163"/>
      <c r="J52" s="164">
        <f>G51</f>
        <v>0</v>
      </c>
      <c r="K52" s="163"/>
      <c r="L52" s="164">
        <f>M51</f>
        <v>0</v>
      </c>
      <c r="M52" s="1408"/>
      <c r="N52" s="1409"/>
      <c r="O52" s="1414"/>
      <c r="P52" s="1415"/>
      <c r="Q52" s="1415"/>
      <c r="R52" s="1315"/>
      <c r="S52" s="1440"/>
      <c r="T52" s="1441"/>
      <c r="U52" s="1441"/>
      <c r="V52" s="1441"/>
      <c r="W52" s="1442"/>
      <c r="X52" s="196" t="s">
        <v>254</v>
      </c>
      <c r="Y52" s="120"/>
      <c r="Z52" s="197"/>
      <c r="AA52" s="173" t="str">
        <f>IF(AA51="","",VLOOKUP(AA51,'シフト記号表（従来型・ユニット型共通）'!$C$6:$L$47,10,FALSE))</f>
        <v/>
      </c>
      <c r="AB52" s="174" t="str">
        <f>IF(AB51="","",VLOOKUP(AB51,'シフト記号表（従来型・ユニット型共通）'!$C$6:$L$47,10,FALSE))</f>
        <v/>
      </c>
      <c r="AC52" s="174" t="str">
        <f>IF(AC51="","",VLOOKUP(AC51,'シフト記号表（従来型・ユニット型共通）'!$C$6:$L$47,10,FALSE))</f>
        <v/>
      </c>
      <c r="AD52" s="174"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5" t="str">
        <f>IF(AG51="","",VLOOKUP(AG51,'シフト記号表（従来型・ユニット型共通）'!$C$6:$L$47,10,FALSE))</f>
        <v/>
      </c>
      <c r="AH52" s="173" t="str">
        <f>IF(AH51="","",VLOOKUP(AH51,'シフト記号表（従来型・ユニット型共通）'!$C$6:$L$47,10,FALSE))</f>
        <v/>
      </c>
      <c r="AI52" s="174" t="str">
        <f>IF(AI51="","",VLOOKUP(AI51,'シフト記号表（従来型・ユニット型共通）'!$C$6:$L$47,10,FALSE))</f>
        <v/>
      </c>
      <c r="AJ52" s="174" t="str">
        <f>IF(AJ51="","",VLOOKUP(AJ51,'シフト記号表（従来型・ユニット型共通）'!$C$6:$L$47,10,FALSE))</f>
        <v/>
      </c>
      <c r="AK52" s="174"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5" t="str">
        <f>IF(AN51="","",VLOOKUP(AN51,'シフト記号表（従来型・ユニット型共通）'!$C$6:$L$47,10,FALSE))</f>
        <v/>
      </c>
      <c r="AO52" s="173" t="str">
        <f>IF(AO51="","",VLOOKUP(AO51,'シフト記号表（従来型・ユニット型共通）'!$C$6:$L$47,10,FALSE))</f>
        <v/>
      </c>
      <c r="AP52" s="174" t="str">
        <f>IF(AP51="","",VLOOKUP(AP51,'シフト記号表（従来型・ユニット型共通）'!$C$6:$L$47,10,FALSE))</f>
        <v/>
      </c>
      <c r="AQ52" s="174" t="str">
        <f>IF(AQ51="","",VLOOKUP(AQ51,'シフト記号表（従来型・ユニット型共通）'!$C$6:$L$47,10,FALSE))</f>
        <v/>
      </c>
      <c r="AR52" s="174"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5" t="str">
        <f>IF(AU51="","",VLOOKUP(AU51,'シフト記号表（従来型・ユニット型共通）'!$C$6:$L$47,10,FALSE))</f>
        <v/>
      </c>
      <c r="AV52" s="173" t="str">
        <f>IF(AV51="","",VLOOKUP(AV51,'シフト記号表（従来型・ユニット型共通）'!$C$6:$L$47,10,FALSE))</f>
        <v/>
      </c>
      <c r="AW52" s="174" t="str">
        <f>IF(AW51="","",VLOOKUP(AW51,'シフト記号表（従来型・ユニット型共通）'!$C$6:$L$47,10,FALSE))</f>
        <v/>
      </c>
      <c r="AX52" s="174" t="str">
        <f>IF(AX51="","",VLOOKUP(AX51,'シフト記号表（従来型・ユニット型共通）'!$C$6:$L$47,10,FALSE))</f>
        <v/>
      </c>
      <c r="AY52" s="174"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175" t="str">
        <f>IF(BB51="","",VLOOKUP(BB51,'シフト記号表（従来型・ユニット型共通）'!$C$6:$L$47,10,FALSE))</f>
        <v/>
      </c>
      <c r="BC52" s="173" t="str">
        <f>IF(BC51="","",VLOOKUP(BC51,'シフト記号表（従来型・ユニット型共通）'!$C$6:$L$47,10,FALSE))</f>
        <v/>
      </c>
      <c r="BD52" s="174" t="str">
        <f>IF(BD51="","",VLOOKUP(BD51,'シフト記号表（従来型・ユニット型共通）'!$C$6:$L$47,10,FALSE))</f>
        <v/>
      </c>
      <c r="BE52" s="174" t="str">
        <f>IF(BE51="","",VLOOKUP(BE51,'シフト記号表（従来型・ユニット型共通）'!$C$6:$L$47,10,FALSE))</f>
        <v/>
      </c>
      <c r="BF52" s="1386">
        <f>IF($BI$3="４週",SUM(AA52:BB52),IF($BI$3="暦月",SUM(AA52:BE52),""))</f>
        <v>0</v>
      </c>
      <c r="BG52" s="1387"/>
      <c r="BH52" s="1388">
        <f>IF($BI$3="４週",BF52/4,IF($BI$3="暦月",(BF52/($BI$8/7)),""))</f>
        <v>0</v>
      </c>
      <c r="BI52" s="1387"/>
      <c r="BJ52" s="1383"/>
      <c r="BK52" s="1384"/>
      <c r="BL52" s="1384"/>
      <c r="BM52" s="1384"/>
      <c r="BN52" s="1385"/>
    </row>
    <row r="53" spans="2:66" ht="20.25" customHeight="1">
      <c r="B53" s="1479">
        <f>B51+1</f>
        <v>19</v>
      </c>
      <c r="C53" s="1389"/>
      <c r="D53" s="1391"/>
      <c r="E53" s="1327"/>
      <c r="F53" s="1392"/>
      <c r="G53" s="1316"/>
      <c r="H53" s="1317"/>
      <c r="I53" s="165"/>
      <c r="J53" s="166"/>
      <c r="K53" s="165"/>
      <c r="L53" s="166"/>
      <c r="M53" s="1410"/>
      <c r="N53" s="1411"/>
      <c r="O53" s="1416"/>
      <c r="P53" s="1417"/>
      <c r="Q53" s="1417"/>
      <c r="R53" s="1317"/>
      <c r="S53" s="1440"/>
      <c r="T53" s="1441"/>
      <c r="U53" s="1441"/>
      <c r="V53" s="1441"/>
      <c r="W53" s="1442"/>
      <c r="X53" s="115" t="s">
        <v>18</v>
      </c>
      <c r="Y53" s="116"/>
      <c r="Z53" s="117"/>
      <c r="AA53" s="105"/>
      <c r="AB53" s="106"/>
      <c r="AC53" s="106"/>
      <c r="AD53" s="106"/>
      <c r="AE53" s="106"/>
      <c r="AF53" s="106"/>
      <c r="AG53" s="107"/>
      <c r="AH53" s="105"/>
      <c r="AI53" s="106"/>
      <c r="AJ53" s="106"/>
      <c r="AK53" s="106"/>
      <c r="AL53" s="106"/>
      <c r="AM53" s="106"/>
      <c r="AN53" s="107"/>
      <c r="AO53" s="105"/>
      <c r="AP53" s="106"/>
      <c r="AQ53" s="106"/>
      <c r="AR53" s="106"/>
      <c r="AS53" s="106"/>
      <c r="AT53" s="106"/>
      <c r="AU53" s="107"/>
      <c r="AV53" s="105"/>
      <c r="AW53" s="106"/>
      <c r="AX53" s="106"/>
      <c r="AY53" s="106"/>
      <c r="AZ53" s="106"/>
      <c r="BA53" s="106"/>
      <c r="BB53" s="107"/>
      <c r="BC53" s="105"/>
      <c r="BD53" s="106"/>
      <c r="BE53" s="108"/>
      <c r="BF53" s="1394"/>
      <c r="BG53" s="1395"/>
      <c r="BH53" s="1396"/>
      <c r="BI53" s="1397"/>
      <c r="BJ53" s="1418"/>
      <c r="BK53" s="1419"/>
      <c r="BL53" s="1419"/>
      <c r="BM53" s="1419"/>
      <c r="BN53" s="1420"/>
    </row>
    <row r="54" spans="2:66" ht="20.25" customHeight="1">
      <c r="B54" s="1480"/>
      <c r="C54" s="1390"/>
      <c r="D54" s="1393"/>
      <c r="E54" s="1327"/>
      <c r="F54" s="1392"/>
      <c r="G54" s="1314"/>
      <c r="H54" s="1315"/>
      <c r="I54" s="163"/>
      <c r="J54" s="164">
        <f>G53</f>
        <v>0</v>
      </c>
      <c r="K54" s="163"/>
      <c r="L54" s="164">
        <f>M53</f>
        <v>0</v>
      </c>
      <c r="M54" s="1408"/>
      <c r="N54" s="1409"/>
      <c r="O54" s="1414"/>
      <c r="P54" s="1415"/>
      <c r="Q54" s="1415"/>
      <c r="R54" s="1315"/>
      <c r="S54" s="1440"/>
      <c r="T54" s="1441"/>
      <c r="U54" s="1441"/>
      <c r="V54" s="1441"/>
      <c r="W54" s="1442"/>
      <c r="X54" s="196" t="s">
        <v>254</v>
      </c>
      <c r="Y54" s="113"/>
      <c r="Z54" s="114"/>
      <c r="AA54" s="173" t="str">
        <f>IF(AA53="","",VLOOKUP(AA53,'シフト記号表（従来型・ユニット型共通）'!$C$6:$L$47,10,FALSE))</f>
        <v/>
      </c>
      <c r="AB54" s="174" t="str">
        <f>IF(AB53="","",VLOOKUP(AB53,'シフト記号表（従来型・ユニット型共通）'!$C$6:$L$47,10,FALSE))</f>
        <v/>
      </c>
      <c r="AC54" s="174" t="str">
        <f>IF(AC53="","",VLOOKUP(AC53,'シフト記号表（従来型・ユニット型共通）'!$C$6:$L$47,10,FALSE))</f>
        <v/>
      </c>
      <c r="AD54" s="174"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5" t="str">
        <f>IF(AG53="","",VLOOKUP(AG53,'シフト記号表（従来型・ユニット型共通）'!$C$6:$L$47,10,FALSE))</f>
        <v/>
      </c>
      <c r="AH54" s="173" t="str">
        <f>IF(AH53="","",VLOOKUP(AH53,'シフト記号表（従来型・ユニット型共通）'!$C$6:$L$47,10,FALSE))</f>
        <v/>
      </c>
      <c r="AI54" s="174" t="str">
        <f>IF(AI53="","",VLOOKUP(AI53,'シフト記号表（従来型・ユニット型共通）'!$C$6:$L$47,10,FALSE))</f>
        <v/>
      </c>
      <c r="AJ54" s="174" t="str">
        <f>IF(AJ53="","",VLOOKUP(AJ53,'シフト記号表（従来型・ユニット型共通）'!$C$6:$L$47,10,FALSE))</f>
        <v/>
      </c>
      <c r="AK54" s="174"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5" t="str">
        <f>IF(AN53="","",VLOOKUP(AN53,'シフト記号表（従来型・ユニット型共通）'!$C$6:$L$47,10,FALSE))</f>
        <v/>
      </c>
      <c r="AO54" s="173" t="str">
        <f>IF(AO53="","",VLOOKUP(AO53,'シフト記号表（従来型・ユニット型共通）'!$C$6:$L$47,10,FALSE))</f>
        <v/>
      </c>
      <c r="AP54" s="174" t="str">
        <f>IF(AP53="","",VLOOKUP(AP53,'シフト記号表（従来型・ユニット型共通）'!$C$6:$L$47,10,FALSE))</f>
        <v/>
      </c>
      <c r="AQ54" s="174" t="str">
        <f>IF(AQ53="","",VLOOKUP(AQ53,'シフト記号表（従来型・ユニット型共通）'!$C$6:$L$47,10,FALSE))</f>
        <v/>
      </c>
      <c r="AR54" s="174"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5" t="str">
        <f>IF(AU53="","",VLOOKUP(AU53,'シフト記号表（従来型・ユニット型共通）'!$C$6:$L$47,10,FALSE))</f>
        <v/>
      </c>
      <c r="AV54" s="173" t="str">
        <f>IF(AV53="","",VLOOKUP(AV53,'シフト記号表（従来型・ユニット型共通）'!$C$6:$L$47,10,FALSE))</f>
        <v/>
      </c>
      <c r="AW54" s="174" t="str">
        <f>IF(AW53="","",VLOOKUP(AW53,'シフト記号表（従来型・ユニット型共通）'!$C$6:$L$47,10,FALSE))</f>
        <v/>
      </c>
      <c r="AX54" s="174" t="str">
        <f>IF(AX53="","",VLOOKUP(AX53,'シフト記号表（従来型・ユニット型共通）'!$C$6:$L$47,10,FALSE))</f>
        <v/>
      </c>
      <c r="AY54" s="174"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175" t="str">
        <f>IF(BB53="","",VLOOKUP(BB53,'シフト記号表（従来型・ユニット型共通）'!$C$6:$L$47,10,FALSE))</f>
        <v/>
      </c>
      <c r="BC54" s="173" t="str">
        <f>IF(BC53="","",VLOOKUP(BC53,'シフト記号表（従来型・ユニット型共通）'!$C$6:$L$47,10,FALSE))</f>
        <v/>
      </c>
      <c r="BD54" s="174" t="str">
        <f>IF(BD53="","",VLOOKUP(BD53,'シフト記号表（従来型・ユニット型共通）'!$C$6:$L$47,10,FALSE))</f>
        <v/>
      </c>
      <c r="BE54" s="174" t="str">
        <f>IF(BE53="","",VLOOKUP(BE53,'シフト記号表（従来型・ユニット型共通）'!$C$6:$L$47,10,FALSE))</f>
        <v/>
      </c>
      <c r="BF54" s="1386">
        <f>IF($BI$3="４週",SUM(AA54:BB54),IF($BI$3="暦月",SUM(AA54:BE54),""))</f>
        <v>0</v>
      </c>
      <c r="BG54" s="1387"/>
      <c r="BH54" s="1388">
        <f>IF($BI$3="４週",BF54/4,IF($BI$3="暦月",(BF54/($BI$8/7)),""))</f>
        <v>0</v>
      </c>
      <c r="BI54" s="1387"/>
      <c r="BJ54" s="1383"/>
      <c r="BK54" s="1384"/>
      <c r="BL54" s="1384"/>
      <c r="BM54" s="1384"/>
      <c r="BN54" s="1385"/>
    </row>
    <row r="55" spans="2:66" ht="20.25" customHeight="1">
      <c r="B55" s="1479">
        <f>B53+1</f>
        <v>20</v>
      </c>
      <c r="C55" s="1389"/>
      <c r="D55" s="1391"/>
      <c r="E55" s="1327"/>
      <c r="F55" s="1392"/>
      <c r="G55" s="1316"/>
      <c r="H55" s="1317"/>
      <c r="I55" s="165"/>
      <c r="J55" s="166"/>
      <c r="K55" s="165"/>
      <c r="L55" s="166"/>
      <c r="M55" s="1410"/>
      <c r="N55" s="1411"/>
      <c r="O55" s="1416"/>
      <c r="P55" s="1417"/>
      <c r="Q55" s="1417"/>
      <c r="R55" s="1317"/>
      <c r="S55" s="1440"/>
      <c r="T55" s="1441"/>
      <c r="U55" s="1441"/>
      <c r="V55" s="1441"/>
      <c r="W55" s="1442"/>
      <c r="X55" s="115" t="s">
        <v>18</v>
      </c>
      <c r="Y55" s="116"/>
      <c r="Z55" s="117"/>
      <c r="AA55" s="105"/>
      <c r="AB55" s="106"/>
      <c r="AC55" s="106"/>
      <c r="AD55" s="106"/>
      <c r="AE55" s="106"/>
      <c r="AF55" s="106"/>
      <c r="AG55" s="107"/>
      <c r="AH55" s="105"/>
      <c r="AI55" s="106"/>
      <c r="AJ55" s="106"/>
      <c r="AK55" s="106"/>
      <c r="AL55" s="106"/>
      <c r="AM55" s="106"/>
      <c r="AN55" s="107"/>
      <c r="AO55" s="105"/>
      <c r="AP55" s="106"/>
      <c r="AQ55" s="106"/>
      <c r="AR55" s="106"/>
      <c r="AS55" s="106"/>
      <c r="AT55" s="106"/>
      <c r="AU55" s="107"/>
      <c r="AV55" s="105"/>
      <c r="AW55" s="106"/>
      <c r="AX55" s="106"/>
      <c r="AY55" s="106"/>
      <c r="AZ55" s="106"/>
      <c r="BA55" s="106"/>
      <c r="BB55" s="107"/>
      <c r="BC55" s="105"/>
      <c r="BD55" s="106"/>
      <c r="BE55" s="108"/>
      <c r="BF55" s="1394"/>
      <c r="BG55" s="1395"/>
      <c r="BH55" s="1396"/>
      <c r="BI55" s="1397"/>
      <c r="BJ55" s="1418"/>
      <c r="BK55" s="1419"/>
      <c r="BL55" s="1419"/>
      <c r="BM55" s="1419"/>
      <c r="BN55" s="1420"/>
    </row>
    <row r="56" spans="2:66" ht="20.25" customHeight="1">
      <c r="B56" s="1480"/>
      <c r="C56" s="1390"/>
      <c r="D56" s="1393"/>
      <c r="E56" s="1327"/>
      <c r="F56" s="1392"/>
      <c r="G56" s="1314"/>
      <c r="H56" s="1315"/>
      <c r="I56" s="163"/>
      <c r="J56" s="164">
        <f>G55</f>
        <v>0</v>
      </c>
      <c r="K56" s="163"/>
      <c r="L56" s="164">
        <f>M55</f>
        <v>0</v>
      </c>
      <c r="M56" s="1408"/>
      <c r="N56" s="1409"/>
      <c r="O56" s="1414"/>
      <c r="P56" s="1415"/>
      <c r="Q56" s="1415"/>
      <c r="R56" s="1315"/>
      <c r="S56" s="1440"/>
      <c r="T56" s="1441"/>
      <c r="U56" s="1441"/>
      <c r="V56" s="1441"/>
      <c r="W56" s="1442"/>
      <c r="X56" s="196" t="s">
        <v>254</v>
      </c>
      <c r="Y56" s="120"/>
      <c r="Z56" s="197"/>
      <c r="AA56" s="173" t="str">
        <f>IF(AA55="","",VLOOKUP(AA55,'シフト記号表（従来型・ユニット型共通）'!$C$6:$L$47,10,FALSE))</f>
        <v/>
      </c>
      <c r="AB56" s="174" t="str">
        <f>IF(AB55="","",VLOOKUP(AB55,'シフト記号表（従来型・ユニット型共通）'!$C$6:$L$47,10,FALSE))</f>
        <v/>
      </c>
      <c r="AC56" s="174" t="str">
        <f>IF(AC55="","",VLOOKUP(AC55,'シフト記号表（従来型・ユニット型共通）'!$C$6:$L$47,10,FALSE))</f>
        <v/>
      </c>
      <c r="AD56" s="174"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5" t="str">
        <f>IF(AG55="","",VLOOKUP(AG55,'シフト記号表（従来型・ユニット型共通）'!$C$6:$L$47,10,FALSE))</f>
        <v/>
      </c>
      <c r="AH56" s="173" t="str">
        <f>IF(AH55="","",VLOOKUP(AH55,'シフト記号表（従来型・ユニット型共通）'!$C$6:$L$47,10,FALSE))</f>
        <v/>
      </c>
      <c r="AI56" s="174" t="str">
        <f>IF(AI55="","",VLOOKUP(AI55,'シフト記号表（従来型・ユニット型共通）'!$C$6:$L$47,10,FALSE))</f>
        <v/>
      </c>
      <c r="AJ56" s="174" t="str">
        <f>IF(AJ55="","",VLOOKUP(AJ55,'シフト記号表（従来型・ユニット型共通）'!$C$6:$L$47,10,FALSE))</f>
        <v/>
      </c>
      <c r="AK56" s="174"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5" t="str">
        <f>IF(AN55="","",VLOOKUP(AN55,'シフト記号表（従来型・ユニット型共通）'!$C$6:$L$47,10,FALSE))</f>
        <v/>
      </c>
      <c r="AO56" s="173" t="str">
        <f>IF(AO55="","",VLOOKUP(AO55,'シフト記号表（従来型・ユニット型共通）'!$C$6:$L$47,10,FALSE))</f>
        <v/>
      </c>
      <c r="AP56" s="174" t="str">
        <f>IF(AP55="","",VLOOKUP(AP55,'シフト記号表（従来型・ユニット型共通）'!$C$6:$L$47,10,FALSE))</f>
        <v/>
      </c>
      <c r="AQ56" s="174" t="str">
        <f>IF(AQ55="","",VLOOKUP(AQ55,'シフト記号表（従来型・ユニット型共通）'!$C$6:$L$47,10,FALSE))</f>
        <v/>
      </c>
      <c r="AR56" s="174"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5" t="str">
        <f>IF(AU55="","",VLOOKUP(AU55,'シフト記号表（従来型・ユニット型共通）'!$C$6:$L$47,10,FALSE))</f>
        <v/>
      </c>
      <c r="AV56" s="173" t="str">
        <f>IF(AV55="","",VLOOKUP(AV55,'シフト記号表（従来型・ユニット型共通）'!$C$6:$L$47,10,FALSE))</f>
        <v/>
      </c>
      <c r="AW56" s="174" t="str">
        <f>IF(AW55="","",VLOOKUP(AW55,'シフト記号表（従来型・ユニット型共通）'!$C$6:$L$47,10,FALSE))</f>
        <v/>
      </c>
      <c r="AX56" s="174" t="str">
        <f>IF(AX55="","",VLOOKUP(AX55,'シフト記号表（従来型・ユニット型共通）'!$C$6:$L$47,10,FALSE))</f>
        <v/>
      </c>
      <c r="AY56" s="174"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175" t="str">
        <f>IF(BB55="","",VLOOKUP(BB55,'シフト記号表（従来型・ユニット型共通）'!$C$6:$L$47,10,FALSE))</f>
        <v/>
      </c>
      <c r="BC56" s="173" t="str">
        <f>IF(BC55="","",VLOOKUP(BC55,'シフト記号表（従来型・ユニット型共通）'!$C$6:$L$47,10,FALSE))</f>
        <v/>
      </c>
      <c r="BD56" s="174" t="str">
        <f>IF(BD55="","",VLOOKUP(BD55,'シフト記号表（従来型・ユニット型共通）'!$C$6:$L$47,10,FALSE))</f>
        <v/>
      </c>
      <c r="BE56" s="174" t="str">
        <f>IF(BE55="","",VLOOKUP(BE55,'シフト記号表（従来型・ユニット型共通）'!$C$6:$L$47,10,FALSE))</f>
        <v/>
      </c>
      <c r="BF56" s="1386">
        <f>IF($BI$3="４週",SUM(AA56:BB56),IF($BI$3="暦月",SUM(AA56:BE56),""))</f>
        <v>0</v>
      </c>
      <c r="BG56" s="1387"/>
      <c r="BH56" s="1388">
        <f>IF($BI$3="４週",BF56/4,IF($BI$3="暦月",(BF56/($BI$8/7)),""))</f>
        <v>0</v>
      </c>
      <c r="BI56" s="1387"/>
      <c r="BJ56" s="1383"/>
      <c r="BK56" s="1384"/>
      <c r="BL56" s="1384"/>
      <c r="BM56" s="1384"/>
      <c r="BN56" s="1385"/>
    </row>
    <row r="57" spans="2:66" ht="20.25" customHeight="1">
      <c r="B57" s="1479">
        <f>B55+1</f>
        <v>21</v>
      </c>
      <c r="C57" s="1389"/>
      <c r="D57" s="1391"/>
      <c r="E57" s="1327"/>
      <c r="F57" s="1392"/>
      <c r="G57" s="1316"/>
      <c r="H57" s="1317"/>
      <c r="I57" s="163"/>
      <c r="J57" s="164"/>
      <c r="K57" s="163"/>
      <c r="L57" s="164"/>
      <c r="M57" s="1410"/>
      <c r="N57" s="1411"/>
      <c r="O57" s="1416"/>
      <c r="P57" s="1417"/>
      <c r="Q57" s="1417"/>
      <c r="R57" s="1317"/>
      <c r="S57" s="1440"/>
      <c r="T57" s="1441"/>
      <c r="U57" s="1441"/>
      <c r="V57" s="1441"/>
      <c r="W57" s="1442"/>
      <c r="X57" s="195" t="s">
        <v>18</v>
      </c>
      <c r="Y57" s="118"/>
      <c r="Z57" s="119"/>
      <c r="AA57" s="105"/>
      <c r="AB57" s="106"/>
      <c r="AC57" s="106"/>
      <c r="AD57" s="106"/>
      <c r="AE57" s="106"/>
      <c r="AF57" s="106"/>
      <c r="AG57" s="107"/>
      <c r="AH57" s="105"/>
      <c r="AI57" s="106"/>
      <c r="AJ57" s="106"/>
      <c r="AK57" s="106"/>
      <c r="AL57" s="106"/>
      <c r="AM57" s="106"/>
      <c r="AN57" s="107"/>
      <c r="AO57" s="105"/>
      <c r="AP57" s="106"/>
      <c r="AQ57" s="106"/>
      <c r="AR57" s="106"/>
      <c r="AS57" s="106"/>
      <c r="AT57" s="106"/>
      <c r="AU57" s="107"/>
      <c r="AV57" s="105"/>
      <c r="AW57" s="106"/>
      <c r="AX57" s="106"/>
      <c r="AY57" s="106"/>
      <c r="AZ57" s="106"/>
      <c r="BA57" s="106"/>
      <c r="BB57" s="107"/>
      <c r="BC57" s="105"/>
      <c r="BD57" s="106"/>
      <c r="BE57" s="108"/>
      <c r="BF57" s="1394"/>
      <c r="BG57" s="1395"/>
      <c r="BH57" s="1396"/>
      <c r="BI57" s="1397"/>
      <c r="BJ57" s="1418"/>
      <c r="BK57" s="1419"/>
      <c r="BL57" s="1419"/>
      <c r="BM57" s="1419"/>
      <c r="BN57" s="1420"/>
    </row>
    <row r="58" spans="2:66" ht="20.25" customHeight="1">
      <c r="B58" s="1480"/>
      <c r="C58" s="1390"/>
      <c r="D58" s="1393"/>
      <c r="E58" s="1327"/>
      <c r="F58" s="1392"/>
      <c r="G58" s="1314"/>
      <c r="H58" s="1315"/>
      <c r="I58" s="163"/>
      <c r="J58" s="164">
        <f>G57</f>
        <v>0</v>
      </c>
      <c r="K58" s="163"/>
      <c r="L58" s="164">
        <f>M57</f>
        <v>0</v>
      </c>
      <c r="M58" s="1408"/>
      <c r="N58" s="1409"/>
      <c r="O58" s="1414"/>
      <c r="P58" s="1415"/>
      <c r="Q58" s="1415"/>
      <c r="R58" s="1315"/>
      <c r="S58" s="1440"/>
      <c r="T58" s="1441"/>
      <c r="U58" s="1441"/>
      <c r="V58" s="1441"/>
      <c r="W58" s="1442"/>
      <c r="X58" s="196" t="s">
        <v>254</v>
      </c>
      <c r="Y58" s="120"/>
      <c r="Z58" s="197"/>
      <c r="AA58" s="173" t="str">
        <f>IF(AA57="","",VLOOKUP(AA57,'シフト記号表（従来型・ユニット型共通）'!$C$6:$L$47,10,FALSE))</f>
        <v/>
      </c>
      <c r="AB58" s="174" t="str">
        <f>IF(AB57="","",VLOOKUP(AB57,'シフト記号表（従来型・ユニット型共通）'!$C$6:$L$47,10,FALSE))</f>
        <v/>
      </c>
      <c r="AC58" s="174" t="str">
        <f>IF(AC57="","",VLOOKUP(AC57,'シフト記号表（従来型・ユニット型共通）'!$C$6:$L$47,10,FALSE))</f>
        <v/>
      </c>
      <c r="AD58" s="174"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5" t="str">
        <f>IF(AG57="","",VLOOKUP(AG57,'シフト記号表（従来型・ユニット型共通）'!$C$6:$L$47,10,FALSE))</f>
        <v/>
      </c>
      <c r="AH58" s="173" t="str">
        <f>IF(AH57="","",VLOOKUP(AH57,'シフト記号表（従来型・ユニット型共通）'!$C$6:$L$47,10,FALSE))</f>
        <v/>
      </c>
      <c r="AI58" s="174" t="str">
        <f>IF(AI57="","",VLOOKUP(AI57,'シフト記号表（従来型・ユニット型共通）'!$C$6:$L$47,10,FALSE))</f>
        <v/>
      </c>
      <c r="AJ58" s="174" t="str">
        <f>IF(AJ57="","",VLOOKUP(AJ57,'シフト記号表（従来型・ユニット型共通）'!$C$6:$L$47,10,FALSE))</f>
        <v/>
      </c>
      <c r="AK58" s="174"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5" t="str">
        <f>IF(AN57="","",VLOOKUP(AN57,'シフト記号表（従来型・ユニット型共通）'!$C$6:$L$47,10,FALSE))</f>
        <v/>
      </c>
      <c r="AO58" s="173" t="str">
        <f>IF(AO57="","",VLOOKUP(AO57,'シフト記号表（従来型・ユニット型共通）'!$C$6:$L$47,10,FALSE))</f>
        <v/>
      </c>
      <c r="AP58" s="174" t="str">
        <f>IF(AP57="","",VLOOKUP(AP57,'シフト記号表（従来型・ユニット型共通）'!$C$6:$L$47,10,FALSE))</f>
        <v/>
      </c>
      <c r="AQ58" s="174" t="str">
        <f>IF(AQ57="","",VLOOKUP(AQ57,'シフト記号表（従来型・ユニット型共通）'!$C$6:$L$47,10,FALSE))</f>
        <v/>
      </c>
      <c r="AR58" s="174"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5" t="str">
        <f>IF(AU57="","",VLOOKUP(AU57,'シフト記号表（従来型・ユニット型共通）'!$C$6:$L$47,10,FALSE))</f>
        <v/>
      </c>
      <c r="AV58" s="173" t="str">
        <f>IF(AV57="","",VLOOKUP(AV57,'シフト記号表（従来型・ユニット型共通）'!$C$6:$L$47,10,FALSE))</f>
        <v/>
      </c>
      <c r="AW58" s="174" t="str">
        <f>IF(AW57="","",VLOOKUP(AW57,'シフト記号表（従来型・ユニット型共通）'!$C$6:$L$47,10,FALSE))</f>
        <v/>
      </c>
      <c r="AX58" s="174" t="str">
        <f>IF(AX57="","",VLOOKUP(AX57,'シフト記号表（従来型・ユニット型共通）'!$C$6:$L$47,10,FALSE))</f>
        <v/>
      </c>
      <c r="AY58" s="174"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175" t="str">
        <f>IF(BB57="","",VLOOKUP(BB57,'シフト記号表（従来型・ユニット型共通）'!$C$6:$L$47,10,FALSE))</f>
        <v/>
      </c>
      <c r="BC58" s="173" t="str">
        <f>IF(BC57="","",VLOOKUP(BC57,'シフト記号表（従来型・ユニット型共通）'!$C$6:$L$47,10,FALSE))</f>
        <v/>
      </c>
      <c r="BD58" s="174" t="str">
        <f>IF(BD57="","",VLOOKUP(BD57,'シフト記号表（従来型・ユニット型共通）'!$C$6:$L$47,10,FALSE))</f>
        <v/>
      </c>
      <c r="BE58" s="174" t="str">
        <f>IF(BE57="","",VLOOKUP(BE57,'シフト記号表（従来型・ユニット型共通）'!$C$6:$L$47,10,FALSE))</f>
        <v/>
      </c>
      <c r="BF58" s="1386">
        <f>IF($BI$3="４週",SUM(AA58:BB58),IF($BI$3="暦月",SUM(AA58:BE58),""))</f>
        <v>0</v>
      </c>
      <c r="BG58" s="1387"/>
      <c r="BH58" s="1388">
        <f>IF($BI$3="４週",BF58/4,IF($BI$3="暦月",(BF58/($BI$8/7)),""))</f>
        <v>0</v>
      </c>
      <c r="BI58" s="1387"/>
      <c r="BJ58" s="1383"/>
      <c r="BK58" s="1384"/>
      <c r="BL58" s="1384"/>
      <c r="BM58" s="1384"/>
      <c r="BN58" s="1385"/>
    </row>
    <row r="59" spans="2:66" ht="20.25" customHeight="1">
      <c r="B59" s="1479">
        <f>B57+1</f>
        <v>22</v>
      </c>
      <c r="C59" s="1389"/>
      <c r="D59" s="1391"/>
      <c r="E59" s="1327"/>
      <c r="F59" s="1392"/>
      <c r="G59" s="1316"/>
      <c r="H59" s="1317"/>
      <c r="I59" s="163"/>
      <c r="J59" s="164"/>
      <c r="K59" s="163"/>
      <c r="L59" s="164"/>
      <c r="M59" s="1410"/>
      <c r="N59" s="1411"/>
      <c r="O59" s="1416"/>
      <c r="P59" s="1417"/>
      <c r="Q59" s="1417"/>
      <c r="R59" s="1317"/>
      <c r="S59" s="1440"/>
      <c r="T59" s="1441"/>
      <c r="U59" s="1441"/>
      <c r="V59" s="1441"/>
      <c r="W59" s="1442"/>
      <c r="X59" s="195" t="s">
        <v>18</v>
      </c>
      <c r="Y59" s="118"/>
      <c r="Z59" s="119"/>
      <c r="AA59" s="105"/>
      <c r="AB59" s="106"/>
      <c r="AC59" s="106"/>
      <c r="AD59" s="106"/>
      <c r="AE59" s="106"/>
      <c r="AF59" s="106"/>
      <c r="AG59" s="107"/>
      <c r="AH59" s="105"/>
      <c r="AI59" s="106"/>
      <c r="AJ59" s="106"/>
      <c r="AK59" s="106"/>
      <c r="AL59" s="106"/>
      <c r="AM59" s="106"/>
      <c r="AN59" s="107"/>
      <c r="AO59" s="105"/>
      <c r="AP59" s="106"/>
      <c r="AQ59" s="106"/>
      <c r="AR59" s="106"/>
      <c r="AS59" s="106"/>
      <c r="AT59" s="106"/>
      <c r="AU59" s="107"/>
      <c r="AV59" s="105"/>
      <c r="AW59" s="106"/>
      <c r="AX59" s="106"/>
      <c r="AY59" s="106"/>
      <c r="AZ59" s="106"/>
      <c r="BA59" s="106"/>
      <c r="BB59" s="107"/>
      <c r="BC59" s="105"/>
      <c r="BD59" s="106"/>
      <c r="BE59" s="108"/>
      <c r="BF59" s="1394"/>
      <c r="BG59" s="1395"/>
      <c r="BH59" s="1396"/>
      <c r="BI59" s="1397"/>
      <c r="BJ59" s="1418"/>
      <c r="BK59" s="1419"/>
      <c r="BL59" s="1419"/>
      <c r="BM59" s="1419"/>
      <c r="BN59" s="1420"/>
    </row>
    <row r="60" spans="2:66" ht="20.25" customHeight="1">
      <c r="B60" s="1480"/>
      <c r="C60" s="1390"/>
      <c r="D60" s="1393"/>
      <c r="E60" s="1327"/>
      <c r="F60" s="1392"/>
      <c r="G60" s="1314"/>
      <c r="H60" s="1315"/>
      <c r="I60" s="163"/>
      <c r="J60" s="164">
        <f>G59</f>
        <v>0</v>
      </c>
      <c r="K60" s="163"/>
      <c r="L60" s="164">
        <f>M59</f>
        <v>0</v>
      </c>
      <c r="M60" s="1408"/>
      <c r="N60" s="1409"/>
      <c r="O60" s="1414"/>
      <c r="P60" s="1415"/>
      <c r="Q60" s="1415"/>
      <c r="R60" s="1315"/>
      <c r="S60" s="1440"/>
      <c r="T60" s="1441"/>
      <c r="U60" s="1441"/>
      <c r="V60" s="1441"/>
      <c r="W60" s="1442"/>
      <c r="X60" s="196" t="s">
        <v>254</v>
      </c>
      <c r="Y60" s="120"/>
      <c r="Z60" s="197"/>
      <c r="AA60" s="173" t="str">
        <f>IF(AA59="","",VLOOKUP(AA59,'シフト記号表（従来型・ユニット型共通）'!$C$6:$L$47,10,FALSE))</f>
        <v/>
      </c>
      <c r="AB60" s="174" t="str">
        <f>IF(AB59="","",VLOOKUP(AB59,'シフト記号表（従来型・ユニット型共通）'!$C$6:$L$47,10,FALSE))</f>
        <v/>
      </c>
      <c r="AC60" s="174" t="str">
        <f>IF(AC59="","",VLOOKUP(AC59,'シフト記号表（従来型・ユニット型共通）'!$C$6:$L$47,10,FALSE))</f>
        <v/>
      </c>
      <c r="AD60" s="174"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5" t="str">
        <f>IF(AG59="","",VLOOKUP(AG59,'シフト記号表（従来型・ユニット型共通）'!$C$6:$L$47,10,FALSE))</f>
        <v/>
      </c>
      <c r="AH60" s="173" t="str">
        <f>IF(AH59="","",VLOOKUP(AH59,'シフト記号表（従来型・ユニット型共通）'!$C$6:$L$47,10,FALSE))</f>
        <v/>
      </c>
      <c r="AI60" s="174" t="str">
        <f>IF(AI59="","",VLOOKUP(AI59,'シフト記号表（従来型・ユニット型共通）'!$C$6:$L$47,10,FALSE))</f>
        <v/>
      </c>
      <c r="AJ60" s="174" t="str">
        <f>IF(AJ59="","",VLOOKUP(AJ59,'シフト記号表（従来型・ユニット型共通）'!$C$6:$L$47,10,FALSE))</f>
        <v/>
      </c>
      <c r="AK60" s="174"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5" t="str">
        <f>IF(AN59="","",VLOOKUP(AN59,'シフト記号表（従来型・ユニット型共通）'!$C$6:$L$47,10,FALSE))</f>
        <v/>
      </c>
      <c r="AO60" s="173" t="str">
        <f>IF(AO59="","",VLOOKUP(AO59,'シフト記号表（従来型・ユニット型共通）'!$C$6:$L$47,10,FALSE))</f>
        <v/>
      </c>
      <c r="AP60" s="174" t="str">
        <f>IF(AP59="","",VLOOKUP(AP59,'シフト記号表（従来型・ユニット型共通）'!$C$6:$L$47,10,FALSE))</f>
        <v/>
      </c>
      <c r="AQ60" s="174" t="str">
        <f>IF(AQ59="","",VLOOKUP(AQ59,'シフト記号表（従来型・ユニット型共通）'!$C$6:$L$47,10,FALSE))</f>
        <v/>
      </c>
      <c r="AR60" s="174"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5" t="str">
        <f>IF(AU59="","",VLOOKUP(AU59,'シフト記号表（従来型・ユニット型共通）'!$C$6:$L$47,10,FALSE))</f>
        <v/>
      </c>
      <c r="AV60" s="173" t="str">
        <f>IF(AV59="","",VLOOKUP(AV59,'シフト記号表（従来型・ユニット型共通）'!$C$6:$L$47,10,FALSE))</f>
        <v/>
      </c>
      <c r="AW60" s="174" t="str">
        <f>IF(AW59="","",VLOOKUP(AW59,'シフト記号表（従来型・ユニット型共通）'!$C$6:$L$47,10,FALSE))</f>
        <v/>
      </c>
      <c r="AX60" s="174" t="str">
        <f>IF(AX59="","",VLOOKUP(AX59,'シフト記号表（従来型・ユニット型共通）'!$C$6:$L$47,10,FALSE))</f>
        <v/>
      </c>
      <c r="AY60" s="174"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175" t="str">
        <f>IF(BB59="","",VLOOKUP(BB59,'シフト記号表（従来型・ユニット型共通）'!$C$6:$L$47,10,FALSE))</f>
        <v/>
      </c>
      <c r="BC60" s="173" t="str">
        <f>IF(BC59="","",VLOOKUP(BC59,'シフト記号表（従来型・ユニット型共通）'!$C$6:$L$47,10,FALSE))</f>
        <v/>
      </c>
      <c r="BD60" s="174" t="str">
        <f>IF(BD59="","",VLOOKUP(BD59,'シフト記号表（従来型・ユニット型共通）'!$C$6:$L$47,10,FALSE))</f>
        <v/>
      </c>
      <c r="BE60" s="174" t="str">
        <f>IF(BE59="","",VLOOKUP(BE59,'シフト記号表（従来型・ユニット型共通）'!$C$6:$L$47,10,FALSE))</f>
        <v/>
      </c>
      <c r="BF60" s="1386">
        <f>IF($BI$3="４週",SUM(AA60:BB60),IF($BI$3="暦月",SUM(AA60:BE60),""))</f>
        <v>0</v>
      </c>
      <c r="BG60" s="1387"/>
      <c r="BH60" s="1388">
        <f>IF($BI$3="４週",BF60/4,IF($BI$3="暦月",(BF60/($BI$8/7)),""))</f>
        <v>0</v>
      </c>
      <c r="BI60" s="1387"/>
      <c r="BJ60" s="1383"/>
      <c r="BK60" s="1384"/>
      <c r="BL60" s="1384"/>
      <c r="BM60" s="1384"/>
      <c r="BN60" s="1385"/>
    </row>
    <row r="61" spans="2:66" ht="20.25" customHeight="1">
      <c r="B61" s="1479">
        <f>B59+1</f>
        <v>23</v>
      </c>
      <c r="C61" s="1389"/>
      <c r="D61" s="1391"/>
      <c r="E61" s="1327"/>
      <c r="F61" s="1392"/>
      <c r="G61" s="1316"/>
      <c r="H61" s="1317"/>
      <c r="I61" s="163"/>
      <c r="J61" s="164"/>
      <c r="K61" s="163"/>
      <c r="L61" s="164"/>
      <c r="M61" s="1410"/>
      <c r="N61" s="1411"/>
      <c r="O61" s="1416"/>
      <c r="P61" s="1417"/>
      <c r="Q61" s="1417"/>
      <c r="R61" s="1317"/>
      <c r="S61" s="1440"/>
      <c r="T61" s="1441"/>
      <c r="U61" s="1441"/>
      <c r="V61" s="1441"/>
      <c r="W61" s="1442"/>
      <c r="X61" s="195" t="s">
        <v>18</v>
      </c>
      <c r="Y61" s="118"/>
      <c r="Z61" s="119"/>
      <c r="AA61" s="105"/>
      <c r="AB61" s="106"/>
      <c r="AC61" s="106"/>
      <c r="AD61" s="106"/>
      <c r="AE61" s="106"/>
      <c r="AF61" s="106"/>
      <c r="AG61" s="107"/>
      <c r="AH61" s="105"/>
      <c r="AI61" s="106"/>
      <c r="AJ61" s="106"/>
      <c r="AK61" s="106"/>
      <c r="AL61" s="106"/>
      <c r="AM61" s="106"/>
      <c r="AN61" s="107"/>
      <c r="AO61" s="105"/>
      <c r="AP61" s="106"/>
      <c r="AQ61" s="106"/>
      <c r="AR61" s="106"/>
      <c r="AS61" s="106"/>
      <c r="AT61" s="106"/>
      <c r="AU61" s="107"/>
      <c r="AV61" s="105"/>
      <c r="AW61" s="106"/>
      <c r="AX61" s="106"/>
      <c r="AY61" s="106"/>
      <c r="AZ61" s="106"/>
      <c r="BA61" s="106"/>
      <c r="BB61" s="107"/>
      <c r="BC61" s="105"/>
      <c r="BD61" s="106"/>
      <c r="BE61" s="108"/>
      <c r="BF61" s="1394"/>
      <c r="BG61" s="1395"/>
      <c r="BH61" s="1396"/>
      <c r="BI61" s="1397"/>
      <c r="BJ61" s="1418"/>
      <c r="BK61" s="1419"/>
      <c r="BL61" s="1419"/>
      <c r="BM61" s="1419"/>
      <c r="BN61" s="1420"/>
    </row>
    <row r="62" spans="2:66" ht="20.25" customHeight="1">
      <c r="B62" s="1480"/>
      <c r="C62" s="1390"/>
      <c r="D62" s="1393"/>
      <c r="E62" s="1327"/>
      <c r="F62" s="1392"/>
      <c r="G62" s="1314"/>
      <c r="H62" s="1315"/>
      <c r="I62" s="163"/>
      <c r="J62" s="164">
        <f>G61</f>
        <v>0</v>
      </c>
      <c r="K62" s="163"/>
      <c r="L62" s="164">
        <f>M61</f>
        <v>0</v>
      </c>
      <c r="M62" s="1408"/>
      <c r="N62" s="1409"/>
      <c r="O62" s="1414"/>
      <c r="P62" s="1415"/>
      <c r="Q62" s="1415"/>
      <c r="R62" s="1315"/>
      <c r="S62" s="1440"/>
      <c r="T62" s="1441"/>
      <c r="U62" s="1441"/>
      <c r="V62" s="1441"/>
      <c r="W62" s="1442"/>
      <c r="X62" s="196" t="s">
        <v>254</v>
      </c>
      <c r="Y62" s="120"/>
      <c r="Z62" s="197"/>
      <c r="AA62" s="173" t="str">
        <f>IF(AA61="","",VLOOKUP(AA61,'シフト記号表（従来型・ユニット型共通）'!$C$6:$L$47,10,FALSE))</f>
        <v/>
      </c>
      <c r="AB62" s="174" t="str">
        <f>IF(AB61="","",VLOOKUP(AB61,'シフト記号表（従来型・ユニット型共通）'!$C$6:$L$47,10,FALSE))</f>
        <v/>
      </c>
      <c r="AC62" s="174" t="str">
        <f>IF(AC61="","",VLOOKUP(AC61,'シフト記号表（従来型・ユニット型共通）'!$C$6:$L$47,10,FALSE))</f>
        <v/>
      </c>
      <c r="AD62" s="174"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5" t="str">
        <f>IF(AG61="","",VLOOKUP(AG61,'シフト記号表（従来型・ユニット型共通）'!$C$6:$L$47,10,FALSE))</f>
        <v/>
      </c>
      <c r="AH62" s="173" t="str">
        <f>IF(AH61="","",VLOOKUP(AH61,'シフト記号表（従来型・ユニット型共通）'!$C$6:$L$47,10,FALSE))</f>
        <v/>
      </c>
      <c r="AI62" s="174" t="str">
        <f>IF(AI61="","",VLOOKUP(AI61,'シフト記号表（従来型・ユニット型共通）'!$C$6:$L$47,10,FALSE))</f>
        <v/>
      </c>
      <c r="AJ62" s="174" t="str">
        <f>IF(AJ61="","",VLOOKUP(AJ61,'シフト記号表（従来型・ユニット型共通）'!$C$6:$L$47,10,FALSE))</f>
        <v/>
      </c>
      <c r="AK62" s="174"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5" t="str">
        <f>IF(AN61="","",VLOOKUP(AN61,'シフト記号表（従来型・ユニット型共通）'!$C$6:$L$47,10,FALSE))</f>
        <v/>
      </c>
      <c r="AO62" s="173" t="str">
        <f>IF(AO61="","",VLOOKUP(AO61,'シフト記号表（従来型・ユニット型共通）'!$C$6:$L$47,10,FALSE))</f>
        <v/>
      </c>
      <c r="AP62" s="174" t="str">
        <f>IF(AP61="","",VLOOKUP(AP61,'シフト記号表（従来型・ユニット型共通）'!$C$6:$L$47,10,FALSE))</f>
        <v/>
      </c>
      <c r="AQ62" s="174" t="str">
        <f>IF(AQ61="","",VLOOKUP(AQ61,'シフト記号表（従来型・ユニット型共通）'!$C$6:$L$47,10,FALSE))</f>
        <v/>
      </c>
      <c r="AR62" s="174"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5" t="str">
        <f>IF(AU61="","",VLOOKUP(AU61,'シフト記号表（従来型・ユニット型共通）'!$C$6:$L$47,10,FALSE))</f>
        <v/>
      </c>
      <c r="AV62" s="173" t="str">
        <f>IF(AV61="","",VLOOKUP(AV61,'シフト記号表（従来型・ユニット型共通）'!$C$6:$L$47,10,FALSE))</f>
        <v/>
      </c>
      <c r="AW62" s="174" t="str">
        <f>IF(AW61="","",VLOOKUP(AW61,'シフト記号表（従来型・ユニット型共通）'!$C$6:$L$47,10,FALSE))</f>
        <v/>
      </c>
      <c r="AX62" s="174" t="str">
        <f>IF(AX61="","",VLOOKUP(AX61,'シフト記号表（従来型・ユニット型共通）'!$C$6:$L$47,10,FALSE))</f>
        <v/>
      </c>
      <c r="AY62" s="174"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175" t="str">
        <f>IF(BB61="","",VLOOKUP(BB61,'シフト記号表（従来型・ユニット型共通）'!$C$6:$L$47,10,FALSE))</f>
        <v/>
      </c>
      <c r="BC62" s="173" t="str">
        <f>IF(BC61="","",VLOOKUP(BC61,'シフト記号表（従来型・ユニット型共通）'!$C$6:$L$47,10,FALSE))</f>
        <v/>
      </c>
      <c r="BD62" s="174" t="str">
        <f>IF(BD61="","",VLOOKUP(BD61,'シフト記号表（従来型・ユニット型共通）'!$C$6:$L$47,10,FALSE))</f>
        <v/>
      </c>
      <c r="BE62" s="174" t="str">
        <f>IF(BE61="","",VLOOKUP(BE61,'シフト記号表（従来型・ユニット型共通）'!$C$6:$L$47,10,FALSE))</f>
        <v/>
      </c>
      <c r="BF62" s="1386">
        <f>IF($BI$3="４週",SUM(AA62:BB62),IF($BI$3="暦月",SUM(AA62:BE62),""))</f>
        <v>0</v>
      </c>
      <c r="BG62" s="1387"/>
      <c r="BH62" s="1388">
        <f>IF($BI$3="４週",BF62/4,IF($BI$3="暦月",(BF62/($BI$8/7)),""))</f>
        <v>0</v>
      </c>
      <c r="BI62" s="1387"/>
      <c r="BJ62" s="1383"/>
      <c r="BK62" s="1384"/>
      <c r="BL62" s="1384"/>
      <c r="BM62" s="1384"/>
      <c r="BN62" s="1385"/>
    </row>
    <row r="63" spans="2:66" ht="20.25" customHeight="1">
      <c r="B63" s="1479">
        <f>B61+1</f>
        <v>24</v>
      </c>
      <c r="C63" s="1389"/>
      <c r="D63" s="1391"/>
      <c r="E63" s="1327"/>
      <c r="F63" s="1392"/>
      <c r="G63" s="1316"/>
      <c r="H63" s="1317"/>
      <c r="I63" s="163"/>
      <c r="J63" s="164"/>
      <c r="K63" s="163"/>
      <c r="L63" s="164"/>
      <c r="M63" s="1410"/>
      <c r="N63" s="1411"/>
      <c r="O63" s="1416"/>
      <c r="P63" s="1417"/>
      <c r="Q63" s="1417"/>
      <c r="R63" s="1317"/>
      <c r="S63" s="1440"/>
      <c r="T63" s="1441"/>
      <c r="U63" s="1441"/>
      <c r="V63" s="1441"/>
      <c r="W63" s="1442"/>
      <c r="X63" s="195" t="s">
        <v>18</v>
      </c>
      <c r="Y63" s="118"/>
      <c r="Z63" s="119"/>
      <c r="AA63" s="105"/>
      <c r="AB63" s="106"/>
      <c r="AC63" s="106"/>
      <c r="AD63" s="106"/>
      <c r="AE63" s="106"/>
      <c r="AF63" s="106"/>
      <c r="AG63" s="107"/>
      <c r="AH63" s="105"/>
      <c r="AI63" s="106"/>
      <c r="AJ63" s="106"/>
      <c r="AK63" s="106"/>
      <c r="AL63" s="106"/>
      <c r="AM63" s="106"/>
      <c r="AN63" s="107"/>
      <c r="AO63" s="105"/>
      <c r="AP63" s="106"/>
      <c r="AQ63" s="106"/>
      <c r="AR63" s="106"/>
      <c r="AS63" s="106"/>
      <c r="AT63" s="106"/>
      <c r="AU63" s="107"/>
      <c r="AV63" s="105"/>
      <c r="AW63" s="106"/>
      <c r="AX63" s="106"/>
      <c r="AY63" s="106"/>
      <c r="AZ63" s="106"/>
      <c r="BA63" s="106"/>
      <c r="BB63" s="107"/>
      <c r="BC63" s="105"/>
      <c r="BD63" s="106"/>
      <c r="BE63" s="108"/>
      <c r="BF63" s="1394"/>
      <c r="BG63" s="1395"/>
      <c r="BH63" s="1396"/>
      <c r="BI63" s="1397"/>
      <c r="BJ63" s="1418"/>
      <c r="BK63" s="1419"/>
      <c r="BL63" s="1419"/>
      <c r="BM63" s="1419"/>
      <c r="BN63" s="1420"/>
    </row>
    <row r="64" spans="2:66" ht="20.25" customHeight="1">
      <c r="B64" s="1480"/>
      <c r="C64" s="1390"/>
      <c r="D64" s="1393"/>
      <c r="E64" s="1327"/>
      <c r="F64" s="1392"/>
      <c r="G64" s="1314"/>
      <c r="H64" s="1315"/>
      <c r="I64" s="163"/>
      <c r="J64" s="164">
        <f>G63</f>
        <v>0</v>
      </c>
      <c r="K64" s="163"/>
      <c r="L64" s="164">
        <f>M63</f>
        <v>0</v>
      </c>
      <c r="M64" s="1408"/>
      <c r="N64" s="1409"/>
      <c r="O64" s="1414"/>
      <c r="P64" s="1415"/>
      <c r="Q64" s="1415"/>
      <c r="R64" s="1315"/>
      <c r="S64" s="1440"/>
      <c r="T64" s="1441"/>
      <c r="U64" s="1441"/>
      <c r="V64" s="1441"/>
      <c r="W64" s="1442"/>
      <c r="X64" s="196" t="s">
        <v>254</v>
      </c>
      <c r="Y64" s="120"/>
      <c r="Z64" s="197"/>
      <c r="AA64" s="173" t="str">
        <f>IF(AA63="","",VLOOKUP(AA63,'シフト記号表（従来型・ユニット型共通）'!$C$6:$L$47,10,FALSE))</f>
        <v/>
      </c>
      <c r="AB64" s="174" t="str">
        <f>IF(AB63="","",VLOOKUP(AB63,'シフト記号表（従来型・ユニット型共通）'!$C$6:$L$47,10,FALSE))</f>
        <v/>
      </c>
      <c r="AC64" s="174" t="str">
        <f>IF(AC63="","",VLOOKUP(AC63,'シフト記号表（従来型・ユニット型共通）'!$C$6:$L$47,10,FALSE))</f>
        <v/>
      </c>
      <c r="AD64" s="174"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5" t="str">
        <f>IF(AG63="","",VLOOKUP(AG63,'シフト記号表（従来型・ユニット型共通）'!$C$6:$L$47,10,FALSE))</f>
        <v/>
      </c>
      <c r="AH64" s="173" t="str">
        <f>IF(AH63="","",VLOOKUP(AH63,'シフト記号表（従来型・ユニット型共通）'!$C$6:$L$47,10,FALSE))</f>
        <v/>
      </c>
      <c r="AI64" s="174" t="str">
        <f>IF(AI63="","",VLOOKUP(AI63,'シフト記号表（従来型・ユニット型共通）'!$C$6:$L$47,10,FALSE))</f>
        <v/>
      </c>
      <c r="AJ64" s="174" t="str">
        <f>IF(AJ63="","",VLOOKUP(AJ63,'シフト記号表（従来型・ユニット型共通）'!$C$6:$L$47,10,FALSE))</f>
        <v/>
      </c>
      <c r="AK64" s="174"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5" t="str">
        <f>IF(AN63="","",VLOOKUP(AN63,'シフト記号表（従来型・ユニット型共通）'!$C$6:$L$47,10,FALSE))</f>
        <v/>
      </c>
      <c r="AO64" s="173" t="str">
        <f>IF(AO63="","",VLOOKUP(AO63,'シフト記号表（従来型・ユニット型共通）'!$C$6:$L$47,10,FALSE))</f>
        <v/>
      </c>
      <c r="AP64" s="174" t="str">
        <f>IF(AP63="","",VLOOKUP(AP63,'シフト記号表（従来型・ユニット型共通）'!$C$6:$L$47,10,FALSE))</f>
        <v/>
      </c>
      <c r="AQ64" s="174" t="str">
        <f>IF(AQ63="","",VLOOKUP(AQ63,'シフト記号表（従来型・ユニット型共通）'!$C$6:$L$47,10,FALSE))</f>
        <v/>
      </c>
      <c r="AR64" s="174"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5" t="str">
        <f>IF(AU63="","",VLOOKUP(AU63,'シフト記号表（従来型・ユニット型共通）'!$C$6:$L$47,10,FALSE))</f>
        <v/>
      </c>
      <c r="AV64" s="173" t="str">
        <f>IF(AV63="","",VLOOKUP(AV63,'シフト記号表（従来型・ユニット型共通）'!$C$6:$L$47,10,FALSE))</f>
        <v/>
      </c>
      <c r="AW64" s="174" t="str">
        <f>IF(AW63="","",VLOOKUP(AW63,'シフト記号表（従来型・ユニット型共通）'!$C$6:$L$47,10,FALSE))</f>
        <v/>
      </c>
      <c r="AX64" s="174" t="str">
        <f>IF(AX63="","",VLOOKUP(AX63,'シフト記号表（従来型・ユニット型共通）'!$C$6:$L$47,10,FALSE))</f>
        <v/>
      </c>
      <c r="AY64" s="174"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175" t="str">
        <f>IF(BB63="","",VLOOKUP(BB63,'シフト記号表（従来型・ユニット型共通）'!$C$6:$L$47,10,FALSE))</f>
        <v/>
      </c>
      <c r="BC64" s="173" t="str">
        <f>IF(BC63="","",VLOOKUP(BC63,'シフト記号表（従来型・ユニット型共通）'!$C$6:$L$47,10,FALSE))</f>
        <v/>
      </c>
      <c r="BD64" s="174" t="str">
        <f>IF(BD63="","",VLOOKUP(BD63,'シフト記号表（従来型・ユニット型共通）'!$C$6:$L$47,10,FALSE))</f>
        <v/>
      </c>
      <c r="BE64" s="174" t="str">
        <f>IF(BE63="","",VLOOKUP(BE63,'シフト記号表（従来型・ユニット型共通）'!$C$6:$L$47,10,FALSE))</f>
        <v/>
      </c>
      <c r="BF64" s="1386">
        <f>IF($BI$3="４週",SUM(AA64:BB64),IF($BI$3="暦月",SUM(AA64:BE64),""))</f>
        <v>0</v>
      </c>
      <c r="BG64" s="1387"/>
      <c r="BH64" s="1388">
        <f>IF($BI$3="４週",BF64/4,IF($BI$3="暦月",(BF64/($BI$8/7)),""))</f>
        <v>0</v>
      </c>
      <c r="BI64" s="1387"/>
      <c r="BJ64" s="1383"/>
      <c r="BK64" s="1384"/>
      <c r="BL64" s="1384"/>
      <c r="BM64" s="1384"/>
      <c r="BN64" s="1385"/>
    </row>
    <row r="65" spans="2:66" ht="20.25" customHeight="1">
      <c r="B65" s="1479">
        <f>B63+1</f>
        <v>25</v>
      </c>
      <c r="C65" s="1389"/>
      <c r="D65" s="1391"/>
      <c r="E65" s="1327"/>
      <c r="F65" s="1392"/>
      <c r="G65" s="1316"/>
      <c r="H65" s="1317"/>
      <c r="I65" s="163"/>
      <c r="J65" s="164"/>
      <c r="K65" s="163"/>
      <c r="L65" s="164"/>
      <c r="M65" s="1410"/>
      <c r="N65" s="1411"/>
      <c r="O65" s="1416"/>
      <c r="P65" s="1417"/>
      <c r="Q65" s="1417"/>
      <c r="R65" s="1317"/>
      <c r="S65" s="1440"/>
      <c r="T65" s="1441"/>
      <c r="U65" s="1441"/>
      <c r="V65" s="1441"/>
      <c r="W65" s="1442"/>
      <c r="X65" s="195" t="s">
        <v>18</v>
      </c>
      <c r="Y65" s="118"/>
      <c r="Z65" s="119"/>
      <c r="AA65" s="105"/>
      <c r="AB65" s="106"/>
      <c r="AC65" s="106"/>
      <c r="AD65" s="106"/>
      <c r="AE65" s="106"/>
      <c r="AF65" s="106"/>
      <c r="AG65" s="107"/>
      <c r="AH65" s="105"/>
      <c r="AI65" s="106"/>
      <c r="AJ65" s="106"/>
      <c r="AK65" s="106"/>
      <c r="AL65" s="106"/>
      <c r="AM65" s="106"/>
      <c r="AN65" s="107"/>
      <c r="AO65" s="105"/>
      <c r="AP65" s="106"/>
      <c r="AQ65" s="106"/>
      <c r="AR65" s="106"/>
      <c r="AS65" s="106"/>
      <c r="AT65" s="106"/>
      <c r="AU65" s="107"/>
      <c r="AV65" s="105"/>
      <c r="AW65" s="106"/>
      <c r="AX65" s="106"/>
      <c r="AY65" s="106"/>
      <c r="AZ65" s="106"/>
      <c r="BA65" s="106"/>
      <c r="BB65" s="107"/>
      <c r="BC65" s="105"/>
      <c r="BD65" s="106"/>
      <c r="BE65" s="108"/>
      <c r="BF65" s="1394"/>
      <c r="BG65" s="1395"/>
      <c r="BH65" s="1396"/>
      <c r="BI65" s="1397"/>
      <c r="BJ65" s="1418"/>
      <c r="BK65" s="1419"/>
      <c r="BL65" s="1419"/>
      <c r="BM65" s="1419"/>
      <c r="BN65" s="1420"/>
    </row>
    <row r="66" spans="2:66" ht="20.25" customHeight="1">
      <c r="B66" s="1480"/>
      <c r="C66" s="1390"/>
      <c r="D66" s="1393"/>
      <c r="E66" s="1327"/>
      <c r="F66" s="1392"/>
      <c r="G66" s="1314"/>
      <c r="H66" s="1315"/>
      <c r="I66" s="163"/>
      <c r="J66" s="164">
        <f>G65</f>
        <v>0</v>
      </c>
      <c r="K66" s="163"/>
      <c r="L66" s="164">
        <f>M65</f>
        <v>0</v>
      </c>
      <c r="M66" s="1408"/>
      <c r="N66" s="1409"/>
      <c r="O66" s="1414"/>
      <c r="P66" s="1415"/>
      <c r="Q66" s="1415"/>
      <c r="R66" s="1315"/>
      <c r="S66" s="1440"/>
      <c r="T66" s="1441"/>
      <c r="U66" s="1441"/>
      <c r="V66" s="1441"/>
      <c r="W66" s="1442"/>
      <c r="X66" s="196" t="s">
        <v>254</v>
      </c>
      <c r="Y66" s="120"/>
      <c r="Z66" s="197"/>
      <c r="AA66" s="173" t="str">
        <f>IF(AA65="","",VLOOKUP(AA65,'シフト記号表（従来型・ユニット型共通）'!$C$6:$L$47,10,FALSE))</f>
        <v/>
      </c>
      <c r="AB66" s="174" t="str">
        <f>IF(AB65="","",VLOOKUP(AB65,'シフト記号表（従来型・ユニット型共通）'!$C$6:$L$47,10,FALSE))</f>
        <v/>
      </c>
      <c r="AC66" s="174" t="str">
        <f>IF(AC65="","",VLOOKUP(AC65,'シフト記号表（従来型・ユニット型共通）'!$C$6:$L$47,10,FALSE))</f>
        <v/>
      </c>
      <c r="AD66" s="174"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5" t="str">
        <f>IF(AG65="","",VLOOKUP(AG65,'シフト記号表（従来型・ユニット型共通）'!$C$6:$L$47,10,FALSE))</f>
        <v/>
      </c>
      <c r="AH66" s="173" t="str">
        <f>IF(AH65="","",VLOOKUP(AH65,'シフト記号表（従来型・ユニット型共通）'!$C$6:$L$47,10,FALSE))</f>
        <v/>
      </c>
      <c r="AI66" s="174" t="str">
        <f>IF(AI65="","",VLOOKUP(AI65,'シフト記号表（従来型・ユニット型共通）'!$C$6:$L$47,10,FALSE))</f>
        <v/>
      </c>
      <c r="AJ66" s="174" t="str">
        <f>IF(AJ65="","",VLOOKUP(AJ65,'シフト記号表（従来型・ユニット型共通）'!$C$6:$L$47,10,FALSE))</f>
        <v/>
      </c>
      <c r="AK66" s="174"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5" t="str">
        <f>IF(AN65="","",VLOOKUP(AN65,'シフト記号表（従来型・ユニット型共通）'!$C$6:$L$47,10,FALSE))</f>
        <v/>
      </c>
      <c r="AO66" s="173" t="str">
        <f>IF(AO65="","",VLOOKUP(AO65,'シフト記号表（従来型・ユニット型共通）'!$C$6:$L$47,10,FALSE))</f>
        <v/>
      </c>
      <c r="AP66" s="174" t="str">
        <f>IF(AP65="","",VLOOKUP(AP65,'シフト記号表（従来型・ユニット型共通）'!$C$6:$L$47,10,FALSE))</f>
        <v/>
      </c>
      <c r="AQ66" s="174" t="str">
        <f>IF(AQ65="","",VLOOKUP(AQ65,'シフト記号表（従来型・ユニット型共通）'!$C$6:$L$47,10,FALSE))</f>
        <v/>
      </c>
      <c r="AR66" s="174"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5" t="str">
        <f>IF(AU65="","",VLOOKUP(AU65,'シフト記号表（従来型・ユニット型共通）'!$C$6:$L$47,10,FALSE))</f>
        <v/>
      </c>
      <c r="AV66" s="173" t="str">
        <f>IF(AV65="","",VLOOKUP(AV65,'シフト記号表（従来型・ユニット型共通）'!$C$6:$L$47,10,FALSE))</f>
        <v/>
      </c>
      <c r="AW66" s="174" t="str">
        <f>IF(AW65="","",VLOOKUP(AW65,'シフト記号表（従来型・ユニット型共通）'!$C$6:$L$47,10,FALSE))</f>
        <v/>
      </c>
      <c r="AX66" s="174" t="str">
        <f>IF(AX65="","",VLOOKUP(AX65,'シフト記号表（従来型・ユニット型共通）'!$C$6:$L$47,10,FALSE))</f>
        <v/>
      </c>
      <c r="AY66" s="174"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175" t="str">
        <f>IF(BB65="","",VLOOKUP(BB65,'シフト記号表（従来型・ユニット型共通）'!$C$6:$L$47,10,FALSE))</f>
        <v/>
      </c>
      <c r="BC66" s="173" t="str">
        <f>IF(BC65="","",VLOOKUP(BC65,'シフト記号表（従来型・ユニット型共通）'!$C$6:$L$47,10,FALSE))</f>
        <v/>
      </c>
      <c r="BD66" s="174" t="str">
        <f>IF(BD65="","",VLOOKUP(BD65,'シフト記号表（従来型・ユニット型共通）'!$C$6:$L$47,10,FALSE))</f>
        <v/>
      </c>
      <c r="BE66" s="174" t="str">
        <f>IF(BE65="","",VLOOKUP(BE65,'シフト記号表（従来型・ユニット型共通）'!$C$6:$L$47,10,FALSE))</f>
        <v/>
      </c>
      <c r="BF66" s="1386">
        <f>IF($BI$3="４週",SUM(AA66:BB66),IF($BI$3="暦月",SUM(AA66:BE66),""))</f>
        <v>0</v>
      </c>
      <c r="BG66" s="1387"/>
      <c r="BH66" s="1388">
        <f>IF($BI$3="４週",BF66/4,IF($BI$3="暦月",(BF66/($BI$8/7)),""))</f>
        <v>0</v>
      </c>
      <c r="BI66" s="1387"/>
      <c r="BJ66" s="1383"/>
      <c r="BK66" s="1384"/>
      <c r="BL66" s="1384"/>
      <c r="BM66" s="1384"/>
      <c r="BN66" s="1385"/>
    </row>
    <row r="67" spans="2:66" ht="20.25" customHeight="1">
      <c r="B67" s="1479">
        <f>B65+1</f>
        <v>26</v>
      </c>
      <c r="C67" s="1389"/>
      <c r="D67" s="1391"/>
      <c r="E67" s="1327"/>
      <c r="F67" s="1392"/>
      <c r="G67" s="1316"/>
      <c r="H67" s="1317"/>
      <c r="I67" s="163"/>
      <c r="J67" s="164"/>
      <c r="K67" s="163"/>
      <c r="L67" s="164"/>
      <c r="M67" s="1410"/>
      <c r="N67" s="1411"/>
      <c r="O67" s="1416"/>
      <c r="P67" s="1417"/>
      <c r="Q67" s="1417"/>
      <c r="R67" s="1317"/>
      <c r="S67" s="1440"/>
      <c r="T67" s="1441"/>
      <c r="U67" s="1441"/>
      <c r="V67" s="1441"/>
      <c r="W67" s="1442"/>
      <c r="X67" s="195" t="s">
        <v>18</v>
      </c>
      <c r="Y67" s="118"/>
      <c r="Z67" s="119"/>
      <c r="AA67" s="105"/>
      <c r="AB67" s="106"/>
      <c r="AC67" s="106"/>
      <c r="AD67" s="106"/>
      <c r="AE67" s="106"/>
      <c r="AF67" s="106"/>
      <c r="AG67" s="107"/>
      <c r="AH67" s="105"/>
      <c r="AI67" s="106"/>
      <c r="AJ67" s="106"/>
      <c r="AK67" s="106"/>
      <c r="AL67" s="106"/>
      <c r="AM67" s="106"/>
      <c r="AN67" s="107"/>
      <c r="AO67" s="105"/>
      <c r="AP67" s="106"/>
      <c r="AQ67" s="106"/>
      <c r="AR67" s="106"/>
      <c r="AS67" s="106"/>
      <c r="AT67" s="106"/>
      <c r="AU67" s="107"/>
      <c r="AV67" s="105"/>
      <c r="AW67" s="106"/>
      <c r="AX67" s="106"/>
      <c r="AY67" s="106"/>
      <c r="AZ67" s="106"/>
      <c r="BA67" s="106"/>
      <c r="BB67" s="107"/>
      <c r="BC67" s="105"/>
      <c r="BD67" s="106"/>
      <c r="BE67" s="108"/>
      <c r="BF67" s="1394"/>
      <c r="BG67" s="1395"/>
      <c r="BH67" s="1396"/>
      <c r="BI67" s="1397"/>
      <c r="BJ67" s="1418"/>
      <c r="BK67" s="1419"/>
      <c r="BL67" s="1419"/>
      <c r="BM67" s="1419"/>
      <c r="BN67" s="1420"/>
    </row>
    <row r="68" spans="2:66" ht="20.25" customHeight="1">
      <c r="B68" s="1480"/>
      <c r="C68" s="1390"/>
      <c r="D68" s="1393"/>
      <c r="E68" s="1327"/>
      <c r="F68" s="1392"/>
      <c r="G68" s="1314"/>
      <c r="H68" s="1315"/>
      <c r="I68" s="163"/>
      <c r="J68" s="164">
        <f>G67</f>
        <v>0</v>
      </c>
      <c r="K68" s="163"/>
      <c r="L68" s="164">
        <f>M67</f>
        <v>0</v>
      </c>
      <c r="M68" s="1408"/>
      <c r="N68" s="1409"/>
      <c r="O68" s="1414"/>
      <c r="P68" s="1415"/>
      <c r="Q68" s="1415"/>
      <c r="R68" s="1315"/>
      <c r="S68" s="1440"/>
      <c r="T68" s="1441"/>
      <c r="U68" s="1441"/>
      <c r="V68" s="1441"/>
      <c r="W68" s="1442"/>
      <c r="X68" s="196" t="s">
        <v>254</v>
      </c>
      <c r="Y68" s="120"/>
      <c r="Z68" s="197"/>
      <c r="AA68" s="173" t="str">
        <f>IF(AA67="","",VLOOKUP(AA67,'シフト記号表（従来型・ユニット型共通）'!$C$6:$L$47,10,FALSE))</f>
        <v/>
      </c>
      <c r="AB68" s="174" t="str">
        <f>IF(AB67="","",VLOOKUP(AB67,'シフト記号表（従来型・ユニット型共通）'!$C$6:$L$47,10,FALSE))</f>
        <v/>
      </c>
      <c r="AC68" s="174" t="str">
        <f>IF(AC67="","",VLOOKUP(AC67,'シフト記号表（従来型・ユニット型共通）'!$C$6:$L$47,10,FALSE))</f>
        <v/>
      </c>
      <c r="AD68" s="174"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5" t="str">
        <f>IF(AG67="","",VLOOKUP(AG67,'シフト記号表（従来型・ユニット型共通）'!$C$6:$L$47,10,FALSE))</f>
        <v/>
      </c>
      <c r="AH68" s="173" t="str">
        <f>IF(AH67="","",VLOOKUP(AH67,'シフト記号表（従来型・ユニット型共通）'!$C$6:$L$47,10,FALSE))</f>
        <v/>
      </c>
      <c r="AI68" s="174" t="str">
        <f>IF(AI67="","",VLOOKUP(AI67,'シフト記号表（従来型・ユニット型共通）'!$C$6:$L$47,10,FALSE))</f>
        <v/>
      </c>
      <c r="AJ68" s="174" t="str">
        <f>IF(AJ67="","",VLOOKUP(AJ67,'シフト記号表（従来型・ユニット型共通）'!$C$6:$L$47,10,FALSE))</f>
        <v/>
      </c>
      <c r="AK68" s="174"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5" t="str">
        <f>IF(AN67="","",VLOOKUP(AN67,'シフト記号表（従来型・ユニット型共通）'!$C$6:$L$47,10,FALSE))</f>
        <v/>
      </c>
      <c r="AO68" s="173" t="str">
        <f>IF(AO67="","",VLOOKUP(AO67,'シフト記号表（従来型・ユニット型共通）'!$C$6:$L$47,10,FALSE))</f>
        <v/>
      </c>
      <c r="AP68" s="174" t="str">
        <f>IF(AP67="","",VLOOKUP(AP67,'シフト記号表（従来型・ユニット型共通）'!$C$6:$L$47,10,FALSE))</f>
        <v/>
      </c>
      <c r="AQ68" s="174" t="str">
        <f>IF(AQ67="","",VLOOKUP(AQ67,'シフト記号表（従来型・ユニット型共通）'!$C$6:$L$47,10,FALSE))</f>
        <v/>
      </c>
      <c r="AR68" s="174"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5" t="str">
        <f>IF(AU67="","",VLOOKUP(AU67,'シフト記号表（従来型・ユニット型共通）'!$C$6:$L$47,10,FALSE))</f>
        <v/>
      </c>
      <c r="AV68" s="173" t="str">
        <f>IF(AV67="","",VLOOKUP(AV67,'シフト記号表（従来型・ユニット型共通）'!$C$6:$L$47,10,FALSE))</f>
        <v/>
      </c>
      <c r="AW68" s="174" t="str">
        <f>IF(AW67="","",VLOOKUP(AW67,'シフト記号表（従来型・ユニット型共通）'!$C$6:$L$47,10,FALSE))</f>
        <v/>
      </c>
      <c r="AX68" s="174" t="str">
        <f>IF(AX67="","",VLOOKUP(AX67,'シフト記号表（従来型・ユニット型共通）'!$C$6:$L$47,10,FALSE))</f>
        <v/>
      </c>
      <c r="AY68" s="174"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175" t="str">
        <f>IF(BB67="","",VLOOKUP(BB67,'シフト記号表（従来型・ユニット型共通）'!$C$6:$L$47,10,FALSE))</f>
        <v/>
      </c>
      <c r="BC68" s="173" t="str">
        <f>IF(BC67="","",VLOOKUP(BC67,'シフト記号表（従来型・ユニット型共通）'!$C$6:$L$47,10,FALSE))</f>
        <v/>
      </c>
      <c r="BD68" s="174" t="str">
        <f>IF(BD67="","",VLOOKUP(BD67,'シフト記号表（従来型・ユニット型共通）'!$C$6:$L$47,10,FALSE))</f>
        <v/>
      </c>
      <c r="BE68" s="174" t="str">
        <f>IF(BE67="","",VLOOKUP(BE67,'シフト記号表（従来型・ユニット型共通）'!$C$6:$L$47,10,FALSE))</f>
        <v/>
      </c>
      <c r="BF68" s="1386">
        <f>IF($BI$3="４週",SUM(AA68:BB68),IF($BI$3="暦月",SUM(AA68:BE68),""))</f>
        <v>0</v>
      </c>
      <c r="BG68" s="1387"/>
      <c r="BH68" s="1388">
        <f>IF($BI$3="４週",BF68/4,IF($BI$3="暦月",(BF68/($BI$8/7)),""))</f>
        <v>0</v>
      </c>
      <c r="BI68" s="1387"/>
      <c r="BJ68" s="1383"/>
      <c r="BK68" s="1384"/>
      <c r="BL68" s="1384"/>
      <c r="BM68" s="1384"/>
      <c r="BN68" s="1385"/>
    </row>
    <row r="69" spans="2:66" ht="20.25" customHeight="1">
      <c r="B69" s="1479">
        <f>B67+1</f>
        <v>27</v>
      </c>
      <c r="C69" s="1389"/>
      <c r="D69" s="1391"/>
      <c r="E69" s="1327"/>
      <c r="F69" s="1392"/>
      <c r="G69" s="1316"/>
      <c r="H69" s="1317"/>
      <c r="I69" s="163"/>
      <c r="J69" s="164"/>
      <c r="K69" s="163"/>
      <c r="L69" s="164"/>
      <c r="M69" s="1410"/>
      <c r="N69" s="1411"/>
      <c r="O69" s="1416"/>
      <c r="P69" s="1417"/>
      <c r="Q69" s="1417"/>
      <c r="R69" s="1317"/>
      <c r="S69" s="1440"/>
      <c r="T69" s="1441"/>
      <c r="U69" s="1441"/>
      <c r="V69" s="1441"/>
      <c r="W69" s="1442"/>
      <c r="X69" s="195" t="s">
        <v>18</v>
      </c>
      <c r="Y69" s="118"/>
      <c r="Z69" s="119"/>
      <c r="AA69" s="105"/>
      <c r="AB69" s="106"/>
      <c r="AC69" s="106"/>
      <c r="AD69" s="106"/>
      <c r="AE69" s="106"/>
      <c r="AF69" s="106"/>
      <c r="AG69" s="107"/>
      <c r="AH69" s="105"/>
      <c r="AI69" s="106"/>
      <c r="AJ69" s="106"/>
      <c r="AK69" s="106"/>
      <c r="AL69" s="106"/>
      <c r="AM69" s="106"/>
      <c r="AN69" s="107"/>
      <c r="AO69" s="105"/>
      <c r="AP69" s="106"/>
      <c r="AQ69" s="106"/>
      <c r="AR69" s="106"/>
      <c r="AS69" s="106"/>
      <c r="AT69" s="106"/>
      <c r="AU69" s="107"/>
      <c r="AV69" s="105"/>
      <c r="AW69" s="106"/>
      <c r="AX69" s="106"/>
      <c r="AY69" s="106"/>
      <c r="AZ69" s="106"/>
      <c r="BA69" s="106"/>
      <c r="BB69" s="107"/>
      <c r="BC69" s="105"/>
      <c r="BD69" s="106"/>
      <c r="BE69" s="108"/>
      <c r="BF69" s="1394"/>
      <c r="BG69" s="1395"/>
      <c r="BH69" s="1396"/>
      <c r="BI69" s="1397"/>
      <c r="BJ69" s="1418"/>
      <c r="BK69" s="1419"/>
      <c r="BL69" s="1419"/>
      <c r="BM69" s="1419"/>
      <c r="BN69" s="1420"/>
    </row>
    <row r="70" spans="2:66" ht="20.25" customHeight="1">
      <c r="B70" s="1480"/>
      <c r="C70" s="1390"/>
      <c r="D70" s="1393"/>
      <c r="E70" s="1327"/>
      <c r="F70" s="1392"/>
      <c r="G70" s="1314"/>
      <c r="H70" s="1315"/>
      <c r="I70" s="163"/>
      <c r="J70" s="164">
        <f>G69</f>
        <v>0</v>
      </c>
      <c r="K70" s="163"/>
      <c r="L70" s="164">
        <f>M69</f>
        <v>0</v>
      </c>
      <c r="M70" s="1408"/>
      <c r="N70" s="1409"/>
      <c r="O70" s="1414"/>
      <c r="P70" s="1415"/>
      <c r="Q70" s="1415"/>
      <c r="R70" s="1315"/>
      <c r="S70" s="1440"/>
      <c r="T70" s="1441"/>
      <c r="U70" s="1441"/>
      <c r="V70" s="1441"/>
      <c r="W70" s="1442"/>
      <c r="X70" s="196" t="s">
        <v>254</v>
      </c>
      <c r="Y70" s="120"/>
      <c r="Z70" s="197"/>
      <c r="AA70" s="173" t="str">
        <f>IF(AA69="","",VLOOKUP(AA69,'シフト記号表（従来型・ユニット型共通）'!$C$6:$L$47,10,FALSE))</f>
        <v/>
      </c>
      <c r="AB70" s="174" t="str">
        <f>IF(AB69="","",VLOOKUP(AB69,'シフト記号表（従来型・ユニット型共通）'!$C$6:$L$47,10,FALSE))</f>
        <v/>
      </c>
      <c r="AC70" s="174" t="str">
        <f>IF(AC69="","",VLOOKUP(AC69,'シフト記号表（従来型・ユニット型共通）'!$C$6:$L$47,10,FALSE))</f>
        <v/>
      </c>
      <c r="AD70" s="174"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5" t="str">
        <f>IF(AG69="","",VLOOKUP(AG69,'シフト記号表（従来型・ユニット型共通）'!$C$6:$L$47,10,FALSE))</f>
        <v/>
      </c>
      <c r="AH70" s="173" t="str">
        <f>IF(AH69="","",VLOOKUP(AH69,'シフト記号表（従来型・ユニット型共通）'!$C$6:$L$47,10,FALSE))</f>
        <v/>
      </c>
      <c r="AI70" s="174" t="str">
        <f>IF(AI69="","",VLOOKUP(AI69,'シフト記号表（従来型・ユニット型共通）'!$C$6:$L$47,10,FALSE))</f>
        <v/>
      </c>
      <c r="AJ70" s="174" t="str">
        <f>IF(AJ69="","",VLOOKUP(AJ69,'シフト記号表（従来型・ユニット型共通）'!$C$6:$L$47,10,FALSE))</f>
        <v/>
      </c>
      <c r="AK70" s="174"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5" t="str">
        <f>IF(AN69="","",VLOOKUP(AN69,'シフト記号表（従来型・ユニット型共通）'!$C$6:$L$47,10,FALSE))</f>
        <v/>
      </c>
      <c r="AO70" s="173" t="str">
        <f>IF(AO69="","",VLOOKUP(AO69,'シフト記号表（従来型・ユニット型共通）'!$C$6:$L$47,10,FALSE))</f>
        <v/>
      </c>
      <c r="AP70" s="174" t="str">
        <f>IF(AP69="","",VLOOKUP(AP69,'シフト記号表（従来型・ユニット型共通）'!$C$6:$L$47,10,FALSE))</f>
        <v/>
      </c>
      <c r="AQ70" s="174" t="str">
        <f>IF(AQ69="","",VLOOKUP(AQ69,'シフト記号表（従来型・ユニット型共通）'!$C$6:$L$47,10,FALSE))</f>
        <v/>
      </c>
      <c r="AR70" s="174"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5" t="str">
        <f>IF(AU69="","",VLOOKUP(AU69,'シフト記号表（従来型・ユニット型共通）'!$C$6:$L$47,10,FALSE))</f>
        <v/>
      </c>
      <c r="AV70" s="173" t="str">
        <f>IF(AV69="","",VLOOKUP(AV69,'シフト記号表（従来型・ユニット型共通）'!$C$6:$L$47,10,FALSE))</f>
        <v/>
      </c>
      <c r="AW70" s="174" t="str">
        <f>IF(AW69="","",VLOOKUP(AW69,'シフト記号表（従来型・ユニット型共通）'!$C$6:$L$47,10,FALSE))</f>
        <v/>
      </c>
      <c r="AX70" s="174" t="str">
        <f>IF(AX69="","",VLOOKUP(AX69,'シフト記号表（従来型・ユニット型共通）'!$C$6:$L$47,10,FALSE))</f>
        <v/>
      </c>
      <c r="AY70" s="174"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175" t="str">
        <f>IF(BB69="","",VLOOKUP(BB69,'シフト記号表（従来型・ユニット型共通）'!$C$6:$L$47,10,FALSE))</f>
        <v/>
      </c>
      <c r="BC70" s="173" t="str">
        <f>IF(BC69="","",VLOOKUP(BC69,'シフト記号表（従来型・ユニット型共通）'!$C$6:$L$47,10,FALSE))</f>
        <v/>
      </c>
      <c r="BD70" s="174" t="str">
        <f>IF(BD69="","",VLOOKUP(BD69,'シフト記号表（従来型・ユニット型共通）'!$C$6:$L$47,10,FALSE))</f>
        <v/>
      </c>
      <c r="BE70" s="174" t="str">
        <f>IF(BE69="","",VLOOKUP(BE69,'シフト記号表（従来型・ユニット型共通）'!$C$6:$L$47,10,FALSE))</f>
        <v/>
      </c>
      <c r="BF70" s="1386">
        <f>IF($BI$3="４週",SUM(AA70:BB70),IF($BI$3="暦月",SUM(AA70:BE70),""))</f>
        <v>0</v>
      </c>
      <c r="BG70" s="1387"/>
      <c r="BH70" s="1388">
        <f>IF($BI$3="４週",BF70/4,IF($BI$3="暦月",(BF70/($BI$8/7)),""))</f>
        <v>0</v>
      </c>
      <c r="BI70" s="1387"/>
      <c r="BJ70" s="1383"/>
      <c r="BK70" s="1384"/>
      <c r="BL70" s="1384"/>
      <c r="BM70" s="1384"/>
      <c r="BN70" s="1385"/>
    </row>
    <row r="71" spans="2:66" ht="20.25" customHeight="1">
      <c r="B71" s="1479">
        <f>B69+1</f>
        <v>28</v>
      </c>
      <c r="C71" s="1389"/>
      <c r="D71" s="1391"/>
      <c r="E71" s="1327"/>
      <c r="F71" s="1392"/>
      <c r="G71" s="1316"/>
      <c r="H71" s="1317"/>
      <c r="I71" s="163"/>
      <c r="J71" s="164"/>
      <c r="K71" s="163"/>
      <c r="L71" s="164"/>
      <c r="M71" s="1410"/>
      <c r="N71" s="1411"/>
      <c r="O71" s="1416"/>
      <c r="P71" s="1417"/>
      <c r="Q71" s="1417"/>
      <c r="R71" s="1317"/>
      <c r="S71" s="1440"/>
      <c r="T71" s="1441"/>
      <c r="U71" s="1441"/>
      <c r="V71" s="1441"/>
      <c r="W71" s="1442"/>
      <c r="X71" s="195" t="s">
        <v>18</v>
      </c>
      <c r="Y71" s="118"/>
      <c r="Z71" s="119"/>
      <c r="AA71" s="105"/>
      <c r="AB71" s="106"/>
      <c r="AC71" s="106"/>
      <c r="AD71" s="106"/>
      <c r="AE71" s="106"/>
      <c r="AF71" s="106"/>
      <c r="AG71" s="107"/>
      <c r="AH71" s="105"/>
      <c r="AI71" s="106"/>
      <c r="AJ71" s="106"/>
      <c r="AK71" s="106"/>
      <c r="AL71" s="106"/>
      <c r="AM71" s="106"/>
      <c r="AN71" s="107"/>
      <c r="AO71" s="105"/>
      <c r="AP71" s="106"/>
      <c r="AQ71" s="106"/>
      <c r="AR71" s="106"/>
      <c r="AS71" s="106"/>
      <c r="AT71" s="106"/>
      <c r="AU71" s="107"/>
      <c r="AV71" s="105"/>
      <c r="AW71" s="106"/>
      <c r="AX71" s="106"/>
      <c r="AY71" s="106"/>
      <c r="AZ71" s="106"/>
      <c r="BA71" s="106"/>
      <c r="BB71" s="107"/>
      <c r="BC71" s="105"/>
      <c r="BD71" s="106"/>
      <c r="BE71" s="108"/>
      <c r="BF71" s="1394"/>
      <c r="BG71" s="1395"/>
      <c r="BH71" s="1396"/>
      <c r="BI71" s="1397"/>
      <c r="BJ71" s="1418"/>
      <c r="BK71" s="1419"/>
      <c r="BL71" s="1419"/>
      <c r="BM71" s="1419"/>
      <c r="BN71" s="1420"/>
    </row>
    <row r="72" spans="2:66" ht="20.25" customHeight="1">
      <c r="B72" s="1480"/>
      <c r="C72" s="1390"/>
      <c r="D72" s="1393"/>
      <c r="E72" s="1327"/>
      <c r="F72" s="1392"/>
      <c r="G72" s="1314"/>
      <c r="H72" s="1315"/>
      <c r="I72" s="163"/>
      <c r="J72" s="164">
        <f>G71</f>
        <v>0</v>
      </c>
      <c r="K72" s="163"/>
      <c r="L72" s="164">
        <f>M71</f>
        <v>0</v>
      </c>
      <c r="M72" s="1408"/>
      <c r="N72" s="1409"/>
      <c r="O72" s="1414"/>
      <c r="P72" s="1415"/>
      <c r="Q72" s="1415"/>
      <c r="R72" s="1315"/>
      <c r="S72" s="1440"/>
      <c r="T72" s="1441"/>
      <c r="U72" s="1441"/>
      <c r="V72" s="1441"/>
      <c r="W72" s="1442"/>
      <c r="X72" s="196" t="s">
        <v>254</v>
      </c>
      <c r="Y72" s="120"/>
      <c r="Z72" s="197"/>
      <c r="AA72" s="173" t="str">
        <f>IF(AA71="","",VLOOKUP(AA71,'シフト記号表（従来型・ユニット型共通）'!$C$6:$L$47,10,FALSE))</f>
        <v/>
      </c>
      <c r="AB72" s="174" t="str">
        <f>IF(AB71="","",VLOOKUP(AB71,'シフト記号表（従来型・ユニット型共通）'!$C$6:$L$47,10,FALSE))</f>
        <v/>
      </c>
      <c r="AC72" s="174" t="str">
        <f>IF(AC71="","",VLOOKUP(AC71,'シフト記号表（従来型・ユニット型共通）'!$C$6:$L$47,10,FALSE))</f>
        <v/>
      </c>
      <c r="AD72" s="174"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5" t="str">
        <f>IF(AG71="","",VLOOKUP(AG71,'シフト記号表（従来型・ユニット型共通）'!$C$6:$L$47,10,FALSE))</f>
        <v/>
      </c>
      <c r="AH72" s="173" t="str">
        <f>IF(AH71="","",VLOOKUP(AH71,'シフト記号表（従来型・ユニット型共通）'!$C$6:$L$47,10,FALSE))</f>
        <v/>
      </c>
      <c r="AI72" s="174" t="str">
        <f>IF(AI71="","",VLOOKUP(AI71,'シフト記号表（従来型・ユニット型共通）'!$C$6:$L$47,10,FALSE))</f>
        <v/>
      </c>
      <c r="AJ72" s="174" t="str">
        <f>IF(AJ71="","",VLOOKUP(AJ71,'シフト記号表（従来型・ユニット型共通）'!$C$6:$L$47,10,FALSE))</f>
        <v/>
      </c>
      <c r="AK72" s="174"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5" t="str">
        <f>IF(AN71="","",VLOOKUP(AN71,'シフト記号表（従来型・ユニット型共通）'!$C$6:$L$47,10,FALSE))</f>
        <v/>
      </c>
      <c r="AO72" s="173" t="str">
        <f>IF(AO71="","",VLOOKUP(AO71,'シフト記号表（従来型・ユニット型共通）'!$C$6:$L$47,10,FALSE))</f>
        <v/>
      </c>
      <c r="AP72" s="174" t="str">
        <f>IF(AP71="","",VLOOKUP(AP71,'シフト記号表（従来型・ユニット型共通）'!$C$6:$L$47,10,FALSE))</f>
        <v/>
      </c>
      <c r="AQ72" s="174" t="str">
        <f>IF(AQ71="","",VLOOKUP(AQ71,'シフト記号表（従来型・ユニット型共通）'!$C$6:$L$47,10,FALSE))</f>
        <v/>
      </c>
      <c r="AR72" s="174"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5" t="str">
        <f>IF(AU71="","",VLOOKUP(AU71,'シフト記号表（従来型・ユニット型共通）'!$C$6:$L$47,10,FALSE))</f>
        <v/>
      </c>
      <c r="AV72" s="173" t="str">
        <f>IF(AV71="","",VLOOKUP(AV71,'シフト記号表（従来型・ユニット型共通）'!$C$6:$L$47,10,FALSE))</f>
        <v/>
      </c>
      <c r="AW72" s="174" t="str">
        <f>IF(AW71="","",VLOOKUP(AW71,'シフト記号表（従来型・ユニット型共通）'!$C$6:$L$47,10,FALSE))</f>
        <v/>
      </c>
      <c r="AX72" s="174" t="str">
        <f>IF(AX71="","",VLOOKUP(AX71,'シフト記号表（従来型・ユニット型共通）'!$C$6:$L$47,10,FALSE))</f>
        <v/>
      </c>
      <c r="AY72" s="174"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175" t="str">
        <f>IF(BB71="","",VLOOKUP(BB71,'シフト記号表（従来型・ユニット型共通）'!$C$6:$L$47,10,FALSE))</f>
        <v/>
      </c>
      <c r="BC72" s="173" t="str">
        <f>IF(BC71="","",VLOOKUP(BC71,'シフト記号表（従来型・ユニット型共通）'!$C$6:$L$47,10,FALSE))</f>
        <v/>
      </c>
      <c r="BD72" s="174" t="str">
        <f>IF(BD71="","",VLOOKUP(BD71,'シフト記号表（従来型・ユニット型共通）'!$C$6:$L$47,10,FALSE))</f>
        <v/>
      </c>
      <c r="BE72" s="174" t="str">
        <f>IF(BE71="","",VLOOKUP(BE71,'シフト記号表（従来型・ユニット型共通）'!$C$6:$L$47,10,FALSE))</f>
        <v/>
      </c>
      <c r="BF72" s="1386">
        <f>IF($BI$3="４週",SUM(AA72:BB72),IF($BI$3="暦月",SUM(AA72:BE72),""))</f>
        <v>0</v>
      </c>
      <c r="BG72" s="1387"/>
      <c r="BH72" s="1388">
        <f>IF($BI$3="４週",BF72/4,IF($BI$3="暦月",(BF72/($BI$8/7)),""))</f>
        <v>0</v>
      </c>
      <c r="BI72" s="1387"/>
      <c r="BJ72" s="1383"/>
      <c r="BK72" s="1384"/>
      <c r="BL72" s="1384"/>
      <c r="BM72" s="1384"/>
      <c r="BN72" s="1385"/>
    </row>
    <row r="73" spans="2:66" ht="20.25" customHeight="1">
      <c r="B73" s="1479">
        <f>B71+1</f>
        <v>29</v>
      </c>
      <c r="C73" s="1389"/>
      <c r="D73" s="1391"/>
      <c r="E73" s="1327"/>
      <c r="F73" s="1392"/>
      <c r="G73" s="1316"/>
      <c r="H73" s="1317"/>
      <c r="I73" s="163"/>
      <c r="J73" s="164"/>
      <c r="K73" s="163"/>
      <c r="L73" s="164"/>
      <c r="M73" s="1410"/>
      <c r="N73" s="1411"/>
      <c r="O73" s="1416"/>
      <c r="P73" s="1417"/>
      <c r="Q73" s="1417"/>
      <c r="R73" s="1317"/>
      <c r="S73" s="1440"/>
      <c r="T73" s="1441"/>
      <c r="U73" s="1441"/>
      <c r="V73" s="1441"/>
      <c r="W73" s="1442"/>
      <c r="X73" s="195" t="s">
        <v>18</v>
      </c>
      <c r="Y73" s="118"/>
      <c r="Z73" s="119"/>
      <c r="AA73" s="105"/>
      <c r="AB73" s="106"/>
      <c r="AC73" s="106"/>
      <c r="AD73" s="106"/>
      <c r="AE73" s="106"/>
      <c r="AF73" s="106"/>
      <c r="AG73" s="107"/>
      <c r="AH73" s="105"/>
      <c r="AI73" s="106"/>
      <c r="AJ73" s="106"/>
      <c r="AK73" s="106"/>
      <c r="AL73" s="106"/>
      <c r="AM73" s="106"/>
      <c r="AN73" s="107"/>
      <c r="AO73" s="105"/>
      <c r="AP73" s="106"/>
      <c r="AQ73" s="106"/>
      <c r="AR73" s="106"/>
      <c r="AS73" s="106"/>
      <c r="AT73" s="106"/>
      <c r="AU73" s="107"/>
      <c r="AV73" s="105"/>
      <c r="AW73" s="106"/>
      <c r="AX73" s="106"/>
      <c r="AY73" s="106"/>
      <c r="AZ73" s="106"/>
      <c r="BA73" s="106"/>
      <c r="BB73" s="107"/>
      <c r="BC73" s="105"/>
      <c r="BD73" s="106"/>
      <c r="BE73" s="108"/>
      <c r="BF73" s="1394"/>
      <c r="BG73" s="1395"/>
      <c r="BH73" s="1396"/>
      <c r="BI73" s="1397"/>
      <c r="BJ73" s="1418"/>
      <c r="BK73" s="1419"/>
      <c r="BL73" s="1419"/>
      <c r="BM73" s="1419"/>
      <c r="BN73" s="1420"/>
    </row>
    <row r="74" spans="2:66" ht="20.25" customHeight="1">
      <c r="B74" s="1480"/>
      <c r="C74" s="1390"/>
      <c r="D74" s="1393"/>
      <c r="E74" s="1327"/>
      <c r="F74" s="1392"/>
      <c r="G74" s="1464"/>
      <c r="H74" s="1465"/>
      <c r="I74" s="207"/>
      <c r="J74" s="208">
        <f>G73</f>
        <v>0</v>
      </c>
      <c r="K74" s="207"/>
      <c r="L74" s="208">
        <f>M73</f>
        <v>0</v>
      </c>
      <c r="M74" s="1466"/>
      <c r="N74" s="1467"/>
      <c r="O74" s="1468"/>
      <c r="P74" s="1469"/>
      <c r="Q74" s="1469"/>
      <c r="R74" s="1465"/>
      <c r="S74" s="1440"/>
      <c r="T74" s="1441"/>
      <c r="U74" s="1441"/>
      <c r="V74" s="1441"/>
      <c r="W74" s="1442"/>
      <c r="X74" s="196" t="s">
        <v>254</v>
      </c>
      <c r="Y74" s="120"/>
      <c r="Z74" s="197"/>
      <c r="AA74" s="173" t="str">
        <f>IF(AA73="","",VLOOKUP(AA73,'シフト記号表（従来型・ユニット型共通）'!$C$6:$L$47,10,FALSE))</f>
        <v/>
      </c>
      <c r="AB74" s="174" t="str">
        <f>IF(AB73="","",VLOOKUP(AB73,'シフト記号表（従来型・ユニット型共通）'!$C$6:$L$47,10,FALSE))</f>
        <v/>
      </c>
      <c r="AC74" s="174" t="str">
        <f>IF(AC73="","",VLOOKUP(AC73,'シフト記号表（従来型・ユニット型共通）'!$C$6:$L$47,10,FALSE))</f>
        <v/>
      </c>
      <c r="AD74" s="174"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5" t="str">
        <f>IF(AG73="","",VLOOKUP(AG73,'シフト記号表（従来型・ユニット型共通）'!$C$6:$L$47,10,FALSE))</f>
        <v/>
      </c>
      <c r="AH74" s="173" t="str">
        <f>IF(AH73="","",VLOOKUP(AH73,'シフト記号表（従来型・ユニット型共通）'!$C$6:$L$47,10,FALSE))</f>
        <v/>
      </c>
      <c r="AI74" s="174" t="str">
        <f>IF(AI73="","",VLOOKUP(AI73,'シフト記号表（従来型・ユニット型共通）'!$C$6:$L$47,10,FALSE))</f>
        <v/>
      </c>
      <c r="AJ74" s="174" t="str">
        <f>IF(AJ73="","",VLOOKUP(AJ73,'シフト記号表（従来型・ユニット型共通）'!$C$6:$L$47,10,FALSE))</f>
        <v/>
      </c>
      <c r="AK74" s="174"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5" t="str">
        <f>IF(AN73="","",VLOOKUP(AN73,'シフト記号表（従来型・ユニット型共通）'!$C$6:$L$47,10,FALSE))</f>
        <v/>
      </c>
      <c r="AO74" s="173" t="str">
        <f>IF(AO73="","",VLOOKUP(AO73,'シフト記号表（従来型・ユニット型共通）'!$C$6:$L$47,10,FALSE))</f>
        <v/>
      </c>
      <c r="AP74" s="174" t="str">
        <f>IF(AP73="","",VLOOKUP(AP73,'シフト記号表（従来型・ユニット型共通）'!$C$6:$L$47,10,FALSE))</f>
        <v/>
      </c>
      <c r="AQ74" s="174" t="str">
        <f>IF(AQ73="","",VLOOKUP(AQ73,'シフト記号表（従来型・ユニット型共通）'!$C$6:$L$47,10,FALSE))</f>
        <v/>
      </c>
      <c r="AR74" s="174"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5" t="str">
        <f>IF(AU73="","",VLOOKUP(AU73,'シフト記号表（従来型・ユニット型共通）'!$C$6:$L$47,10,FALSE))</f>
        <v/>
      </c>
      <c r="AV74" s="173" t="str">
        <f>IF(AV73="","",VLOOKUP(AV73,'シフト記号表（従来型・ユニット型共通）'!$C$6:$L$47,10,FALSE))</f>
        <v/>
      </c>
      <c r="AW74" s="174" t="str">
        <f>IF(AW73="","",VLOOKUP(AW73,'シフト記号表（従来型・ユニット型共通）'!$C$6:$L$47,10,FALSE))</f>
        <v/>
      </c>
      <c r="AX74" s="174" t="str">
        <f>IF(AX73="","",VLOOKUP(AX73,'シフト記号表（従来型・ユニット型共通）'!$C$6:$L$47,10,FALSE))</f>
        <v/>
      </c>
      <c r="AY74" s="174"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175" t="str">
        <f>IF(BB73="","",VLOOKUP(BB73,'シフト記号表（従来型・ユニット型共通）'!$C$6:$L$47,10,FALSE))</f>
        <v/>
      </c>
      <c r="BC74" s="173" t="str">
        <f>IF(BC73="","",VLOOKUP(BC73,'シフト記号表（従来型・ユニット型共通）'!$C$6:$L$47,10,FALSE))</f>
        <v/>
      </c>
      <c r="BD74" s="174" t="str">
        <f>IF(BD73="","",VLOOKUP(BD73,'シフト記号表（従来型・ユニット型共通）'!$C$6:$L$47,10,FALSE))</f>
        <v/>
      </c>
      <c r="BE74" s="174" t="str">
        <f>IF(BE73="","",VLOOKUP(BE73,'シフト記号表（従来型・ユニット型共通）'!$C$6:$L$47,10,FALSE))</f>
        <v/>
      </c>
      <c r="BF74" s="1473">
        <f>IF($BI$3="４週",SUM(AA74:BB74),IF($BI$3="暦月",SUM(AA74:BE74),""))</f>
        <v>0</v>
      </c>
      <c r="BG74" s="1474"/>
      <c r="BH74" s="1475">
        <f>IF($BI$3="４週",BF74/4,IF($BI$3="暦月",(BF74/($BI$8/7)),""))</f>
        <v>0</v>
      </c>
      <c r="BI74" s="1474"/>
      <c r="BJ74" s="1470"/>
      <c r="BK74" s="1471"/>
      <c r="BL74" s="1471"/>
      <c r="BM74" s="1471"/>
      <c r="BN74" s="1472"/>
    </row>
    <row r="75" spans="2:66" ht="20.25" customHeight="1">
      <c r="B75" s="1479">
        <f>B73+1</f>
        <v>30</v>
      </c>
      <c r="C75" s="1389"/>
      <c r="D75" s="1391"/>
      <c r="E75" s="1327"/>
      <c r="F75" s="1392"/>
      <c r="G75" s="1316"/>
      <c r="H75" s="1317"/>
      <c r="I75" s="163"/>
      <c r="J75" s="164"/>
      <c r="K75" s="163"/>
      <c r="L75" s="164"/>
      <c r="M75" s="1410"/>
      <c r="N75" s="1411"/>
      <c r="O75" s="1416"/>
      <c r="P75" s="1417"/>
      <c r="Q75" s="1417"/>
      <c r="R75" s="1317"/>
      <c r="S75" s="1440"/>
      <c r="T75" s="1441"/>
      <c r="U75" s="1441"/>
      <c r="V75" s="1441"/>
      <c r="W75" s="1442"/>
      <c r="X75" s="195" t="s">
        <v>18</v>
      </c>
      <c r="Y75" s="118"/>
      <c r="Z75" s="119"/>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1394"/>
      <c r="BG75" s="1395"/>
      <c r="BH75" s="1396"/>
      <c r="BI75" s="1397"/>
      <c r="BJ75" s="1418"/>
      <c r="BK75" s="1419"/>
      <c r="BL75" s="1419"/>
      <c r="BM75" s="1419"/>
      <c r="BN75" s="1420"/>
    </row>
    <row r="76" spans="2:66" ht="20.25" customHeight="1">
      <c r="B76" s="1480"/>
      <c r="C76" s="1390"/>
      <c r="D76" s="1393"/>
      <c r="E76" s="1327"/>
      <c r="F76" s="1392"/>
      <c r="G76" s="1464"/>
      <c r="H76" s="1465"/>
      <c r="I76" s="207"/>
      <c r="J76" s="208">
        <f>G75</f>
        <v>0</v>
      </c>
      <c r="K76" s="207"/>
      <c r="L76" s="208">
        <f>M75</f>
        <v>0</v>
      </c>
      <c r="M76" s="1466"/>
      <c r="N76" s="1467"/>
      <c r="O76" s="1468"/>
      <c r="P76" s="1469"/>
      <c r="Q76" s="1469"/>
      <c r="R76" s="1465"/>
      <c r="S76" s="1440"/>
      <c r="T76" s="1441"/>
      <c r="U76" s="1441"/>
      <c r="V76" s="1441"/>
      <c r="W76" s="1442"/>
      <c r="X76" s="196" t="s">
        <v>254</v>
      </c>
      <c r="Y76" s="120"/>
      <c r="Z76" s="197"/>
      <c r="AA76" s="173" t="str">
        <f>IF(AA75="","",VLOOKUP(AA75,'シフト記号表（従来型・ユニット型共通）'!$C$6:$L$47,10,FALSE))</f>
        <v/>
      </c>
      <c r="AB76" s="174" t="str">
        <f>IF(AB75="","",VLOOKUP(AB75,'シフト記号表（従来型・ユニット型共通）'!$C$6:$L$47,10,FALSE))</f>
        <v/>
      </c>
      <c r="AC76" s="174" t="str">
        <f>IF(AC75="","",VLOOKUP(AC75,'シフト記号表（従来型・ユニット型共通）'!$C$6:$L$47,10,FALSE))</f>
        <v/>
      </c>
      <c r="AD76" s="174"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5" t="str">
        <f>IF(AG75="","",VLOOKUP(AG75,'シフト記号表（従来型・ユニット型共通）'!$C$6:$L$47,10,FALSE))</f>
        <v/>
      </c>
      <c r="AH76" s="173" t="str">
        <f>IF(AH75="","",VLOOKUP(AH75,'シフト記号表（従来型・ユニット型共通）'!$C$6:$L$47,10,FALSE))</f>
        <v/>
      </c>
      <c r="AI76" s="174" t="str">
        <f>IF(AI75="","",VLOOKUP(AI75,'シフト記号表（従来型・ユニット型共通）'!$C$6:$L$47,10,FALSE))</f>
        <v/>
      </c>
      <c r="AJ76" s="174" t="str">
        <f>IF(AJ75="","",VLOOKUP(AJ75,'シフト記号表（従来型・ユニット型共通）'!$C$6:$L$47,10,FALSE))</f>
        <v/>
      </c>
      <c r="AK76" s="174"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5" t="str">
        <f>IF(AN75="","",VLOOKUP(AN75,'シフト記号表（従来型・ユニット型共通）'!$C$6:$L$47,10,FALSE))</f>
        <v/>
      </c>
      <c r="AO76" s="173" t="str">
        <f>IF(AO75="","",VLOOKUP(AO75,'シフト記号表（従来型・ユニット型共通）'!$C$6:$L$47,10,FALSE))</f>
        <v/>
      </c>
      <c r="AP76" s="174" t="str">
        <f>IF(AP75="","",VLOOKUP(AP75,'シフト記号表（従来型・ユニット型共通）'!$C$6:$L$47,10,FALSE))</f>
        <v/>
      </c>
      <c r="AQ76" s="174" t="str">
        <f>IF(AQ75="","",VLOOKUP(AQ75,'シフト記号表（従来型・ユニット型共通）'!$C$6:$L$47,10,FALSE))</f>
        <v/>
      </c>
      <c r="AR76" s="174"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5" t="str">
        <f>IF(AU75="","",VLOOKUP(AU75,'シフト記号表（従来型・ユニット型共通）'!$C$6:$L$47,10,FALSE))</f>
        <v/>
      </c>
      <c r="AV76" s="173" t="str">
        <f>IF(AV75="","",VLOOKUP(AV75,'シフト記号表（従来型・ユニット型共通）'!$C$6:$L$47,10,FALSE))</f>
        <v/>
      </c>
      <c r="AW76" s="174" t="str">
        <f>IF(AW75="","",VLOOKUP(AW75,'シフト記号表（従来型・ユニット型共通）'!$C$6:$L$47,10,FALSE))</f>
        <v/>
      </c>
      <c r="AX76" s="174" t="str">
        <f>IF(AX75="","",VLOOKUP(AX75,'シフト記号表（従来型・ユニット型共通）'!$C$6:$L$47,10,FALSE))</f>
        <v/>
      </c>
      <c r="AY76" s="174"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175" t="str">
        <f>IF(BB75="","",VLOOKUP(BB75,'シフト記号表（従来型・ユニット型共通）'!$C$6:$L$47,10,FALSE))</f>
        <v/>
      </c>
      <c r="BC76" s="173" t="str">
        <f>IF(BC75="","",VLOOKUP(BC75,'シフト記号表（従来型・ユニット型共通）'!$C$6:$L$47,10,FALSE))</f>
        <v/>
      </c>
      <c r="BD76" s="174" t="str">
        <f>IF(BD75="","",VLOOKUP(BD75,'シフト記号表（従来型・ユニット型共通）'!$C$6:$L$47,10,FALSE))</f>
        <v/>
      </c>
      <c r="BE76" s="174" t="str">
        <f>IF(BE75="","",VLOOKUP(BE75,'シフト記号表（従来型・ユニット型共通）'!$C$6:$L$47,10,FALSE))</f>
        <v/>
      </c>
      <c r="BF76" s="1473">
        <f>IF($BI$3="４週",SUM(AA76:BB76),IF($BI$3="暦月",SUM(AA76:BE76),""))</f>
        <v>0</v>
      </c>
      <c r="BG76" s="1474"/>
      <c r="BH76" s="1475">
        <f>IF($BI$3="４週",BF76/4,IF($BI$3="暦月",(BF76/($BI$8/7)),""))</f>
        <v>0</v>
      </c>
      <c r="BI76" s="1474"/>
      <c r="BJ76" s="1470"/>
      <c r="BK76" s="1471"/>
      <c r="BL76" s="1471"/>
      <c r="BM76" s="1471"/>
      <c r="BN76" s="1472"/>
    </row>
    <row r="77" spans="2:66" ht="20.25" customHeight="1">
      <c r="B77" s="1479">
        <f>B75+1</f>
        <v>31</v>
      </c>
      <c r="C77" s="1389"/>
      <c r="D77" s="1391"/>
      <c r="E77" s="1327"/>
      <c r="F77" s="1392"/>
      <c r="G77" s="1316"/>
      <c r="H77" s="1317"/>
      <c r="I77" s="163"/>
      <c r="J77" s="164"/>
      <c r="K77" s="163"/>
      <c r="L77" s="164"/>
      <c r="M77" s="1410"/>
      <c r="N77" s="1411"/>
      <c r="O77" s="1416"/>
      <c r="P77" s="1417"/>
      <c r="Q77" s="1417"/>
      <c r="R77" s="1317"/>
      <c r="S77" s="1440"/>
      <c r="T77" s="1441"/>
      <c r="U77" s="1441"/>
      <c r="V77" s="1441"/>
      <c r="W77" s="1442"/>
      <c r="X77" s="195" t="s">
        <v>18</v>
      </c>
      <c r="Y77" s="118"/>
      <c r="Z77" s="119"/>
      <c r="AA77" s="105"/>
      <c r="AB77" s="106"/>
      <c r="AC77" s="106"/>
      <c r="AD77" s="106"/>
      <c r="AE77" s="106"/>
      <c r="AF77" s="106"/>
      <c r="AG77" s="107"/>
      <c r="AH77" s="105"/>
      <c r="AI77" s="106"/>
      <c r="AJ77" s="106"/>
      <c r="AK77" s="106"/>
      <c r="AL77" s="106"/>
      <c r="AM77" s="106"/>
      <c r="AN77" s="107"/>
      <c r="AO77" s="105"/>
      <c r="AP77" s="106"/>
      <c r="AQ77" s="106"/>
      <c r="AR77" s="106"/>
      <c r="AS77" s="106"/>
      <c r="AT77" s="106"/>
      <c r="AU77" s="107"/>
      <c r="AV77" s="105"/>
      <c r="AW77" s="106"/>
      <c r="AX77" s="106"/>
      <c r="AY77" s="106"/>
      <c r="AZ77" s="106"/>
      <c r="BA77" s="106"/>
      <c r="BB77" s="107"/>
      <c r="BC77" s="105"/>
      <c r="BD77" s="106"/>
      <c r="BE77" s="108"/>
      <c r="BF77" s="1394"/>
      <c r="BG77" s="1395"/>
      <c r="BH77" s="1396"/>
      <c r="BI77" s="1397"/>
      <c r="BJ77" s="1418"/>
      <c r="BK77" s="1419"/>
      <c r="BL77" s="1419"/>
      <c r="BM77" s="1419"/>
      <c r="BN77" s="1420"/>
    </row>
    <row r="78" spans="2:66" ht="20.25" customHeight="1">
      <c r="B78" s="1480"/>
      <c r="C78" s="1390"/>
      <c r="D78" s="1393"/>
      <c r="E78" s="1327"/>
      <c r="F78" s="1392"/>
      <c r="G78" s="1464"/>
      <c r="H78" s="1465"/>
      <c r="I78" s="207"/>
      <c r="J78" s="208">
        <f>G77</f>
        <v>0</v>
      </c>
      <c r="K78" s="207"/>
      <c r="L78" s="208">
        <f>M77</f>
        <v>0</v>
      </c>
      <c r="M78" s="1466"/>
      <c r="N78" s="1467"/>
      <c r="O78" s="1468"/>
      <c r="P78" s="1469"/>
      <c r="Q78" s="1469"/>
      <c r="R78" s="1465"/>
      <c r="S78" s="1440"/>
      <c r="T78" s="1441"/>
      <c r="U78" s="1441"/>
      <c r="V78" s="1441"/>
      <c r="W78" s="1442"/>
      <c r="X78" s="196" t="s">
        <v>254</v>
      </c>
      <c r="Y78" s="120"/>
      <c r="Z78" s="197"/>
      <c r="AA78" s="173" t="str">
        <f>IF(AA77="","",VLOOKUP(AA77,'シフト記号表（従来型・ユニット型共通）'!$C$6:$L$47,10,FALSE))</f>
        <v/>
      </c>
      <c r="AB78" s="174" t="str">
        <f>IF(AB77="","",VLOOKUP(AB77,'シフト記号表（従来型・ユニット型共通）'!$C$6:$L$47,10,FALSE))</f>
        <v/>
      </c>
      <c r="AC78" s="174" t="str">
        <f>IF(AC77="","",VLOOKUP(AC77,'シフト記号表（従来型・ユニット型共通）'!$C$6:$L$47,10,FALSE))</f>
        <v/>
      </c>
      <c r="AD78" s="174"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5" t="str">
        <f>IF(AG77="","",VLOOKUP(AG77,'シフト記号表（従来型・ユニット型共通）'!$C$6:$L$47,10,FALSE))</f>
        <v/>
      </c>
      <c r="AH78" s="173" t="str">
        <f>IF(AH77="","",VLOOKUP(AH77,'シフト記号表（従来型・ユニット型共通）'!$C$6:$L$47,10,FALSE))</f>
        <v/>
      </c>
      <c r="AI78" s="174" t="str">
        <f>IF(AI77="","",VLOOKUP(AI77,'シフト記号表（従来型・ユニット型共通）'!$C$6:$L$47,10,FALSE))</f>
        <v/>
      </c>
      <c r="AJ78" s="174" t="str">
        <f>IF(AJ77="","",VLOOKUP(AJ77,'シフト記号表（従来型・ユニット型共通）'!$C$6:$L$47,10,FALSE))</f>
        <v/>
      </c>
      <c r="AK78" s="174"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5" t="str">
        <f>IF(AN77="","",VLOOKUP(AN77,'シフト記号表（従来型・ユニット型共通）'!$C$6:$L$47,10,FALSE))</f>
        <v/>
      </c>
      <c r="AO78" s="173" t="str">
        <f>IF(AO77="","",VLOOKUP(AO77,'シフト記号表（従来型・ユニット型共通）'!$C$6:$L$47,10,FALSE))</f>
        <v/>
      </c>
      <c r="AP78" s="174" t="str">
        <f>IF(AP77="","",VLOOKUP(AP77,'シフト記号表（従来型・ユニット型共通）'!$C$6:$L$47,10,FALSE))</f>
        <v/>
      </c>
      <c r="AQ78" s="174" t="str">
        <f>IF(AQ77="","",VLOOKUP(AQ77,'シフト記号表（従来型・ユニット型共通）'!$C$6:$L$47,10,FALSE))</f>
        <v/>
      </c>
      <c r="AR78" s="174"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5" t="str">
        <f>IF(AU77="","",VLOOKUP(AU77,'シフト記号表（従来型・ユニット型共通）'!$C$6:$L$47,10,FALSE))</f>
        <v/>
      </c>
      <c r="AV78" s="173" t="str">
        <f>IF(AV77="","",VLOOKUP(AV77,'シフト記号表（従来型・ユニット型共通）'!$C$6:$L$47,10,FALSE))</f>
        <v/>
      </c>
      <c r="AW78" s="174" t="str">
        <f>IF(AW77="","",VLOOKUP(AW77,'シフト記号表（従来型・ユニット型共通）'!$C$6:$L$47,10,FALSE))</f>
        <v/>
      </c>
      <c r="AX78" s="174" t="str">
        <f>IF(AX77="","",VLOOKUP(AX77,'シフト記号表（従来型・ユニット型共通）'!$C$6:$L$47,10,FALSE))</f>
        <v/>
      </c>
      <c r="AY78" s="174"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175" t="str">
        <f>IF(BB77="","",VLOOKUP(BB77,'シフト記号表（従来型・ユニット型共通）'!$C$6:$L$47,10,FALSE))</f>
        <v/>
      </c>
      <c r="BC78" s="173" t="str">
        <f>IF(BC77="","",VLOOKUP(BC77,'シフト記号表（従来型・ユニット型共通）'!$C$6:$L$47,10,FALSE))</f>
        <v/>
      </c>
      <c r="BD78" s="174" t="str">
        <f>IF(BD77="","",VLOOKUP(BD77,'シフト記号表（従来型・ユニット型共通）'!$C$6:$L$47,10,FALSE))</f>
        <v/>
      </c>
      <c r="BE78" s="174" t="str">
        <f>IF(BE77="","",VLOOKUP(BE77,'シフト記号表（従来型・ユニット型共通）'!$C$6:$L$47,10,FALSE))</f>
        <v/>
      </c>
      <c r="BF78" s="1473">
        <f>IF($BI$3="４週",SUM(AA78:BB78),IF($BI$3="暦月",SUM(AA78:BE78),""))</f>
        <v>0</v>
      </c>
      <c r="BG78" s="1474"/>
      <c r="BH78" s="1475">
        <f>IF($BI$3="４週",BF78/4,IF($BI$3="暦月",(BF78/($BI$8/7)),""))</f>
        <v>0</v>
      </c>
      <c r="BI78" s="1474"/>
      <c r="BJ78" s="1470"/>
      <c r="BK78" s="1471"/>
      <c r="BL78" s="1471"/>
      <c r="BM78" s="1471"/>
      <c r="BN78" s="1472"/>
    </row>
    <row r="79" spans="2:66" ht="20.25" customHeight="1">
      <c r="B79" s="1479">
        <f>B77+1</f>
        <v>32</v>
      </c>
      <c r="C79" s="1389"/>
      <c r="D79" s="1391"/>
      <c r="E79" s="1327"/>
      <c r="F79" s="1392"/>
      <c r="G79" s="1316"/>
      <c r="H79" s="1317"/>
      <c r="I79" s="163"/>
      <c r="J79" s="164"/>
      <c r="K79" s="163"/>
      <c r="L79" s="164"/>
      <c r="M79" s="1410"/>
      <c r="N79" s="1411"/>
      <c r="O79" s="1416"/>
      <c r="P79" s="1417"/>
      <c r="Q79" s="1417"/>
      <c r="R79" s="1317"/>
      <c r="S79" s="1440"/>
      <c r="T79" s="1441"/>
      <c r="U79" s="1441"/>
      <c r="V79" s="1441"/>
      <c r="W79" s="1442"/>
      <c r="X79" s="195" t="s">
        <v>18</v>
      </c>
      <c r="Y79" s="118"/>
      <c r="Z79" s="119"/>
      <c r="AA79" s="105"/>
      <c r="AB79" s="106"/>
      <c r="AC79" s="106"/>
      <c r="AD79" s="106"/>
      <c r="AE79" s="106"/>
      <c r="AF79" s="106"/>
      <c r="AG79" s="107"/>
      <c r="AH79" s="105"/>
      <c r="AI79" s="106"/>
      <c r="AJ79" s="106"/>
      <c r="AK79" s="106"/>
      <c r="AL79" s="106"/>
      <c r="AM79" s="106"/>
      <c r="AN79" s="107"/>
      <c r="AO79" s="105"/>
      <c r="AP79" s="106"/>
      <c r="AQ79" s="106"/>
      <c r="AR79" s="106"/>
      <c r="AS79" s="106"/>
      <c r="AT79" s="106"/>
      <c r="AU79" s="107"/>
      <c r="AV79" s="105"/>
      <c r="AW79" s="106"/>
      <c r="AX79" s="106"/>
      <c r="AY79" s="106"/>
      <c r="AZ79" s="106"/>
      <c r="BA79" s="106"/>
      <c r="BB79" s="107"/>
      <c r="BC79" s="105"/>
      <c r="BD79" s="106"/>
      <c r="BE79" s="108"/>
      <c r="BF79" s="1394"/>
      <c r="BG79" s="1395"/>
      <c r="BH79" s="1396"/>
      <c r="BI79" s="1397"/>
      <c r="BJ79" s="1418"/>
      <c r="BK79" s="1419"/>
      <c r="BL79" s="1419"/>
      <c r="BM79" s="1419"/>
      <c r="BN79" s="1420"/>
    </row>
    <row r="80" spans="2:66" ht="20.25" customHeight="1">
      <c r="B80" s="1480"/>
      <c r="C80" s="1390"/>
      <c r="D80" s="1393"/>
      <c r="E80" s="1327"/>
      <c r="F80" s="1392"/>
      <c r="G80" s="1464"/>
      <c r="H80" s="1465"/>
      <c r="I80" s="207"/>
      <c r="J80" s="208">
        <f>G79</f>
        <v>0</v>
      </c>
      <c r="K80" s="207"/>
      <c r="L80" s="208">
        <f>M79</f>
        <v>0</v>
      </c>
      <c r="M80" s="1466"/>
      <c r="N80" s="1467"/>
      <c r="O80" s="1468"/>
      <c r="P80" s="1469"/>
      <c r="Q80" s="1469"/>
      <c r="R80" s="1465"/>
      <c r="S80" s="1440"/>
      <c r="T80" s="1441"/>
      <c r="U80" s="1441"/>
      <c r="V80" s="1441"/>
      <c r="W80" s="1442"/>
      <c r="X80" s="196" t="s">
        <v>254</v>
      </c>
      <c r="Y80" s="120"/>
      <c r="Z80" s="197"/>
      <c r="AA80" s="173" t="str">
        <f>IF(AA79="","",VLOOKUP(AA79,'シフト記号表（従来型・ユニット型共通）'!$C$6:$L$47,10,FALSE))</f>
        <v/>
      </c>
      <c r="AB80" s="174" t="str">
        <f>IF(AB79="","",VLOOKUP(AB79,'シフト記号表（従来型・ユニット型共通）'!$C$6:$L$47,10,FALSE))</f>
        <v/>
      </c>
      <c r="AC80" s="174" t="str">
        <f>IF(AC79="","",VLOOKUP(AC79,'シフト記号表（従来型・ユニット型共通）'!$C$6:$L$47,10,FALSE))</f>
        <v/>
      </c>
      <c r="AD80" s="174"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5" t="str">
        <f>IF(AG79="","",VLOOKUP(AG79,'シフト記号表（従来型・ユニット型共通）'!$C$6:$L$47,10,FALSE))</f>
        <v/>
      </c>
      <c r="AH80" s="173" t="str">
        <f>IF(AH79="","",VLOOKUP(AH79,'シフト記号表（従来型・ユニット型共通）'!$C$6:$L$47,10,FALSE))</f>
        <v/>
      </c>
      <c r="AI80" s="174" t="str">
        <f>IF(AI79="","",VLOOKUP(AI79,'シフト記号表（従来型・ユニット型共通）'!$C$6:$L$47,10,FALSE))</f>
        <v/>
      </c>
      <c r="AJ80" s="174" t="str">
        <f>IF(AJ79="","",VLOOKUP(AJ79,'シフト記号表（従来型・ユニット型共通）'!$C$6:$L$47,10,FALSE))</f>
        <v/>
      </c>
      <c r="AK80" s="174"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5" t="str">
        <f>IF(AN79="","",VLOOKUP(AN79,'シフト記号表（従来型・ユニット型共通）'!$C$6:$L$47,10,FALSE))</f>
        <v/>
      </c>
      <c r="AO80" s="173" t="str">
        <f>IF(AO79="","",VLOOKUP(AO79,'シフト記号表（従来型・ユニット型共通）'!$C$6:$L$47,10,FALSE))</f>
        <v/>
      </c>
      <c r="AP80" s="174" t="str">
        <f>IF(AP79="","",VLOOKUP(AP79,'シフト記号表（従来型・ユニット型共通）'!$C$6:$L$47,10,FALSE))</f>
        <v/>
      </c>
      <c r="AQ80" s="174" t="str">
        <f>IF(AQ79="","",VLOOKUP(AQ79,'シフト記号表（従来型・ユニット型共通）'!$C$6:$L$47,10,FALSE))</f>
        <v/>
      </c>
      <c r="AR80" s="174"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5" t="str">
        <f>IF(AU79="","",VLOOKUP(AU79,'シフト記号表（従来型・ユニット型共通）'!$C$6:$L$47,10,FALSE))</f>
        <v/>
      </c>
      <c r="AV80" s="173" t="str">
        <f>IF(AV79="","",VLOOKUP(AV79,'シフト記号表（従来型・ユニット型共通）'!$C$6:$L$47,10,FALSE))</f>
        <v/>
      </c>
      <c r="AW80" s="174" t="str">
        <f>IF(AW79="","",VLOOKUP(AW79,'シフト記号表（従来型・ユニット型共通）'!$C$6:$L$47,10,FALSE))</f>
        <v/>
      </c>
      <c r="AX80" s="174" t="str">
        <f>IF(AX79="","",VLOOKUP(AX79,'シフト記号表（従来型・ユニット型共通）'!$C$6:$L$47,10,FALSE))</f>
        <v/>
      </c>
      <c r="AY80" s="174"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175" t="str">
        <f>IF(BB79="","",VLOOKUP(BB79,'シフト記号表（従来型・ユニット型共通）'!$C$6:$L$47,10,FALSE))</f>
        <v/>
      </c>
      <c r="BC80" s="173" t="str">
        <f>IF(BC79="","",VLOOKUP(BC79,'シフト記号表（従来型・ユニット型共通）'!$C$6:$L$47,10,FALSE))</f>
        <v/>
      </c>
      <c r="BD80" s="174" t="str">
        <f>IF(BD79="","",VLOOKUP(BD79,'シフト記号表（従来型・ユニット型共通）'!$C$6:$L$47,10,FALSE))</f>
        <v/>
      </c>
      <c r="BE80" s="174" t="str">
        <f>IF(BE79="","",VLOOKUP(BE79,'シフト記号表（従来型・ユニット型共通）'!$C$6:$L$47,10,FALSE))</f>
        <v/>
      </c>
      <c r="BF80" s="1473">
        <f>IF($BI$3="４週",SUM(AA80:BB80),IF($BI$3="暦月",SUM(AA80:BE80),""))</f>
        <v>0</v>
      </c>
      <c r="BG80" s="1474"/>
      <c r="BH80" s="1475">
        <f>IF($BI$3="４週",BF80/4,IF($BI$3="暦月",(BF80/($BI$8/7)),""))</f>
        <v>0</v>
      </c>
      <c r="BI80" s="1474"/>
      <c r="BJ80" s="1470"/>
      <c r="BK80" s="1471"/>
      <c r="BL80" s="1471"/>
      <c r="BM80" s="1471"/>
      <c r="BN80" s="1472"/>
    </row>
    <row r="81" spans="2:66" ht="20.25" customHeight="1">
      <c r="B81" s="1479">
        <f>B79+1</f>
        <v>33</v>
      </c>
      <c r="C81" s="1389"/>
      <c r="D81" s="1391"/>
      <c r="E81" s="1327"/>
      <c r="F81" s="1392"/>
      <c r="G81" s="1316"/>
      <c r="H81" s="1317"/>
      <c r="I81" s="163"/>
      <c r="J81" s="164"/>
      <c r="K81" s="163"/>
      <c r="L81" s="164"/>
      <c r="M81" s="1410"/>
      <c r="N81" s="1411"/>
      <c r="O81" s="1416"/>
      <c r="P81" s="1417"/>
      <c r="Q81" s="1417"/>
      <c r="R81" s="1317"/>
      <c r="S81" s="1440"/>
      <c r="T81" s="1441"/>
      <c r="U81" s="1441"/>
      <c r="V81" s="1441"/>
      <c r="W81" s="1442"/>
      <c r="X81" s="195" t="s">
        <v>18</v>
      </c>
      <c r="Y81" s="118"/>
      <c r="Z81" s="119"/>
      <c r="AA81" s="105"/>
      <c r="AB81" s="106"/>
      <c r="AC81" s="106"/>
      <c r="AD81" s="106"/>
      <c r="AE81" s="106"/>
      <c r="AF81" s="106"/>
      <c r="AG81" s="107"/>
      <c r="AH81" s="105"/>
      <c r="AI81" s="106"/>
      <c r="AJ81" s="106"/>
      <c r="AK81" s="106"/>
      <c r="AL81" s="106"/>
      <c r="AM81" s="106"/>
      <c r="AN81" s="107"/>
      <c r="AO81" s="105"/>
      <c r="AP81" s="106"/>
      <c r="AQ81" s="106"/>
      <c r="AR81" s="106"/>
      <c r="AS81" s="106"/>
      <c r="AT81" s="106"/>
      <c r="AU81" s="107"/>
      <c r="AV81" s="105"/>
      <c r="AW81" s="106"/>
      <c r="AX81" s="106"/>
      <c r="AY81" s="106"/>
      <c r="AZ81" s="106"/>
      <c r="BA81" s="106"/>
      <c r="BB81" s="107"/>
      <c r="BC81" s="105"/>
      <c r="BD81" s="106"/>
      <c r="BE81" s="108"/>
      <c r="BF81" s="1394"/>
      <c r="BG81" s="1395"/>
      <c r="BH81" s="1396"/>
      <c r="BI81" s="1397"/>
      <c r="BJ81" s="1418"/>
      <c r="BK81" s="1419"/>
      <c r="BL81" s="1419"/>
      <c r="BM81" s="1419"/>
      <c r="BN81" s="1420"/>
    </row>
    <row r="82" spans="2:66" ht="20.25" customHeight="1">
      <c r="B82" s="1480"/>
      <c r="C82" s="1390"/>
      <c r="D82" s="1393"/>
      <c r="E82" s="1327"/>
      <c r="F82" s="1392"/>
      <c r="G82" s="1464"/>
      <c r="H82" s="1465"/>
      <c r="I82" s="207"/>
      <c r="J82" s="208">
        <f>G81</f>
        <v>0</v>
      </c>
      <c r="K82" s="207"/>
      <c r="L82" s="208">
        <f>M81</f>
        <v>0</v>
      </c>
      <c r="M82" s="1466"/>
      <c r="N82" s="1467"/>
      <c r="O82" s="1468"/>
      <c r="P82" s="1469"/>
      <c r="Q82" s="1469"/>
      <c r="R82" s="1465"/>
      <c r="S82" s="1440"/>
      <c r="T82" s="1441"/>
      <c r="U82" s="1441"/>
      <c r="V82" s="1441"/>
      <c r="W82" s="1442"/>
      <c r="X82" s="196" t="s">
        <v>254</v>
      </c>
      <c r="Y82" s="120"/>
      <c r="Z82" s="197"/>
      <c r="AA82" s="173" t="str">
        <f>IF(AA81="","",VLOOKUP(AA81,'シフト記号表（従来型・ユニット型共通）'!$C$6:$L$47,10,FALSE))</f>
        <v/>
      </c>
      <c r="AB82" s="174" t="str">
        <f>IF(AB81="","",VLOOKUP(AB81,'シフト記号表（従来型・ユニット型共通）'!$C$6:$L$47,10,FALSE))</f>
        <v/>
      </c>
      <c r="AC82" s="174" t="str">
        <f>IF(AC81="","",VLOOKUP(AC81,'シフト記号表（従来型・ユニット型共通）'!$C$6:$L$47,10,FALSE))</f>
        <v/>
      </c>
      <c r="AD82" s="174"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5" t="str">
        <f>IF(AG81="","",VLOOKUP(AG81,'シフト記号表（従来型・ユニット型共通）'!$C$6:$L$47,10,FALSE))</f>
        <v/>
      </c>
      <c r="AH82" s="173" t="str">
        <f>IF(AH81="","",VLOOKUP(AH81,'シフト記号表（従来型・ユニット型共通）'!$C$6:$L$47,10,FALSE))</f>
        <v/>
      </c>
      <c r="AI82" s="174" t="str">
        <f>IF(AI81="","",VLOOKUP(AI81,'シフト記号表（従来型・ユニット型共通）'!$C$6:$L$47,10,FALSE))</f>
        <v/>
      </c>
      <c r="AJ82" s="174" t="str">
        <f>IF(AJ81="","",VLOOKUP(AJ81,'シフト記号表（従来型・ユニット型共通）'!$C$6:$L$47,10,FALSE))</f>
        <v/>
      </c>
      <c r="AK82" s="174"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5" t="str">
        <f>IF(AN81="","",VLOOKUP(AN81,'シフト記号表（従来型・ユニット型共通）'!$C$6:$L$47,10,FALSE))</f>
        <v/>
      </c>
      <c r="AO82" s="173" t="str">
        <f>IF(AO81="","",VLOOKUP(AO81,'シフト記号表（従来型・ユニット型共通）'!$C$6:$L$47,10,FALSE))</f>
        <v/>
      </c>
      <c r="AP82" s="174" t="str">
        <f>IF(AP81="","",VLOOKUP(AP81,'シフト記号表（従来型・ユニット型共通）'!$C$6:$L$47,10,FALSE))</f>
        <v/>
      </c>
      <c r="AQ82" s="174" t="str">
        <f>IF(AQ81="","",VLOOKUP(AQ81,'シフト記号表（従来型・ユニット型共通）'!$C$6:$L$47,10,FALSE))</f>
        <v/>
      </c>
      <c r="AR82" s="174"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5" t="str">
        <f>IF(AU81="","",VLOOKUP(AU81,'シフト記号表（従来型・ユニット型共通）'!$C$6:$L$47,10,FALSE))</f>
        <v/>
      </c>
      <c r="AV82" s="173" t="str">
        <f>IF(AV81="","",VLOOKUP(AV81,'シフト記号表（従来型・ユニット型共通）'!$C$6:$L$47,10,FALSE))</f>
        <v/>
      </c>
      <c r="AW82" s="174" t="str">
        <f>IF(AW81="","",VLOOKUP(AW81,'シフト記号表（従来型・ユニット型共通）'!$C$6:$L$47,10,FALSE))</f>
        <v/>
      </c>
      <c r="AX82" s="174" t="str">
        <f>IF(AX81="","",VLOOKUP(AX81,'シフト記号表（従来型・ユニット型共通）'!$C$6:$L$47,10,FALSE))</f>
        <v/>
      </c>
      <c r="AY82" s="174"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175" t="str">
        <f>IF(BB81="","",VLOOKUP(BB81,'シフト記号表（従来型・ユニット型共通）'!$C$6:$L$47,10,FALSE))</f>
        <v/>
      </c>
      <c r="BC82" s="173" t="str">
        <f>IF(BC81="","",VLOOKUP(BC81,'シフト記号表（従来型・ユニット型共通）'!$C$6:$L$47,10,FALSE))</f>
        <v/>
      </c>
      <c r="BD82" s="174" t="str">
        <f>IF(BD81="","",VLOOKUP(BD81,'シフト記号表（従来型・ユニット型共通）'!$C$6:$L$47,10,FALSE))</f>
        <v/>
      </c>
      <c r="BE82" s="174" t="str">
        <f>IF(BE81="","",VLOOKUP(BE81,'シフト記号表（従来型・ユニット型共通）'!$C$6:$L$47,10,FALSE))</f>
        <v/>
      </c>
      <c r="BF82" s="1473">
        <f>IF($BI$3="４週",SUM(AA82:BB82),IF($BI$3="暦月",SUM(AA82:BE82),""))</f>
        <v>0</v>
      </c>
      <c r="BG82" s="1474"/>
      <c r="BH82" s="1475">
        <f>IF($BI$3="４週",BF82/4,IF($BI$3="暦月",(BF82/($BI$8/7)),""))</f>
        <v>0</v>
      </c>
      <c r="BI82" s="1474"/>
      <c r="BJ82" s="1470"/>
      <c r="BK82" s="1471"/>
      <c r="BL82" s="1471"/>
      <c r="BM82" s="1471"/>
      <c r="BN82" s="1472"/>
    </row>
    <row r="83" spans="2:66" ht="20.25" customHeight="1">
      <c r="B83" s="1479">
        <f>B81+1</f>
        <v>34</v>
      </c>
      <c r="C83" s="1389"/>
      <c r="D83" s="1391"/>
      <c r="E83" s="1327"/>
      <c r="F83" s="1392"/>
      <c r="G83" s="1316"/>
      <c r="H83" s="1317"/>
      <c r="I83" s="163"/>
      <c r="J83" s="164"/>
      <c r="K83" s="163"/>
      <c r="L83" s="164"/>
      <c r="M83" s="1410"/>
      <c r="N83" s="1411"/>
      <c r="O83" s="1416"/>
      <c r="P83" s="1417"/>
      <c r="Q83" s="1417"/>
      <c r="R83" s="1317"/>
      <c r="S83" s="1440"/>
      <c r="T83" s="1441"/>
      <c r="U83" s="1441"/>
      <c r="V83" s="1441"/>
      <c r="W83" s="1442"/>
      <c r="X83" s="195" t="s">
        <v>18</v>
      </c>
      <c r="Y83" s="118"/>
      <c r="Z83" s="119"/>
      <c r="AA83" s="105"/>
      <c r="AB83" s="106"/>
      <c r="AC83" s="106"/>
      <c r="AD83" s="106"/>
      <c r="AE83" s="106"/>
      <c r="AF83" s="106"/>
      <c r="AG83" s="107"/>
      <c r="AH83" s="105"/>
      <c r="AI83" s="106"/>
      <c r="AJ83" s="106"/>
      <c r="AK83" s="106"/>
      <c r="AL83" s="106"/>
      <c r="AM83" s="106"/>
      <c r="AN83" s="107"/>
      <c r="AO83" s="105"/>
      <c r="AP83" s="106"/>
      <c r="AQ83" s="106"/>
      <c r="AR83" s="106"/>
      <c r="AS83" s="106"/>
      <c r="AT83" s="106"/>
      <c r="AU83" s="107"/>
      <c r="AV83" s="105"/>
      <c r="AW83" s="106"/>
      <c r="AX83" s="106"/>
      <c r="AY83" s="106"/>
      <c r="AZ83" s="106"/>
      <c r="BA83" s="106"/>
      <c r="BB83" s="107"/>
      <c r="BC83" s="105"/>
      <c r="BD83" s="106"/>
      <c r="BE83" s="108"/>
      <c r="BF83" s="1394"/>
      <c r="BG83" s="1395"/>
      <c r="BH83" s="1396"/>
      <c r="BI83" s="1397"/>
      <c r="BJ83" s="1418"/>
      <c r="BK83" s="1419"/>
      <c r="BL83" s="1419"/>
      <c r="BM83" s="1419"/>
      <c r="BN83" s="1420"/>
    </row>
    <row r="84" spans="2:66" ht="20.25" customHeight="1">
      <c r="B84" s="1480"/>
      <c r="C84" s="1390"/>
      <c r="D84" s="1393"/>
      <c r="E84" s="1327"/>
      <c r="F84" s="1392"/>
      <c r="G84" s="1464"/>
      <c r="H84" s="1465"/>
      <c r="I84" s="207"/>
      <c r="J84" s="208">
        <f>G83</f>
        <v>0</v>
      </c>
      <c r="K84" s="207"/>
      <c r="L84" s="208">
        <f>M83</f>
        <v>0</v>
      </c>
      <c r="M84" s="1466"/>
      <c r="N84" s="1467"/>
      <c r="O84" s="1468"/>
      <c r="P84" s="1469"/>
      <c r="Q84" s="1469"/>
      <c r="R84" s="1465"/>
      <c r="S84" s="1440"/>
      <c r="T84" s="1441"/>
      <c r="U84" s="1441"/>
      <c r="V84" s="1441"/>
      <c r="W84" s="1442"/>
      <c r="X84" s="196" t="s">
        <v>254</v>
      </c>
      <c r="Y84" s="120"/>
      <c r="Z84" s="197"/>
      <c r="AA84" s="173" t="str">
        <f>IF(AA83="","",VLOOKUP(AA83,'シフト記号表（従来型・ユニット型共通）'!$C$6:$L$47,10,FALSE))</f>
        <v/>
      </c>
      <c r="AB84" s="174" t="str">
        <f>IF(AB83="","",VLOOKUP(AB83,'シフト記号表（従来型・ユニット型共通）'!$C$6:$L$47,10,FALSE))</f>
        <v/>
      </c>
      <c r="AC84" s="174" t="str">
        <f>IF(AC83="","",VLOOKUP(AC83,'シフト記号表（従来型・ユニット型共通）'!$C$6:$L$47,10,FALSE))</f>
        <v/>
      </c>
      <c r="AD84" s="174"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5" t="str">
        <f>IF(AG83="","",VLOOKUP(AG83,'シフト記号表（従来型・ユニット型共通）'!$C$6:$L$47,10,FALSE))</f>
        <v/>
      </c>
      <c r="AH84" s="173" t="str">
        <f>IF(AH83="","",VLOOKUP(AH83,'シフト記号表（従来型・ユニット型共通）'!$C$6:$L$47,10,FALSE))</f>
        <v/>
      </c>
      <c r="AI84" s="174" t="str">
        <f>IF(AI83="","",VLOOKUP(AI83,'シフト記号表（従来型・ユニット型共通）'!$C$6:$L$47,10,FALSE))</f>
        <v/>
      </c>
      <c r="AJ84" s="174" t="str">
        <f>IF(AJ83="","",VLOOKUP(AJ83,'シフト記号表（従来型・ユニット型共通）'!$C$6:$L$47,10,FALSE))</f>
        <v/>
      </c>
      <c r="AK84" s="174"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5" t="str">
        <f>IF(AN83="","",VLOOKUP(AN83,'シフト記号表（従来型・ユニット型共通）'!$C$6:$L$47,10,FALSE))</f>
        <v/>
      </c>
      <c r="AO84" s="173" t="str">
        <f>IF(AO83="","",VLOOKUP(AO83,'シフト記号表（従来型・ユニット型共通）'!$C$6:$L$47,10,FALSE))</f>
        <v/>
      </c>
      <c r="AP84" s="174" t="str">
        <f>IF(AP83="","",VLOOKUP(AP83,'シフト記号表（従来型・ユニット型共通）'!$C$6:$L$47,10,FALSE))</f>
        <v/>
      </c>
      <c r="AQ84" s="174" t="str">
        <f>IF(AQ83="","",VLOOKUP(AQ83,'シフト記号表（従来型・ユニット型共通）'!$C$6:$L$47,10,FALSE))</f>
        <v/>
      </c>
      <c r="AR84" s="174"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5" t="str">
        <f>IF(AU83="","",VLOOKUP(AU83,'シフト記号表（従来型・ユニット型共通）'!$C$6:$L$47,10,FALSE))</f>
        <v/>
      </c>
      <c r="AV84" s="173" t="str">
        <f>IF(AV83="","",VLOOKUP(AV83,'シフト記号表（従来型・ユニット型共通）'!$C$6:$L$47,10,FALSE))</f>
        <v/>
      </c>
      <c r="AW84" s="174" t="str">
        <f>IF(AW83="","",VLOOKUP(AW83,'シフト記号表（従来型・ユニット型共通）'!$C$6:$L$47,10,FALSE))</f>
        <v/>
      </c>
      <c r="AX84" s="174" t="str">
        <f>IF(AX83="","",VLOOKUP(AX83,'シフト記号表（従来型・ユニット型共通）'!$C$6:$L$47,10,FALSE))</f>
        <v/>
      </c>
      <c r="AY84" s="174"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175" t="str">
        <f>IF(BB83="","",VLOOKUP(BB83,'シフト記号表（従来型・ユニット型共通）'!$C$6:$L$47,10,FALSE))</f>
        <v/>
      </c>
      <c r="BC84" s="173" t="str">
        <f>IF(BC83="","",VLOOKUP(BC83,'シフト記号表（従来型・ユニット型共通）'!$C$6:$L$47,10,FALSE))</f>
        <v/>
      </c>
      <c r="BD84" s="174" t="str">
        <f>IF(BD83="","",VLOOKUP(BD83,'シフト記号表（従来型・ユニット型共通）'!$C$6:$L$47,10,FALSE))</f>
        <v/>
      </c>
      <c r="BE84" s="174" t="str">
        <f>IF(BE83="","",VLOOKUP(BE83,'シフト記号表（従来型・ユニット型共通）'!$C$6:$L$47,10,FALSE))</f>
        <v/>
      </c>
      <c r="BF84" s="1473">
        <f>IF($BI$3="４週",SUM(AA84:BB84),IF($BI$3="暦月",SUM(AA84:BE84),""))</f>
        <v>0</v>
      </c>
      <c r="BG84" s="1474"/>
      <c r="BH84" s="1475">
        <f>IF($BI$3="４週",BF84/4,IF($BI$3="暦月",(BF84/($BI$8/7)),""))</f>
        <v>0</v>
      </c>
      <c r="BI84" s="1474"/>
      <c r="BJ84" s="1470"/>
      <c r="BK84" s="1471"/>
      <c r="BL84" s="1471"/>
      <c r="BM84" s="1471"/>
      <c r="BN84" s="1472"/>
    </row>
    <row r="85" spans="2:66" ht="20.25" customHeight="1">
      <c r="B85" s="1479">
        <f>B83+1</f>
        <v>35</v>
      </c>
      <c r="C85" s="1389"/>
      <c r="D85" s="1391"/>
      <c r="E85" s="1327"/>
      <c r="F85" s="1392"/>
      <c r="G85" s="1316"/>
      <c r="H85" s="1317"/>
      <c r="I85" s="163"/>
      <c r="J85" s="164"/>
      <c r="K85" s="163"/>
      <c r="L85" s="164"/>
      <c r="M85" s="1410"/>
      <c r="N85" s="1411"/>
      <c r="O85" s="1416"/>
      <c r="P85" s="1417"/>
      <c r="Q85" s="1417"/>
      <c r="R85" s="1317"/>
      <c r="S85" s="1440"/>
      <c r="T85" s="1441"/>
      <c r="U85" s="1441"/>
      <c r="V85" s="1441"/>
      <c r="W85" s="1442"/>
      <c r="X85" s="195" t="s">
        <v>18</v>
      </c>
      <c r="Y85" s="118"/>
      <c r="Z85" s="119"/>
      <c r="AA85" s="105"/>
      <c r="AB85" s="106"/>
      <c r="AC85" s="106"/>
      <c r="AD85" s="106"/>
      <c r="AE85" s="106"/>
      <c r="AF85" s="106"/>
      <c r="AG85" s="107"/>
      <c r="AH85" s="105"/>
      <c r="AI85" s="106"/>
      <c r="AJ85" s="106"/>
      <c r="AK85" s="106"/>
      <c r="AL85" s="106"/>
      <c r="AM85" s="106"/>
      <c r="AN85" s="107"/>
      <c r="AO85" s="105"/>
      <c r="AP85" s="106"/>
      <c r="AQ85" s="106"/>
      <c r="AR85" s="106"/>
      <c r="AS85" s="106"/>
      <c r="AT85" s="106"/>
      <c r="AU85" s="107"/>
      <c r="AV85" s="105"/>
      <c r="AW85" s="106"/>
      <c r="AX85" s="106"/>
      <c r="AY85" s="106"/>
      <c r="AZ85" s="106"/>
      <c r="BA85" s="106"/>
      <c r="BB85" s="107"/>
      <c r="BC85" s="105"/>
      <c r="BD85" s="106"/>
      <c r="BE85" s="108"/>
      <c r="BF85" s="1394"/>
      <c r="BG85" s="1395"/>
      <c r="BH85" s="1396"/>
      <c r="BI85" s="1397"/>
      <c r="BJ85" s="1418"/>
      <c r="BK85" s="1419"/>
      <c r="BL85" s="1419"/>
      <c r="BM85" s="1419"/>
      <c r="BN85" s="1420"/>
    </row>
    <row r="86" spans="2:66" ht="20.25" customHeight="1">
      <c r="B86" s="1480"/>
      <c r="C86" s="1390"/>
      <c r="D86" s="1393"/>
      <c r="E86" s="1327"/>
      <c r="F86" s="1392"/>
      <c r="G86" s="1464"/>
      <c r="H86" s="1465"/>
      <c r="I86" s="207"/>
      <c r="J86" s="208">
        <f>G85</f>
        <v>0</v>
      </c>
      <c r="K86" s="207"/>
      <c r="L86" s="208">
        <f>M85</f>
        <v>0</v>
      </c>
      <c r="M86" s="1466"/>
      <c r="N86" s="1467"/>
      <c r="O86" s="1468"/>
      <c r="P86" s="1469"/>
      <c r="Q86" s="1469"/>
      <c r="R86" s="1465"/>
      <c r="S86" s="1440"/>
      <c r="T86" s="1441"/>
      <c r="U86" s="1441"/>
      <c r="V86" s="1441"/>
      <c r="W86" s="1442"/>
      <c r="X86" s="196" t="s">
        <v>254</v>
      </c>
      <c r="Y86" s="120"/>
      <c r="Z86" s="197"/>
      <c r="AA86" s="173" t="str">
        <f>IF(AA85="","",VLOOKUP(AA85,'シフト記号表（従来型・ユニット型共通）'!$C$6:$L$47,10,FALSE))</f>
        <v/>
      </c>
      <c r="AB86" s="174" t="str">
        <f>IF(AB85="","",VLOOKUP(AB85,'シフト記号表（従来型・ユニット型共通）'!$C$6:$L$47,10,FALSE))</f>
        <v/>
      </c>
      <c r="AC86" s="174" t="str">
        <f>IF(AC85="","",VLOOKUP(AC85,'シフト記号表（従来型・ユニット型共通）'!$C$6:$L$47,10,FALSE))</f>
        <v/>
      </c>
      <c r="AD86" s="174"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5" t="str">
        <f>IF(AG85="","",VLOOKUP(AG85,'シフト記号表（従来型・ユニット型共通）'!$C$6:$L$47,10,FALSE))</f>
        <v/>
      </c>
      <c r="AH86" s="173" t="str">
        <f>IF(AH85="","",VLOOKUP(AH85,'シフト記号表（従来型・ユニット型共通）'!$C$6:$L$47,10,FALSE))</f>
        <v/>
      </c>
      <c r="AI86" s="174" t="str">
        <f>IF(AI85="","",VLOOKUP(AI85,'シフト記号表（従来型・ユニット型共通）'!$C$6:$L$47,10,FALSE))</f>
        <v/>
      </c>
      <c r="AJ86" s="174" t="str">
        <f>IF(AJ85="","",VLOOKUP(AJ85,'シフト記号表（従来型・ユニット型共通）'!$C$6:$L$47,10,FALSE))</f>
        <v/>
      </c>
      <c r="AK86" s="174"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5" t="str">
        <f>IF(AN85="","",VLOOKUP(AN85,'シフト記号表（従来型・ユニット型共通）'!$C$6:$L$47,10,FALSE))</f>
        <v/>
      </c>
      <c r="AO86" s="173" t="str">
        <f>IF(AO85="","",VLOOKUP(AO85,'シフト記号表（従来型・ユニット型共通）'!$C$6:$L$47,10,FALSE))</f>
        <v/>
      </c>
      <c r="AP86" s="174" t="str">
        <f>IF(AP85="","",VLOOKUP(AP85,'シフト記号表（従来型・ユニット型共通）'!$C$6:$L$47,10,FALSE))</f>
        <v/>
      </c>
      <c r="AQ86" s="174" t="str">
        <f>IF(AQ85="","",VLOOKUP(AQ85,'シフト記号表（従来型・ユニット型共通）'!$C$6:$L$47,10,FALSE))</f>
        <v/>
      </c>
      <c r="AR86" s="174"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5" t="str">
        <f>IF(AU85="","",VLOOKUP(AU85,'シフト記号表（従来型・ユニット型共通）'!$C$6:$L$47,10,FALSE))</f>
        <v/>
      </c>
      <c r="AV86" s="173" t="str">
        <f>IF(AV85="","",VLOOKUP(AV85,'シフト記号表（従来型・ユニット型共通）'!$C$6:$L$47,10,FALSE))</f>
        <v/>
      </c>
      <c r="AW86" s="174" t="str">
        <f>IF(AW85="","",VLOOKUP(AW85,'シフト記号表（従来型・ユニット型共通）'!$C$6:$L$47,10,FALSE))</f>
        <v/>
      </c>
      <c r="AX86" s="174" t="str">
        <f>IF(AX85="","",VLOOKUP(AX85,'シフト記号表（従来型・ユニット型共通）'!$C$6:$L$47,10,FALSE))</f>
        <v/>
      </c>
      <c r="AY86" s="174"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175" t="str">
        <f>IF(BB85="","",VLOOKUP(BB85,'シフト記号表（従来型・ユニット型共通）'!$C$6:$L$47,10,FALSE))</f>
        <v/>
      </c>
      <c r="BC86" s="173" t="str">
        <f>IF(BC85="","",VLOOKUP(BC85,'シフト記号表（従来型・ユニット型共通）'!$C$6:$L$47,10,FALSE))</f>
        <v/>
      </c>
      <c r="BD86" s="174" t="str">
        <f>IF(BD85="","",VLOOKUP(BD85,'シフト記号表（従来型・ユニット型共通）'!$C$6:$L$47,10,FALSE))</f>
        <v/>
      </c>
      <c r="BE86" s="174" t="str">
        <f>IF(BE85="","",VLOOKUP(BE85,'シフト記号表（従来型・ユニット型共通）'!$C$6:$L$47,10,FALSE))</f>
        <v/>
      </c>
      <c r="BF86" s="1473">
        <f>IF($BI$3="４週",SUM(AA86:BB86),IF($BI$3="暦月",SUM(AA86:BE86),""))</f>
        <v>0</v>
      </c>
      <c r="BG86" s="1474"/>
      <c r="BH86" s="1475">
        <f>IF($BI$3="４週",BF86/4,IF($BI$3="暦月",(BF86/($BI$8/7)),""))</f>
        <v>0</v>
      </c>
      <c r="BI86" s="1474"/>
      <c r="BJ86" s="1470"/>
      <c r="BK86" s="1471"/>
      <c r="BL86" s="1471"/>
      <c r="BM86" s="1471"/>
      <c r="BN86" s="1472"/>
    </row>
    <row r="87" spans="2:66" ht="20.25" customHeight="1">
      <c r="B87" s="1479">
        <f>B85+1</f>
        <v>36</v>
      </c>
      <c r="C87" s="1389"/>
      <c r="D87" s="1391"/>
      <c r="E87" s="1327"/>
      <c r="F87" s="1392"/>
      <c r="G87" s="1316"/>
      <c r="H87" s="1317"/>
      <c r="I87" s="163"/>
      <c r="J87" s="164"/>
      <c r="K87" s="163"/>
      <c r="L87" s="164"/>
      <c r="M87" s="1410"/>
      <c r="N87" s="1411"/>
      <c r="O87" s="1416"/>
      <c r="P87" s="1417"/>
      <c r="Q87" s="1417"/>
      <c r="R87" s="1317"/>
      <c r="S87" s="1440"/>
      <c r="T87" s="1441"/>
      <c r="U87" s="1441"/>
      <c r="V87" s="1441"/>
      <c r="W87" s="1442"/>
      <c r="X87" s="195" t="s">
        <v>18</v>
      </c>
      <c r="Y87" s="118"/>
      <c r="Z87" s="119"/>
      <c r="AA87" s="105"/>
      <c r="AB87" s="106"/>
      <c r="AC87" s="106"/>
      <c r="AD87" s="106"/>
      <c r="AE87" s="106"/>
      <c r="AF87" s="106"/>
      <c r="AG87" s="107"/>
      <c r="AH87" s="105"/>
      <c r="AI87" s="106"/>
      <c r="AJ87" s="106"/>
      <c r="AK87" s="106"/>
      <c r="AL87" s="106"/>
      <c r="AM87" s="106"/>
      <c r="AN87" s="107"/>
      <c r="AO87" s="105"/>
      <c r="AP87" s="106"/>
      <c r="AQ87" s="106"/>
      <c r="AR87" s="106"/>
      <c r="AS87" s="106"/>
      <c r="AT87" s="106"/>
      <c r="AU87" s="107"/>
      <c r="AV87" s="105"/>
      <c r="AW87" s="106"/>
      <c r="AX87" s="106"/>
      <c r="AY87" s="106"/>
      <c r="AZ87" s="106"/>
      <c r="BA87" s="106"/>
      <c r="BB87" s="107"/>
      <c r="BC87" s="105"/>
      <c r="BD87" s="106"/>
      <c r="BE87" s="108"/>
      <c r="BF87" s="1394"/>
      <c r="BG87" s="1395"/>
      <c r="BH87" s="1396"/>
      <c r="BI87" s="1397"/>
      <c r="BJ87" s="1418"/>
      <c r="BK87" s="1419"/>
      <c r="BL87" s="1419"/>
      <c r="BM87" s="1419"/>
      <c r="BN87" s="1420"/>
    </row>
    <row r="88" spans="2:66" ht="20.25" customHeight="1">
      <c r="B88" s="1480"/>
      <c r="C88" s="1390"/>
      <c r="D88" s="1393"/>
      <c r="E88" s="1327"/>
      <c r="F88" s="1392"/>
      <c r="G88" s="1464"/>
      <c r="H88" s="1465"/>
      <c r="I88" s="207"/>
      <c r="J88" s="208">
        <f>G87</f>
        <v>0</v>
      </c>
      <c r="K88" s="207"/>
      <c r="L88" s="208">
        <f>M87</f>
        <v>0</v>
      </c>
      <c r="M88" s="1466"/>
      <c r="N88" s="1467"/>
      <c r="O88" s="1468"/>
      <c r="P88" s="1469"/>
      <c r="Q88" s="1469"/>
      <c r="R88" s="1465"/>
      <c r="S88" s="1440"/>
      <c r="T88" s="1441"/>
      <c r="U88" s="1441"/>
      <c r="V88" s="1441"/>
      <c r="W88" s="1442"/>
      <c r="X88" s="196" t="s">
        <v>254</v>
      </c>
      <c r="Y88" s="120"/>
      <c r="Z88" s="197"/>
      <c r="AA88" s="173" t="str">
        <f>IF(AA87="","",VLOOKUP(AA87,'シフト記号表（従来型・ユニット型共通）'!$C$6:$L$47,10,FALSE))</f>
        <v/>
      </c>
      <c r="AB88" s="174" t="str">
        <f>IF(AB87="","",VLOOKUP(AB87,'シフト記号表（従来型・ユニット型共通）'!$C$6:$L$47,10,FALSE))</f>
        <v/>
      </c>
      <c r="AC88" s="174" t="str">
        <f>IF(AC87="","",VLOOKUP(AC87,'シフト記号表（従来型・ユニット型共通）'!$C$6:$L$47,10,FALSE))</f>
        <v/>
      </c>
      <c r="AD88" s="174"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5" t="str">
        <f>IF(AG87="","",VLOOKUP(AG87,'シフト記号表（従来型・ユニット型共通）'!$C$6:$L$47,10,FALSE))</f>
        <v/>
      </c>
      <c r="AH88" s="173" t="str">
        <f>IF(AH87="","",VLOOKUP(AH87,'シフト記号表（従来型・ユニット型共通）'!$C$6:$L$47,10,FALSE))</f>
        <v/>
      </c>
      <c r="AI88" s="174" t="str">
        <f>IF(AI87="","",VLOOKUP(AI87,'シフト記号表（従来型・ユニット型共通）'!$C$6:$L$47,10,FALSE))</f>
        <v/>
      </c>
      <c r="AJ88" s="174" t="str">
        <f>IF(AJ87="","",VLOOKUP(AJ87,'シフト記号表（従来型・ユニット型共通）'!$C$6:$L$47,10,FALSE))</f>
        <v/>
      </c>
      <c r="AK88" s="174"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5" t="str">
        <f>IF(AN87="","",VLOOKUP(AN87,'シフト記号表（従来型・ユニット型共通）'!$C$6:$L$47,10,FALSE))</f>
        <v/>
      </c>
      <c r="AO88" s="173" t="str">
        <f>IF(AO87="","",VLOOKUP(AO87,'シフト記号表（従来型・ユニット型共通）'!$C$6:$L$47,10,FALSE))</f>
        <v/>
      </c>
      <c r="AP88" s="174" t="str">
        <f>IF(AP87="","",VLOOKUP(AP87,'シフト記号表（従来型・ユニット型共通）'!$C$6:$L$47,10,FALSE))</f>
        <v/>
      </c>
      <c r="AQ88" s="174" t="str">
        <f>IF(AQ87="","",VLOOKUP(AQ87,'シフト記号表（従来型・ユニット型共通）'!$C$6:$L$47,10,FALSE))</f>
        <v/>
      </c>
      <c r="AR88" s="174"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5" t="str">
        <f>IF(AU87="","",VLOOKUP(AU87,'シフト記号表（従来型・ユニット型共通）'!$C$6:$L$47,10,FALSE))</f>
        <v/>
      </c>
      <c r="AV88" s="173" t="str">
        <f>IF(AV87="","",VLOOKUP(AV87,'シフト記号表（従来型・ユニット型共通）'!$C$6:$L$47,10,FALSE))</f>
        <v/>
      </c>
      <c r="AW88" s="174" t="str">
        <f>IF(AW87="","",VLOOKUP(AW87,'シフト記号表（従来型・ユニット型共通）'!$C$6:$L$47,10,FALSE))</f>
        <v/>
      </c>
      <c r="AX88" s="174" t="str">
        <f>IF(AX87="","",VLOOKUP(AX87,'シフト記号表（従来型・ユニット型共通）'!$C$6:$L$47,10,FALSE))</f>
        <v/>
      </c>
      <c r="AY88" s="174"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175" t="str">
        <f>IF(BB87="","",VLOOKUP(BB87,'シフト記号表（従来型・ユニット型共通）'!$C$6:$L$47,10,FALSE))</f>
        <v/>
      </c>
      <c r="BC88" s="173" t="str">
        <f>IF(BC87="","",VLOOKUP(BC87,'シフト記号表（従来型・ユニット型共通）'!$C$6:$L$47,10,FALSE))</f>
        <v/>
      </c>
      <c r="BD88" s="174" t="str">
        <f>IF(BD87="","",VLOOKUP(BD87,'シフト記号表（従来型・ユニット型共通）'!$C$6:$L$47,10,FALSE))</f>
        <v/>
      </c>
      <c r="BE88" s="174" t="str">
        <f>IF(BE87="","",VLOOKUP(BE87,'シフト記号表（従来型・ユニット型共通）'!$C$6:$L$47,10,FALSE))</f>
        <v/>
      </c>
      <c r="BF88" s="1473">
        <f>IF($BI$3="４週",SUM(AA88:BB88),IF($BI$3="暦月",SUM(AA88:BE88),""))</f>
        <v>0</v>
      </c>
      <c r="BG88" s="1474"/>
      <c r="BH88" s="1475">
        <f>IF($BI$3="４週",BF88/4,IF($BI$3="暦月",(BF88/($BI$8/7)),""))</f>
        <v>0</v>
      </c>
      <c r="BI88" s="1474"/>
      <c r="BJ88" s="1470"/>
      <c r="BK88" s="1471"/>
      <c r="BL88" s="1471"/>
      <c r="BM88" s="1471"/>
      <c r="BN88" s="1472"/>
    </row>
    <row r="89" spans="2:66" ht="20.25" customHeight="1">
      <c r="B89" s="1479">
        <f>B87+1</f>
        <v>37</v>
      </c>
      <c r="C89" s="1389"/>
      <c r="D89" s="1391"/>
      <c r="E89" s="1327"/>
      <c r="F89" s="1392"/>
      <c r="G89" s="1316"/>
      <c r="H89" s="1317"/>
      <c r="I89" s="163"/>
      <c r="J89" s="164"/>
      <c r="K89" s="163"/>
      <c r="L89" s="164"/>
      <c r="M89" s="1410"/>
      <c r="N89" s="1411"/>
      <c r="O89" s="1416"/>
      <c r="P89" s="1417"/>
      <c r="Q89" s="1417"/>
      <c r="R89" s="1317"/>
      <c r="S89" s="1440"/>
      <c r="T89" s="1441"/>
      <c r="U89" s="1441"/>
      <c r="V89" s="1441"/>
      <c r="W89" s="1442"/>
      <c r="X89" s="195" t="s">
        <v>18</v>
      </c>
      <c r="Y89" s="118"/>
      <c r="Z89" s="119"/>
      <c r="AA89" s="105"/>
      <c r="AB89" s="106"/>
      <c r="AC89" s="106"/>
      <c r="AD89" s="106"/>
      <c r="AE89" s="106"/>
      <c r="AF89" s="106"/>
      <c r="AG89" s="107"/>
      <c r="AH89" s="105"/>
      <c r="AI89" s="106"/>
      <c r="AJ89" s="106"/>
      <c r="AK89" s="106"/>
      <c r="AL89" s="106"/>
      <c r="AM89" s="106"/>
      <c r="AN89" s="107"/>
      <c r="AO89" s="105"/>
      <c r="AP89" s="106"/>
      <c r="AQ89" s="106"/>
      <c r="AR89" s="106"/>
      <c r="AS89" s="106"/>
      <c r="AT89" s="106"/>
      <c r="AU89" s="107"/>
      <c r="AV89" s="105"/>
      <c r="AW89" s="106"/>
      <c r="AX89" s="106"/>
      <c r="AY89" s="106"/>
      <c r="AZ89" s="106"/>
      <c r="BA89" s="106"/>
      <c r="BB89" s="107"/>
      <c r="BC89" s="105"/>
      <c r="BD89" s="106"/>
      <c r="BE89" s="108"/>
      <c r="BF89" s="1394"/>
      <c r="BG89" s="1395"/>
      <c r="BH89" s="1396"/>
      <c r="BI89" s="1397"/>
      <c r="BJ89" s="1418"/>
      <c r="BK89" s="1419"/>
      <c r="BL89" s="1419"/>
      <c r="BM89" s="1419"/>
      <c r="BN89" s="1420"/>
    </row>
    <row r="90" spans="2:66" ht="20.25" customHeight="1">
      <c r="B90" s="1480"/>
      <c r="C90" s="1390"/>
      <c r="D90" s="1393"/>
      <c r="E90" s="1327"/>
      <c r="F90" s="1392"/>
      <c r="G90" s="1464"/>
      <c r="H90" s="1465"/>
      <c r="I90" s="207"/>
      <c r="J90" s="208">
        <f>G89</f>
        <v>0</v>
      </c>
      <c r="K90" s="207"/>
      <c r="L90" s="208">
        <f>M89</f>
        <v>0</v>
      </c>
      <c r="M90" s="1466"/>
      <c r="N90" s="1467"/>
      <c r="O90" s="1468"/>
      <c r="P90" s="1469"/>
      <c r="Q90" s="1469"/>
      <c r="R90" s="1465"/>
      <c r="S90" s="1440"/>
      <c r="T90" s="1441"/>
      <c r="U90" s="1441"/>
      <c r="V90" s="1441"/>
      <c r="W90" s="1442"/>
      <c r="X90" s="196" t="s">
        <v>254</v>
      </c>
      <c r="Y90" s="120"/>
      <c r="Z90" s="197"/>
      <c r="AA90" s="173" t="str">
        <f>IF(AA89="","",VLOOKUP(AA89,'シフト記号表（従来型・ユニット型共通）'!$C$6:$L$47,10,FALSE))</f>
        <v/>
      </c>
      <c r="AB90" s="174" t="str">
        <f>IF(AB89="","",VLOOKUP(AB89,'シフト記号表（従来型・ユニット型共通）'!$C$6:$L$47,10,FALSE))</f>
        <v/>
      </c>
      <c r="AC90" s="174" t="str">
        <f>IF(AC89="","",VLOOKUP(AC89,'シフト記号表（従来型・ユニット型共通）'!$C$6:$L$47,10,FALSE))</f>
        <v/>
      </c>
      <c r="AD90" s="174"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5" t="str">
        <f>IF(AG89="","",VLOOKUP(AG89,'シフト記号表（従来型・ユニット型共通）'!$C$6:$L$47,10,FALSE))</f>
        <v/>
      </c>
      <c r="AH90" s="173" t="str">
        <f>IF(AH89="","",VLOOKUP(AH89,'シフト記号表（従来型・ユニット型共通）'!$C$6:$L$47,10,FALSE))</f>
        <v/>
      </c>
      <c r="AI90" s="174" t="str">
        <f>IF(AI89="","",VLOOKUP(AI89,'シフト記号表（従来型・ユニット型共通）'!$C$6:$L$47,10,FALSE))</f>
        <v/>
      </c>
      <c r="AJ90" s="174" t="str">
        <f>IF(AJ89="","",VLOOKUP(AJ89,'シフト記号表（従来型・ユニット型共通）'!$C$6:$L$47,10,FALSE))</f>
        <v/>
      </c>
      <c r="AK90" s="174"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5" t="str">
        <f>IF(AN89="","",VLOOKUP(AN89,'シフト記号表（従来型・ユニット型共通）'!$C$6:$L$47,10,FALSE))</f>
        <v/>
      </c>
      <c r="AO90" s="173" t="str">
        <f>IF(AO89="","",VLOOKUP(AO89,'シフト記号表（従来型・ユニット型共通）'!$C$6:$L$47,10,FALSE))</f>
        <v/>
      </c>
      <c r="AP90" s="174" t="str">
        <f>IF(AP89="","",VLOOKUP(AP89,'シフト記号表（従来型・ユニット型共通）'!$C$6:$L$47,10,FALSE))</f>
        <v/>
      </c>
      <c r="AQ90" s="174" t="str">
        <f>IF(AQ89="","",VLOOKUP(AQ89,'シフト記号表（従来型・ユニット型共通）'!$C$6:$L$47,10,FALSE))</f>
        <v/>
      </c>
      <c r="AR90" s="174"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5" t="str">
        <f>IF(AU89="","",VLOOKUP(AU89,'シフト記号表（従来型・ユニット型共通）'!$C$6:$L$47,10,FALSE))</f>
        <v/>
      </c>
      <c r="AV90" s="173" t="str">
        <f>IF(AV89="","",VLOOKUP(AV89,'シフト記号表（従来型・ユニット型共通）'!$C$6:$L$47,10,FALSE))</f>
        <v/>
      </c>
      <c r="AW90" s="174" t="str">
        <f>IF(AW89="","",VLOOKUP(AW89,'シフト記号表（従来型・ユニット型共通）'!$C$6:$L$47,10,FALSE))</f>
        <v/>
      </c>
      <c r="AX90" s="174" t="str">
        <f>IF(AX89="","",VLOOKUP(AX89,'シフト記号表（従来型・ユニット型共通）'!$C$6:$L$47,10,FALSE))</f>
        <v/>
      </c>
      <c r="AY90" s="174"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175" t="str">
        <f>IF(BB89="","",VLOOKUP(BB89,'シフト記号表（従来型・ユニット型共通）'!$C$6:$L$47,10,FALSE))</f>
        <v/>
      </c>
      <c r="BC90" s="173" t="str">
        <f>IF(BC89="","",VLOOKUP(BC89,'シフト記号表（従来型・ユニット型共通）'!$C$6:$L$47,10,FALSE))</f>
        <v/>
      </c>
      <c r="BD90" s="174" t="str">
        <f>IF(BD89="","",VLOOKUP(BD89,'シフト記号表（従来型・ユニット型共通）'!$C$6:$L$47,10,FALSE))</f>
        <v/>
      </c>
      <c r="BE90" s="174" t="str">
        <f>IF(BE89="","",VLOOKUP(BE89,'シフト記号表（従来型・ユニット型共通）'!$C$6:$L$47,10,FALSE))</f>
        <v/>
      </c>
      <c r="BF90" s="1473">
        <f>IF($BI$3="４週",SUM(AA90:BB90),IF($BI$3="暦月",SUM(AA90:BE90),""))</f>
        <v>0</v>
      </c>
      <c r="BG90" s="1474"/>
      <c r="BH90" s="1475">
        <f>IF($BI$3="４週",BF90/4,IF($BI$3="暦月",(BF90/($BI$8/7)),""))</f>
        <v>0</v>
      </c>
      <c r="BI90" s="1474"/>
      <c r="BJ90" s="1470"/>
      <c r="BK90" s="1471"/>
      <c r="BL90" s="1471"/>
      <c r="BM90" s="1471"/>
      <c r="BN90" s="1472"/>
    </row>
    <row r="91" spans="2:66" ht="20.25" customHeight="1">
      <c r="B91" s="1479">
        <f>B89+1</f>
        <v>38</v>
      </c>
      <c r="C91" s="1389"/>
      <c r="D91" s="1391"/>
      <c r="E91" s="1327"/>
      <c r="F91" s="1392"/>
      <c r="G91" s="1316"/>
      <c r="H91" s="1317"/>
      <c r="I91" s="163"/>
      <c r="J91" s="164"/>
      <c r="K91" s="163"/>
      <c r="L91" s="164"/>
      <c r="M91" s="1410"/>
      <c r="N91" s="1411"/>
      <c r="O91" s="1416"/>
      <c r="P91" s="1417"/>
      <c r="Q91" s="1417"/>
      <c r="R91" s="1317"/>
      <c r="S91" s="1440"/>
      <c r="T91" s="1441"/>
      <c r="U91" s="1441"/>
      <c r="V91" s="1441"/>
      <c r="W91" s="1442"/>
      <c r="X91" s="195" t="s">
        <v>18</v>
      </c>
      <c r="Y91" s="118"/>
      <c r="Z91" s="119"/>
      <c r="AA91" s="105"/>
      <c r="AB91" s="106"/>
      <c r="AC91" s="106"/>
      <c r="AD91" s="106"/>
      <c r="AE91" s="106"/>
      <c r="AF91" s="106"/>
      <c r="AG91" s="107"/>
      <c r="AH91" s="105"/>
      <c r="AI91" s="106"/>
      <c r="AJ91" s="106"/>
      <c r="AK91" s="106"/>
      <c r="AL91" s="106"/>
      <c r="AM91" s="106"/>
      <c r="AN91" s="107"/>
      <c r="AO91" s="105"/>
      <c r="AP91" s="106"/>
      <c r="AQ91" s="106"/>
      <c r="AR91" s="106"/>
      <c r="AS91" s="106"/>
      <c r="AT91" s="106"/>
      <c r="AU91" s="107"/>
      <c r="AV91" s="105"/>
      <c r="AW91" s="106"/>
      <c r="AX91" s="106"/>
      <c r="AY91" s="106"/>
      <c r="AZ91" s="106"/>
      <c r="BA91" s="106"/>
      <c r="BB91" s="107"/>
      <c r="BC91" s="105"/>
      <c r="BD91" s="106"/>
      <c r="BE91" s="108"/>
      <c r="BF91" s="1394"/>
      <c r="BG91" s="1395"/>
      <c r="BH91" s="1396"/>
      <c r="BI91" s="1397"/>
      <c r="BJ91" s="1418"/>
      <c r="BK91" s="1419"/>
      <c r="BL91" s="1419"/>
      <c r="BM91" s="1419"/>
      <c r="BN91" s="1420"/>
    </row>
    <row r="92" spans="2:66" ht="20.25" customHeight="1">
      <c r="B92" s="1480"/>
      <c r="C92" s="1390"/>
      <c r="D92" s="1393"/>
      <c r="E92" s="1327"/>
      <c r="F92" s="1392"/>
      <c r="G92" s="1464"/>
      <c r="H92" s="1465"/>
      <c r="I92" s="207"/>
      <c r="J92" s="208">
        <f>G91</f>
        <v>0</v>
      </c>
      <c r="K92" s="207"/>
      <c r="L92" s="208">
        <f>M91</f>
        <v>0</v>
      </c>
      <c r="M92" s="1466"/>
      <c r="N92" s="1467"/>
      <c r="O92" s="1468"/>
      <c r="P92" s="1469"/>
      <c r="Q92" s="1469"/>
      <c r="R92" s="1465"/>
      <c r="S92" s="1440"/>
      <c r="T92" s="1441"/>
      <c r="U92" s="1441"/>
      <c r="V92" s="1441"/>
      <c r="W92" s="1442"/>
      <c r="X92" s="196" t="s">
        <v>254</v>
      </c>
      <c r="Y92" s="120"/>
      <c r="Z92" s="197"/>
      <c r="AA92" s="173" t="str">
        <f>IF(AA91="","",VLOOKUP(AA91,'シフト記号表（従来型・ユニット型共通）'!$C$6:$L$47,10,FALSE))</f>
        <v/>
      </c>
      <c r="AB92" s="174" t="str">
        <f>IF(AB91="","",VLOOKUP(AB91,'シフト記号表（従来型・ユニット型共通）'!$C$6:$L$47,10,FALSE))</f>
        <v/>
      </c>
      <c r="AC92" s="174" t="str">
        <f>IF(AC91="","",VLOOKUP(AC91,'シフト記号表（従来型・ユニット型共通）'!$C$6:$L$47,10,FALSE))</f>
        <v/>
      </c>
      <c r="AD92" s="174"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5" t="str">
        <f>IF(AG91="","",VLOOKUP(AG91,'シフト記号表（従来型・ユニット型共通）'!$C$6:$L$47,10,FALSE))</f>
        <v/>
      </c>
      <c r="AH92" s="173" t="str">
        <f>IF(AH91="","",VLOOKUP(AH91,'シフト記号表（従来型・ユニット型共通）'!$C$6:$L$47,10,FALSE))</f>
        <v/>
      </c>
      <c r="AI92" s="174" t="str">
        <f>IF(AI91="","",VLOOKUP(AI91,'シフト記号表（従来型・ユニット型共通）'!$C$6:$L$47,10,FALSE))</f>
        <v/>
      </c>
      <c r="AJ92" s="174" t="str">
        <f>IF(AJ91="","",VLOOKUP(AJ91,'シフト記号表（従来型・ユニット型共通）'!$C$6:$L$47,10,FALSE))</f>
        <v/>
      </c>
      <c r="AK92" s="174"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5" t="str">
        <f>IF(AN91="","",VLOOKUP(AN91,'シフト記号表（従来型・ユニット型共通）'!$C$6:$L$47,10,FALSE))</f>
        <v/>
      </c>
      <c r="AO92" s="173" t="str">
        <f>IF(AO91="","",VLOOKUP(AO91,'シフト記号表（従来型・ユニット型共通）'!$C$6:$L$47,10,FALSE))</f>
        <v/>
      </c>
      <c r="AP92" s="174" t="str">
        <f>IF(AP91="","",VLOOKUP(AP91,'シフト記号表（従来型・ユニット型共通）'!$C$6:$L$47,10,FALSE))</f>
        <v/>
      </c>
      <c r="AQ92" s="174" t="str">
        <f>IF(AQ91="","",VLOOKUP(AQ91,'シフト記号表（従来型・ユニット型共通）'!$C$6:$L$47,10,FALSE))</f>
        <v/>
      </c>
      <c r="AR92" s="174"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5" t="str">
        <f>IF(AU91="","",VLOOKUP(AU91,'シフト記号表（従来型・ユニット型共通）'!$C$6:$L$47,10,FALSE))</f>
        <v/>
      </c>
      <c r="AV92" s="173" t="str">
        <f>IF(AV91="","",VLOOKUP(AV91,'シフト記号表（従来型・ユニット型共通）'!$C$6:$L$47,10,FALSE))</f>
        <v/>
      </c>
      <c r="AW92" s="174" t="str">
        <f>IF(AW91="","",VLOOKUP(AW91,'シフト記号表（従来型・ユニット型共通）'!$C$6:$L$47,10,FALSE))</f>
        <v/>
      </c>
      <c r="AX92" s="174" t="str">
        <f>IF(AX91="","",VLOOKUP(AX91,'シフト記号表（従来型・ユニット型共通）'!$C$6:$L$47,10,FALSE))</f>
        <v/>
      </c>
      <c r="AY92" s="174"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175" t="str">
        <f>IF(BB91="","",VLOOKUP(BB91,'シフト記号表（従来型・ユニット型共通）'!$C$6:$L$47,10,FALSE))</f>
        <v/>
      </c>
      <c r="BC92" s="173" t="str">
        <f>IF(BC91="","",VLOOKUP(BC91,'シフト記号表（従来型・ユニット型共通）'!$C$6:$L$47,10,FALSE))</f>
        <v/>
      </c>
      <c r="BD92" s="174" t="str">
        <f>IF(BD91="","",VLOOKUP(BD91,'シフト記号表（従来型・ユニット型共通）'!$C$6:$L$47,10,FALSE))</f>
        <v/>
      </c>
      <c r="BE92" s="174" t="str">
        <f>IF(BE91="","",VLOOKUP(BE91,'シフト記号表（従来型・ユニット型共通）'!$C$6:$L$47,10,FALSE))</f>
        <v/>
      </c>
      <c r="BF92" s="1473">
        <f>IF($BI$3="４週",SUM(AA92:BB92),IF($BI$3="暦月",SUM(AA92:BE92),""))</f>
        <v>0</v>
      </c>
      <c r="BG92" s="1474"/>
      <c r="BH92" s="1475">
        <f>IF($BI$3="４週",BF92/4,IF($BI$3="暦月",(BF92/($BI$8/7)),""))</f>
        <v>0</v>
      </c>
      <c r="BI92" s="1474"/>
      <c r="BJ92" s="1470"/>
      <c r="BK92" s="1471"/>
      <c r="BL92" s="1471"/>
      <c r="BM92" s="1471"/>
      <c r="BN92" s="1472"/>
    </row>
    <row r="93" spans="2:66" ht="20.25" customHeight="1">
      <c r="B93" s="1479">
        <f>B91+1</f>
        <v>39</v>
      </c>
      <c r="C93" s="1389"/>
      <c r="D93" s="1391"/>
      <c r="E93" s="1327"/>
      <c r="F93" s="1392"/>
      <c r="G93" s="1316"/>
      <c r="H93" s="1317"/>
      <c r="I93" s="163"/>
      <c r="J93" s="164"/>
      <c r="K93" s="163"/>
      <c r="L93" s="164"/>
      <c r="M93" s="1410"/>
      <c r="N93" s="1411"/>
      <c r="O93" s="1416"/>
      <c r="P93" s="1417"/>
      <c r="Q93" s="1417"/>
      <c r="R93" s="1317"/>
      <c r="S93" s="1440"/>
      <c r="T93" s="1441"/>
      <c r="U93" s="1441"/>
      <c r="V93" s="1441"/>
      <c r="W93" s="1442"/>
      <c r="X93" s="195" t="s">
        <v>18</v>
      </c>
      <c r="Y93" s="118"/>
      <c r="Z93" s="119"/>
      <c r="AA93" s="105"/>
      <c r="AB93" s="106"/>
      <c r="AC93" s="106"/>
      <c r="AD93" s="106"/>
      <c r="AE93" s="106"/>
      <c r="AF93" s="106"/>
      <c r="AG93" s="107"/>
      <c r="AH93" s="105"/>
      <c r="AI93" s="106"/>
      <c r="AJ93" s="106"/>
      <c r="AK93" s="106"/>
      <c r="AL93" s="106"/>
      <c r="AM93" s="106"/>
      <c r="AN93" s="107"/>
      <c r="AO93" s="105"/>
      <c r="AP93" s="106"/>
      <c r="AQ93" s="106"/>
      <c r="AR93" s="106"/>
      <c r="AS93" s="106"/>
      <c r="AT93" s="106"/>
      <c r="AU93" s="107"/>
      <c r="AV93" s="105"/>
      <c r="AW93" s="106"/>
      <c r="AX93" s="106"/>
      <c r="AY93" s="106"/>
      <c r="AZ93" s="106"/>
      <c r="BA93" s="106"/>
      <c r="BB93" s="107"/>
      <c r="BC93" s="105"/>
      <c r="BD93" s="106"/>
      <c r="BE93" s="108"/>
      <c r="BF93" s="1394"/>
      <c r="BG93" s="1395"/>
      <c r="BH93" s="1396"/>
      <c r="BI93" s="1397"/>
      <c r="BJ93" s="1418"/>
      <c r="BK93" s="1419"/>
      <c r="BL93" s="1419"/>
      <c r="BM93" s="1419"/>
      <c r="BN93" s="1420"/>
    </row>
    <row r="94" spans="2:66" ht="20.25" customHeight="1">
      <c r="B94" s="1480"/>
      <c r="C94" s="1390"/>
      <c r="D94" s="1393"/>
      <c r="E94" s="1327"/>
      <c r="F94" s="1392"/>
      <c r="G94" s="1464"/>
      <c r="H94" s="1465"/>
      <c r="I94" s="207"/>
      <c r="J94" s="208">
        <f>G93</f>
        <v>0</v>
      </c>
      <c r="K94" s="207"/>
      <c r="L94" s="208">
        <f>M93</f>
        <v>0</v>
      </c>
      <c r="M94" s="1466"/>
      <c r="N94" s="1467"/>
      <c r="O94" s="1468"/>
      <c r="P94" s="1469"/>
      <c r="Q94" s="1469"/>
      <c r="R94" s="1465"/>
      <c r="S94" s="1440"/>
      <c r="T94" s="1441"/>
      <c r="U94" s="1441"/>
      <c r="V94" s="1441"/>
      <c r="W94" s="1442"/>
      <c r="X94" s="196" t="s">
        <v>254</v>
      </c>
      <c r="Y94" s="120"/>
      <c r="Z94" s="197"/>
      <c r="AA94" s="173" t="str">
        <f>IF(AA93="","",VLOOKUP(AA93,'シフト記号表（従来型・ユニット型共通）'!$C$6:$L$47,10,FALSE))</f>
        <v/>
      </c>
      <c r="AB94" s="174" t="str">
        <f>IF(AB93="","",VLOOKUP(AB93,'シフト記号表（従来型・ユニット型共通）'!$C$6:$L$47,10,FALSE))</f>
        <v/>
      </c>
      <c r="AC94" s="174" t="str">
        <f>IF(AC93="","",VLOOKUP(AC93,'シフト記号表（従来型・ユニット型共通）'!$C$6:$L$47,10,FALSE))</f>
        <v/>
      </c>
      <c r="AD94" s="174"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5" t="str">
        <f>IF(AG93="","",VLOOKUP(AG93,'シフト記号表（従来型・ユニット型共通）'!$C$6:$L$47,10,FALSE))</f>
        <v/>
      </c>
      <c r="AH94" s="173" t="str">
        <f>IF(AH93="","",VLOOKUP(AH93,'シフト記号表（従来型・ユニット型共通）'!$C$6:$L$47,10,FALSE))</f>
        <v/>
      </c>
      <c r="AI94" s="174" t="str">
        <f>IF(AI93="","",VLOOKUP(AI93,'シフト記号表（従来型・ユニット型共通）'!$C$6:$L$47,10,FALSE))</f>
        <v/>
      </c>
      <c r="AJ94" s="174" t="str">
        <f>IF(AJ93="","",VLOOKUP(AJ93,'シフト記号表（従来型・ユニット型共通）'!$C$6:$L$47,10,FALSE))</f>
        <v/>
      </c>
      <c r="AK94" s="174"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5" t="str">
        <f>IF(AN93="","",VLOOKUP(AN93,'シフト記号表（従来型・ユニット型共通）'!$C$6:$L$47,10,FALSE))</f>
        <v/>
      </c>
      <c r="AO94" s="173" t="str">
        <f>IF(AO93="","",VLOOKUP(AO93,'シフト記号表（従来型・ユニット型共通）'!$C$6:$L$47,10,FALSE))</f>
        <v/>
      </c>
      <c r="AP94" s="174" t="str">
        <f>IF(AP93="","",VLOOKUP(AP93,'シフト記号表（従来型・ユニット型共通）'!$C$6:$L$47,10,FALSE))</f>
        <v/>
      </c>
      <c r="AQ94" s="174" t="str">
        <f>IF(AQ93="","",VLOOKUP(AQ93,'シフト記号表（従来型・ユニット型共通）'!$C$6:$L$47,10,FALSE))</f>
        <v/>
      </c>
      <c r="AR94" s="174"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5" t="str">
        <f>IF(AU93="","",VLOOKUP(AU93,'シフト記号表（従来型・ユニット型共通）'!$C$6:$L$47,10,FALSE))</f>
        <v/>
      </c>
      <c r="AV94" s="173" t="str">
        <f>IF(AV93="","",VLOOKUP(AV93,'シフト記号表（従来型・ユニット型共通）'!$C$6:$L$47,10,FALSE))</f>
        <v/>
      </c>
      <c r="AW94" s="174" t="str">
        <f>IF(AW93="","",VLOOKUP(AW93,'シフト記号表（従来型・ユニット型共通）'!$C$6:$L$47,10,FALSE))</f>
        <v/>
      </c>
      <c r="AX94" s="174" t="str">
        <f>IF(AX93="","",VLOOKUP(AX93,'シフト記号表（従来型・ユニット型共通）'!$C$6:$L$47,10,FALSE))</f>
        <v/>
      </c>
      <c r="AY94" s="174"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175" t="str">
        <f>IF(BB93="","",VLOOKUP(BB93,'シフト記号表（従来型・ユニット型共通）'!$C$6:$L$47,10,FALSE))</f>
        <v/>
      </c>
      <c r="BC94" s="173" t="str">
        <f>IF(BC93="","",VLOOKUP(BC93,'シフト記号表（従来型・ユニット型共通）'!$C$6:$L$47,10,FALSE))</f>
        <v/>
      </c>
      <c r="BD94" s="174" t="str">
        <f>IF(BD93="","",VLOOKUP(BD93,'シフト記号表（従来型・ユニット型共通）'!$C$6:$L$47,10,FALSE))</f>
        <v/>
      </c>
      <c r="BE94" s="174" t="str">
        <f>IF(BE93="","",VLOOKUP(BE93,'シフト記号表（従来型・ユニット型共通）'!$C$6:$L$47,10,FALSE))</f>
        <v/>
      </c>
      <c r="BF94" s="1473">
        <f>IF($BI$3="４週",SUM(AA94:BB94),IF($BI$3="暦月",SUM(AA94:BE94),""))</f>
        <v>0</v>
      </c>
      <c r="BG94" s="1474"/>
      <c r="BH94" s="1475">
        <f>IF($BI$3="４週",BF94/4,IF($BI$3="暦月",(BF94/($BI$8/7)),""))</f>
        <v>0</v>
      </c>
      <c r="BI94" s="1474"/>
      <c r="BJ94" s="1470"/>
      <c r="BK94" s="1471"/>
      <c r="BL94" s="1471"/>
      <c r="BM94" s="1471"/>
      <c r="BN94" s="1472"/>
    </row>
    <row r="95" spans="2:66" ht="20.25" customHeight="1">
      <c r="B95" s="1479">
        <f>B93+1</f>
        <v>40</v>
      </c>
      <c r="C95" s="1389"/>
      <c r="D95" s="1391"/>
      <c r="E95" s="1327"/>
      <c r="F95" s="1392"/>
      <c r="G95" s="1316"/>
      <c r="H95" s="1317"/>
      <c r="I95" s="163"/>
      <c r="J95" s="164"/>
      <c r="K95" s="163"/>
      <c r="L95" s="164"/>
      <c r="M95" s="1410"/>
      <c r="N95" s="1411"/>
      <c r="O95" s="1416"/>
      <c r="P95" s="1417"/>
      <c r="Q95" s="1417"/>
      <c r="R95" s="1317"/>
      <c r="S95" s="1440"/>
      <c r="T95" s="1441"/>
      <c r="U95" s="1441"/>
      <c r="V95" s="1441"/>
      <c r="W95" s="1442"/>
      <c r="X95" s="195" t="s">
        <v>18</v>
      </c>
      <c r="Y95" s="118"/>
      <c r="Z95" s="119"/>
      <c r="AA95" s="105"/>
      <c r="AB95" s="106"/>
      <c r="AC95" s="106"/>
      <c r="AD95" s="106"/>
      <c r="AE95" s="106"/>
      <c r="AF95" s="106"/>
      <c r="AG95" s="107"/>
      <c r="AH95" s="105"/>
      <c r="AI95" s="106"/>
      <c r="AJ95" s="106"/>
      <c r="AK95" s="106"/>
      <c r="AL95" s="106"/>
      <c r="AM95" s="106"/>
      <c r="AN95" s="107"/>
      <c r="AO95" s="105"/>
      <c r="AP95" s="106"/>
      <c r="AQ95" s="106"/>
      <c r="AR95" s="106"/>
      <c r="AS95" s="106"/>
      <c r="AT95" s="106"/>
      <c r="AU95" s="107"/>
      <c r="AV95" s="105"/>
      <c r="AW95" s="106"/>
      <c r="AX95" s="106"/>
      <c r="AY95" s="106"/>
      <c r="AZ95" s="106"/>
      <c r="BA95" s="106"/>
      <c r="BB95" s="107"/>
      <c r="BC95" s="105"/>
      <c r="BD95" s="106"/>
      <c r="BE95" s="108"/>
      <c r="BF95" s="1394"/>
      <c r="BG95" s="1395"/>
      <c r="BH95" s="1396"/>
      <c r="BI95" s="1397"/>
      <c r="BJ95" s="1418"/>
      <c r="BK95" s="1419"/>
      <c r="BL95" s="1419"/>
      <c r="BM95" s="1419"/>
      <c r="BN95" s="1420"/>
    </row>
    <row r="96" spans="2:66" ht="20.25" customHeight="1">
      <c r="B96" s="1480"/>
      <c r="C96" s="1390"/>
      <c r="D96" s="1393"/>
      <c r="E96" s="1327"/>
      <c r="F96" s="1392"/>
      <c r="G96" s="1464"/>
      <c r="H96" s="1465"/>
      <c r="I96" s="207"/>
      <c r="J96" s="208">
        <f>G95</f>
        <v>0</v>
      </c>
      <c r="K96" s="207"/>
      <c r="L96" s="208">
        <f>M95</f>
        <v>0</v>
      </c>
      <c r="M96" s="1466"/>
      <c r="N96" s="1467"/>
      <c r="O96" s="1468"/>
      <c r="P96" s="1469"/>
      <c r="Q96" s="1469"/>
      <c r="R96" s="1465"/>
      <c r="S96" s="1440"/>
      <c r="T96" s="1441"/>
      <c r="U96" s="1441"/>
      <c r="V96" s="1441"/>
      <c r="W96" s="1442"/>
      <c r="X96" s="196" t="s">
        <v>254</v>
      </c>
      <c r="Y96" s="120"/>
      <c r="Z96" s="197"/>
      <c r="AA96" s="173" t="str">
        <f>IF(AA95="","",VLOOKUP(AA95,'シフト記号表（従来型・ユニット型共通）'!$C$6:$L$47,10,FALSE))</f>
        <v/>
      </c>
      <c r="AB96" s="174" t="str">
        <f>IF(AB95="","",VLOOKUP(AB95,'シフト記号表（従来型・ユニット型共通）'!$C$6:$L$47,10,FALSE))</f>
        <v/>
      </c>
      <c r="AC96" s="174" t="str">
        <f>IF(AC95="","",VLOOKUP(AC95,'シフト記号表（従来型・ユニット型共通）'!$C$6:$L$47,10,FALSE))</f>
        <v/>
      </c>
      <c r="AD96" s="174"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5" t="str">
        <f>IF(AG95="","",VLOOKUP(AG95,'シフト記号表（従来型・ユニット型共通）'!$C$6:$L$47,10,FALSE))</f>
        <v/>
      </c>
      <c r="AH96" s="173" t="str">
        <f>IF(AH95="","",VLOOKUP(AH95,'シフト記号表（従来型・ユニット型共通）'!$C$6:$L$47,10,FALSE))</f>
        <v/>
      </c>
      <c r="AI96" s="174" t="str">
        <f>IF(AI95="","",VLOOKUP(AI95,'シフト記号表（従来型・ユニット型共通）'!$C$6:$L$47,10,FALSE))</f>
        <v/>
      </c>
      <c r="AJ96" s="174" t="str">
        <f>IF(AJ95="","",VLOOKUP(AJ95,'シフト記号表（従来型・ユニット型共通）'!$C$6:$L$47,10,FALSE))</f>
        <v/>
      </c>
      <c r="AK96" s="174"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5" t="str">
        <f>IF(AN95="","",VLOOKUP(AN95,'シフト記号表（従来型・ユニット型共通）'!$C$6:$L$47,10,FALSE))</f>
        <v/>
      </c>
      <c r="AO96" s="173" t="str">
        <f>IF(AO95="","",VLOOKUP(AO95,'シフト記号表（従来型・ユニット型共通）'!$C$6:$L$47,10,FALSE))</f>
        <v/>
      </c>
      <c r="AP96" s="174" t="str">
        <f>IF(AP95="","",VLOOKUP(AP95,'シフト記号表（従来型・ユニット型共通）'!$C$6:$L$47,10,FALSE))</f>
        <v/>
      </c>
      <c r="AQ96" s="174" t="str">
        <f>IF(AQ95="","",VLOOKUP(AQ95,'シフト記号表（従来型・ユニット型共通）'!$C$6:$L$47,10,FALSE))</f>
        <v/>
      </c>
      <c r="AR96" s="174"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5" t="str">
        <f>IF(AU95="","",VLOOKUP(AU95,'シフト記号表（従来型・ユニット型共通）'!$C$6:$L$47,10,FALSE))</f>
        <v/>
      </c>
      <c r="AV96" s="173" t="str">
        <f>IF(AV95="","",VLOOKUP(AV95,'シフト記号表（従来型・ユニット型共通）'!$C$6:$L$47,10,FALSE))</f>
        <v/>
      </c>
      <c r="AW96" s="174" t="str">
        <f>IF(AW95="","",VLOOKUP(AW95,'シフト記号表（従来型・ユニット型共通）'!$C$6:$L$47,10,FALSE))</f>
        <v/>
      </c>
      <c r="AX96" s="174" t="str">
        <f>IF(AX95="","",VLOOKUP(AX95,'シフト記号表（従来型・ユニット型共通）'!$C$6:$L$47,10,FALSE))</f>
        <v/>
      </c>
      <c r="AY96" s="174"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175" t="str">
        <f>IF(BB95="","",VLOOKUP(BB95,'シフト記号表（従来型・ユニット型共通）'!$C$6:$L$47,10,FALSE))</f>
        <v/>
      </c>
      <c r="BC96" s="173" t="str">
        <f>IF(BC95="","",VLOOKUP(BC95,'シフト記号表（従来型・ユニット型共通）'!$C$6:$L$47,10,FALSE))</f>
        <v/>
      </c>
      <c r="BD96" s="174" t="str">
        <f>IF(BD95="","",VLOOKUP(BD95,'シフト記号表（従来型・ユニット型共通）'!$C$6:$L$47,10,FALSE))</f>
        <v/>
      </c>
      <c r="BE96" s="174" t="str">
        <f>IF(BE95="","",VLOOKUP(BE95,'シフト記号表（従来型・ユニット型共通）'!$C$6:$L$47,10,FALSE))</f>
        <v/>
      </c>
      <c r="BF96" s="1473">
        <f>IF($BI$3="４週",SUM(AA96:BB96),IF($BI$3="暦月",SUM(AA96:BE96),""))</f>
        <v>0</v>
      </c>
      <c r="BG96" s="1474"/>
      <c r="BH96" s="1475">
        <f>IF($BI$3="４週",BF96/4,IF($BI$3="暦月",(BF96/($BI$8/7)),""))</f>
        <v>0</v>
      </c>
      <c r="BI96" s="1474"/>
      <c r="BJ96" s="1470"/>
      <c r="BK96" s="1471"/>
      <c r="BL96" s="1471"/>
      <c r="BM96" s="1471"/>
      <c r="BN96" s="1472"/>
    </row>
    <row r="97" spans="2:66" ht="20.25" customHeight="1">
      <c r="B97" s="1479">
        <f>B95+1</f>
        <v>41</v>
      </c>
      <c r="C97" s="1389"/>
      <c r="D97" s="1391"/>
      <c r="E97" s="1327"/>
      <c r="F97" s="1392"/>
      <c r="G97" s="1316"/>
      <c r="H97" s="1317"/>
      <c r="I97" s="163"/>
      <c r="J97" s="164"/>
      <c r="K97" s="163"/>
      <c r="L97" s="164"/>
      <c r="M97" s="1410"/>
      <c r="N97" s="1411"/>
      <c r="O97" s="1416"/>
      <c r="P97" s="1417"/>
      <c r="Q97" s="1417"/>
      <c r="R97" s="1317"/>
      <c r="S97" s="1440"/>
      <c r="T97" s="1441"/>
      <c r="U97" s="1441"/>
      <c r="V97" s="1441"/>
      <c r="W97" s="1442"/>
      <c r="X97" s="195" t="s">
        <v>18</v>
      </c>
      <c r="Y97" s="118"/>
      <c r="Z97" s="119"/>
      <c r="AA97" s="105"/>
      <c r="AB97" s="106"/>
      <c r="AC97" s="106"/>
      <c r="AD97" s="106"/>
      <c r="AE97" s="106"/>
      <c r="AF97" s="106"/>
      <c r="AG97" s="107"/>
      <c r="AH97" s="105"/>
      <c r="AI97" s="106"/>
      <c r="AJ97" s="106"/>
      <c r="AK97" s="106"/>
      <c r="AL97" s="106"/>
      <c r="AM97" s="106"/>
      <c r="AN97" s="107"/>
      <c r="AO97" s="105"/>
      <c r="AP97" s="106"/>
      <c r="AQ97" s="106"/>
      <c r="AR97" s="106"/>
      <c r="AS97" s="106"/>
      <c r="AT97" s="106"/>
      <c r="AU97" s="107"/>
      <c r="AV97" s="105"/>
      <c r="AW97" s="106"/>
      <c r="AX97" s="106"/>
      <c r="AY97" s="106"/>
      <c r="AZ97" s="106"/>
      <c r="BA97" s="106"/>
      <c r="BB97" s="107"/>
      <c r="BC97" s="105"/>
      <c r="BD97" s="106"/>
      <c r="BE97" s="108"/>
      <c r="BF97" s="1394"/>
      <c r="BG97" s="1395"/>
      <c r="BH97" s="1396"/>
      <c r="BI97" s="1397"/>
      <c r="BJ97" s="1418"/>
      <c r="BK97" s="1419"/>
      <c r="BL97" s="1419"/>
      <c r="BM97" s="1419"/>
      <c r="BN97" s="1420"/>
    </row>
    <row r="98" spans="2:66" ht="20.25" customHeight="1">
      <c r="B98" s="1480"/>
      <c r="C98" s="1390"/>
      <c r="D98" s="1393"/>
      <c r="E98" s="1327"/>
      <c r="F98" s="1392"/>
      <c r="G98" s="1464"/>
      <c r="H98" s="1465"/>
      <c r="I98" s="207"/>
      <c r="J98" s="208">
        <f>G97</f>
        <v>0</v>
      </c>
      <c r="K98" s="207"/>
      <c r="L98" s="208">
        <f>M97</f>
        <v>0</v>
      </c>
      <c r="M98" s="1466"/>
      <c r="N98" s="1467"/>
      <c r="O98" s="1468"/>
      <c r="P98" s="1469"/>
      <c r="Q98" s="1469"/>
      <c r="R98" s="1465"/>
      <c r="S98" s="1440"/>
      <c r="T98" s="1441"/>
      <c r="U98" s="1441"/>
      <c r="V98" s="1441"/>
      <c r="W98" s="1442"/>
      <c r="X98" s="196" t="s">
        <v>254</v>
      </c>
      <c r="Y98" s="120"/>
      <c r="Z98" s="197"/>
      <c r="AA98" s="173" t="str">
        <f>IF(AA97="","",VLOOKUP(AA97,'シフト記号表（従来型・ユニット型共通）'!$C$6:$L$47,10,FALSE))</f>
        <v/>
      </c>
      <c r="AB98" s="174" t="str">
        <f>IF(AB97="","",VLOOKUP(AB97,'シフト記号表（従来型・ユニット型共通）'!$C$6:$L$47,10,FALSE))</f>
        <v/>
      </c>
      <c r="AC98" s="174" t="str">
        <f>IF(AC97="","",VLOOKUP(AC97,'シフト記号表（従来型・ユニット型共通）'!$C$6:$L$47,10,FALSE))</f>
        <v/>
      </c>
      <c r="AD98" s="174"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5" t="str">
        <f>IF(AG97="","",VLOOKUP(AG97,'シフト記号表（従来型・ユニット型共通）'!$C$6:$L$47,10,FALSE))</f>
        <v/>
      </c>
      <c r="AH98" s="173" t="str">
        <f>IF(AH97="","",VLOOKUP(AH97,'シフト記号表（従来型・ユニット型共通）'!$C$6:$L$47,10,FALSE))</f>
        <v/>
      </c>
      <c r="AI98" s="174" t="str">
        <f>IF(AI97="","",VLOOKUP(AI97,'シフト記号表（従来型・ユニット型共通）'!$C$6:$L$47,10,FALSE))</f>
        <v/>
      </c>
      <c r="AJ98" s="174" t="str">
        <f>IF(AJ97="","",VLOOKUP(AJ97,'シフト記号表（従来型・ユニット型共通）'!$C$6:$L$47,10,FALSE))</f>
        <v/>
      </c>
      <c r="AK98" s="174"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5" t="str">
        <f>IF(AN97="","",VLOOKUP(AN97,'シフト記号表（従来型・ユニット型共通）'!$C$6:$L$47,10,FALSE))</f>
        <v/>
      </c>
      <c r="AO98" s="173" t="str">
        <f>IF(AO97="","",VLOOKUP(AO97,'シフト記号表（従来型・ユニット型共通）'!$C$6:$L$47,10,FALSE))</f>
        <v/>
      </c>
      <c r="AP98" s="174" t="str">
        <f>IF(AP97="","",VLOOKUP(AP97,'シフト記号表（従来型・ユニット型共通）'!$C$6:$L$47,10,FALSE))</f>
        <v/>
      </c>
      <c r="AQ98" s="174" t="str">
        <f>IF(AQ97="","",VLOOKUP(AQ97,'シフト記号表（従来型・ユニット型共通）'!$C$6:$L$47,10,FALSE))</f>
        <v/>
      </c>
      <c r="AR98" s="174"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5" t="str">
        <f>IF(AU97="","",VLOOKUP(AU97,'シフト記号表（従来型・ユニット型共通）'!$C$6:$L$47,10,FALSE))</f>
        <v/>
      </c>
      <c r="AV98" s="173" t="str">
        <f>IF(AV97="","",VLOOKUP(AV97,'シフト記号表（従来型・ユニット型共通）'!$C$6:$L$47,10,FALSE))</f>
        <v/>
      </c>
      <c r="AW98" s="174" t="str">
        <f>IF(AW97="","",VLOOKUP(AW97,'シフト記号表（従来型・ユニット型共通）'!$C$6:$L$47,10,FALSE))</f>
        <v/>
      </c>
      <c r="AX98" s="174" t="str">
        <f>IF(AX97="","",VLOOKUP(AX97,'シフト記号表（従来型・ユニット型共通）'!$C$6:$L$47,10,FALSE))</f>
        <v/>
      </c>
      <c r="AY98" s="174"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175" t="str">
        <f>IF(BB97="","",VLOOKUP(BB97,'シフト記号表（従来型・ユニット型共通）'!$C$6:$L$47,10,FALSE))</f>
        <v/>
      </c>
      <c r="BC98" s="173" t="str">
        <f>IF(BC97="","",VLOOKUP(BC97,'シフト記号表（従来型・ユニット型共通）'!$C$6:$L$47,10,FALSE))</f>
        <v/>
      </c>
      <c r="BD98" s="174" t="str">
        <f>IF(BD97="","",VLOOKUP(BD97,'シフト記号表（従来型・ユニット型共通）'!$C$6:$L$47,10,FALSE))</f>
        <v/>
      </c>
      <c r="BE98" s="174" t="str">
        <f>IF(BE97="","",VLOOKUP(BE97,'シフト記号表（従来型・ユニット型共通）'!$C$6:$L$47,10,FALSE))</f>
        <v/>
      </c>
      <c r="BF98" s="1473">
        <f>IF($BI$3="４週",SUM(AA98:BB98),IF($BI$3="暦月",SUM(AA98:BE98),""))</f>
        <v>0</v>
      </c>
      <c r="BG98" s="1474"/>
      <c r="BH98" s="1475">
        <f>IF($BI$3="４週",BF98/4,IF($BI$3="暦月",(BF98/($BI$8/7)),""))</f>
        <v>0</v>
      </c>
      <c r="BI98" s="1474"/>
      <c r="BJ98" s="1470"/>
      <c r="BK98" s="1471"/>
      <c r="BL98" s="1471"/>
      <c r="BM98" s="1471"/>
      <c r="BN98" s="1472"/>
    </row>
    <row r="99" spans="2:66" ht="20.25" customHeight="1">
      <c r="B99" s="1479">
        <f>B97+1</f>
        <v>42</v>
      </c>
      <c r="C99" s="1389"/>
      <c r="D99" s="1391"/>
      <c r="E99" s="1327"/>
      <c r="F99" s="1392"/>
      <c r="G99" s="1316"/>
      <c r="H99" s="1317"/>
      <c r="I99" s="163"/>
      <c r="J99" s="164"/>
      <c r="K99" s="163"/>
      <c r="L99" s="164"/>
      <c r="M99" s="1410"/>
      <c r="N99" s="1411"/>
      <c r="O99" s="1416"/>
      <c r="P99" s="1417"/>
      <c r="Q99" s="1417"/>
      <c r="R99" s="1317"/>
      <c r="S99" s="1440"/>
      <c r="T99" s="1441"/>
      <c r="U99" s="1441"/>
      <c r="V99" s="1441"/>
      <c r="W99" s="1442"/>
      <c r="X99" s="195" t="s">
        <v>18</v>
      </c>
      <c r="Y99" s="118"/>
      <c r="Z99" s="119"/>
      <c r="AA99" s="105"/>
      <c r="AB99" s="106"/>
      <c r="AC99" s="106"/>
      <c r="AD99" s="106"/>
      <c r="AE99" s="106"/>
      <c r="AF99" s="106"/>
      <c r="AG99" s="107"/>
      <c r="AH99" s="105"/>
      <c r="AI99" s="106"/>
      <c r="AJ99" s="106"/>
      <c r="AK99" s="106"/>
      <c r="AL99" s="106"/>
      <c r="AM99" s="106"/>
      <c r="AN99" s="107"/>
      <c r="AO99" s="105"/>
      <c r="AP99" s="106"/>
      <c r="AQ99" s="106"/>
      <c r="AR99" s="106"/>
      <c r="AS99" s="106"/>
      <c r="AT99" s="106"/>
      <c r="AU99" s="107"/>
      <c r="AV99" s="105"/>
      <c r="AW99" s="106"/>
      <c r="AX99" s="106"/>
      <c r="AY99" s="106"/>
      <c r="AZ99" s="106"/>
      <c r="BA99" s="106"/>
      <c r="BB99" s="107"/>
      <c r="BC99" s="105"/>
      <c r="BD99" s="106"/>
      <c r="BE99" s="108"/>
      <c r="BF99" s="1394"/>
      <c r="BG99" s="1395"/>
      <c r="BH99" s="1396"/>
      <c r="BI99" s="1397"/>
      <c r="BJ99" s="1418"/>
      <c r="BK99" s="1419"/>
      <c r="BL99" s="1419"/>
      <c r="BM99" s="1419"/>
      <c r="BN99" s="1420"/>
    </row>
    <row r="100" spans="2:66" ht="20.25" customHeight="1">
      <c r="B100" s="1480"/>
      <c r="C100" s="1390"/>
      <c r="D100" s="1393"/>
      <c r="E100" s="1327"/>
      <c r="F100" s="1392"/>
      <c r="G100" s="1464"/>
      <c r="H100" s="1465"/>
      <c r="I100" s="207"/>
      <c r="J100" s="208">
        <f>G99</f>
        <v>0</v>
      </c>
      <c r="K100" s="207"/>
      <c r="L100" s="208">
        <f>M99</f>
        <v>0</v>
      </c>
      <c r="M100" s="1466"/>
      <c r="N100" s="1467"/>
      <c r="O100" s="1468"/>
      <c r="P100" s="1469"/>
      <c r="Q100" s="1469"/>
      <c r="R100" s="1465"/>
      <c r="S100" s="1440"/>
      <c r="T100" s="1441"/>
      <c r="U100" s="1441"/>
      <c r="V100" s="1441"/>
      <c r="W100" s="1442"/>
      <c r="X100" s="196" t="s">
        <v>254</v>
      </c>
      <c r="Y100" s="120"/>
      <c r="Z100" s="197"/>
      <c r="AA100" s="173" t="str">
        <f>IF(AA99="","",VLOOKUP(AA99,'シフト記号表（従来型・ユニット型共通）'!$C$6:$L$47,10,FALSE))</f>
        <v/>
      </c>
      <c r="AB100" s="174" t="str">
        <f>IF(AB99="","",VLOOKUP(AB99,'シフト記号表（従来型・ユニット型共通）'!$C$6:$L$47,10,FALSE))</f>
        <v/>
      </c>
      <c r="AC100" s="174" t="str">
        <f>IF(AC99="","",VLOOKUP(AC99,'シフト記号表（従来型・ユニット型共通）'!$C$6:$L$47,10,FALSE))</f>
        <v/>
      </c>
      <c r="AD100" s="174"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5" t="str">
        <f>IF(AG99="","",VLOOKUP(AG99,'シフト記号表（従来型・ユニット型共通）'!$C$6:$L$47,10,FALSE))</f>
        <v/>
      </c>
      <c r="AH100" s="173" t="str">
        <f>IF(AH99="","",VLOOKUP(AH99,'シフト記号表（従来型・ユニット型共通）'!$C$6:$L$47,10,FALSE))</f>
        <v/>
      </c>
      <c r="AI100" s="174" t="str">
        <f>IF(AI99="","",VLOOKUP(AI99,'シフト記号表（従来型・ユニット型共通）'!$C$6:$L$47,10,FALSE))</f>
        <v/>
      </c>
      <c r="AJ100" s="174" t="str">
        <f>IF(AJ99="","",VLOOKUP(AJ99,'シフト記号表（従来型・ユニット型共通）'!$C$6:$L$47,10,FALSE))</f>
        <v/>
      </c>
      <c r="AK100" s="174"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5" t="str">
        <f>IF(AN99="","",VLOOKUP(AN99,'シフト記号表（従来型・ユニット型共通）'!$C$6:$L$47,10,FALSE))</f>
        <v/>
      </c>
      <c r="AO100" s="173" t="str">
        <f>IF(AO99="","",VLOOKUP(AO99,'シフト記号表（従来型・ユニット型共通）'!$C$6:$L$47,10,FALSE))</f>
        <v/>
      </c>
      <c r="AP100" s="174" t="str">
        <f>IF(AP99="","",VLOOKUP(AP99,'シフト記号表（従来型・ユニット型共通）'!$C$6:$L$47,10,FALSE))</f>
        <v/>
      </c>
      <c r="AQ100" s="174" t="str">
        <f>IF(AQ99="","",VLOOKUP(AQ99,'シフト記号表（従来型・ユニット型共通）'!$C$6:$L$47,10,FALSE))</f>
        <v/>
      </c>
      <c r="AR100" s="174"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5" t="str">
        <f>IF(AU99="","",VLOOKUP(AU99,'シフト記号表（従来型・ユニット型共通）'!$C$6:$L$47,10,FALSE))</f>
        <v/>
      </c>
      <c r="AV100" s="173" t="str">
        <f>IF(AV99="","",VLOOKUP(AV99,'シフト記号表（従来型・ユニット型共通）'!$C$6:$L$47,10,FALSE))</f>
        <v/>
      </c>
      <c r="AW100" s="174" t="str">
        <f>IF(AW99="","",VLOOKUP(AW99,'シフト記号表（従来型・ユニット型共通）'!$C$6:$L$47,10,FALSE))</f>
        <v/>
      </c>
      <c r="AX100" s="174" t="str">
        <f>IF(AX99="","",VLOOKUP(AX99,'シフト記号表（従来型・ユニット型共通）'!$C$6:$L$47,10,FALSE))</f>
        <v/>
      </c>
      <c r="AY100" s="174"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175" t="str">
        <f>IF(BB99="","",VLOOKUP(BB99,'シフト記号表（従来型・ユニット型共通）'!$C$6:$L$47,10,FALSE))</f>
        <v/>
      </c>
      <c r="BC100" s="173" t="str">
        <f>IF(BC99="","",VLOOKUP(BC99,'シフト記号表（従来型・ユニット型共通）'!$C$6:$L$47,10,FALSE))</f>
        <v/>
      </c>
      <c r="BD100" s="174" t="str">
        <f>IF(BD99="","",VLOOKUP(BD99,'シフト記号表（従来型・ユニット型共通）'!$C$6:$L$47,10,FALSE))</f>
        <v/>
      </c>
      <c r="BE100" s="174" t="str">
        <f>IF(BE99="","",VLOOKUP(BE99,'シフト記号表（従来型・ユニット型共通）'!$C$6:$L$47,10,FALSE))</f>
        <v/>
      </c>
      <c r="BF100" s="1473">
        <f>IF($BI$3="４週",SUM(AA100:BB100),IF($BI$3="暦月",SUM(AA100:BE100),""))</f>
        <v>0</v>
      </c>
      <c r="BG100" s="1474"/>
      <c r="BH100" s="1475">
        <f>IF($BI$3="４週",BF100/4,IF($BI$3="暦月",(BF100/($BI$8/7)),""))</f>
        <v>0</v>
      </c>
      <c r="BI100" s="1474"/>
      <c r="BJ100" s="1470"/>
      <c r="BK100" s="1471"/>
      <c r="BL100" s="1471"/>
      <c r="BM100" s="1471"/>
      <c r="BN100" s="1472"/>
    </row>
    <row r="101" spans="2:66" ht="20.25" customHeight="1">
      <c r="B101" s="1479">
        <f>B99+1</f>
        <v>43</v>
      </c>
      <c r="C101" s="1389"/>
      <c r="D101" s="1391"/>
      <c r="E101" s="1327"/>
      <c r="F101" s="1392"/>
      <c r="G101" s="1316"/>
      <c r="H101" s="1317"/>
      <c r="I101" s="163"/>
      <c r="J101" s="164"/>
      <c r="K101" s="163"/>
      <c r="L101" s="164"/>
      <c r="M101" s="1410"/>
      <c r="N101" s="1411"/>
      <c r="O101" s="1416"/>
      <c r="P101" s="1417"/>
      <c r="Q101" s="1417"/>
      <c r="R101" s="1317"/>
      <c r="S101" s="1440"/>
      <c r="T101" s="1441"/>
      <c r="U101" s="1441"/>
      <c r="V101" s="1441"/>
      <c r="W101" s="1442"/>
      <c r="X101" s="195" t="s">
        <v>18</v>
      </c>
      <c r="Y101" s="118"/>
      <c r="Z101" s="119"/>
      <c r="AA101" s="105"/>
      <c r="AB101" s="106"/>
      <c r="AC101" s="106"/>
      <c r="AD101" s="106"/>
      <c r="AE101" s="106"/>
      <c r="AF101" s="106"/>
      <c r="AG101" s="107"/>
      <c r="AH101" s="105"/>
      <c r="AI101" s="106"/>
      <c r="AJ101" s="106"/>
      <c r="AK101" s="106"/>
      <c r="AL101" s="106"/>
      <c r="AM101" s="106"/>
      <c r="AN101" s="107"/>
      <c r="AO101" s="105"/>
      <c r="AP101" s="106"/>
      <c r="AQ101" s="106"/>
      <c r="AR101" s="106"/>
      <c r="AS101" s="106"/>
      <c r="AT101" s="106"/>
      <c r="AU101" s="107"/>
      <c r="AV101" s="105"/>
      <c r="AW101" s="106"/>
      <c r="AX101" s="106"/>
      <c r="AY101" s="106"/>
      <c r="AZ101" s="106"/>
      <c r="BA101" s="106"/>
      <c r="BB101" s="107"/>
      <c r="BC101" s="105"/>
      <c r="BD101" s="106"/>
      <c r="BE101" s="108"/>
      <c r="BF101" s="1394"/>
      <c r="BG101" s="1395"/>
      <c r="BH101" s="1396"/>
      <c r="BI101" s="1397"/>
      <c r="BJ101" s="1418"/>
      <c r="BK101" s="1419"/>
      <c r="BL101" s="1419"/>
      <c r="BM101" s="1419"/>
      <c r="BN101" s="1420"/>
    </row>
    <row r="102" spans="2:66" ht="20.25" customHeight="1">
      <c r="B102" s="1480"/>
      <c r="C102" s="1390"/>
      <c r="D102" s="1393"/>
      <c r="E102" s="1327"/>
      <c r="F102" s="1392"/>
      <c r="G102" s="1464"/>
      <c r="H102" s="1465"/>
      <c r="I102" s="207"/>
      <c r="J102" s="208">
        <f>G101</f>
        <v>0</v>
      </c>
      <c r="K102" s="207"/>
      <c r="L102" s="208">
        <f>M101</f>
        <v>0</v>
      </c>
      <c r="M102" s="1466"/>
      <c r="N102" s="1467"/>
      <c r="O102" s="1468"/>
      <c r="P102" s="1469"/>
      <c r="Q102" s="1469"/>
      <c r="R102" s="1465"/>
      <c r="S102" s="1440"/>
      <c r="T102" s="1441"/>
      <c r="U102" s="1441"/>
      <c r="V102" s="1441"/>
      <c r="W102" s="1442"/>
      <c r="X102" s="196" t="s">
        <v>254</v>
      </c>
      <c r="Y102" s="120"/>
      <c r="Z102" s="197"/>
      <c r="AA102" s="173" t="str">
        <f>IF(AA101="","",VLOOKUP(AA101,'シフト記号表（従来型・ユニット型共通）'!$C$6:$L$47,10,FALSE))</f>
        <v/>
      </c>
      <c r="AB102" s="174" t="str">
        <f>IF(AB101="","",VLOOKUP(AB101,'シフト記号表（従来型・ユニット型共通）'!$C$6:$L$47,10,FALSE))</f>
        <v/>
      </c>
      <c r="AC102" s="174" t="str">
        <f>IF(AC101="","",VLOOKUP(AC101,'シフト記号表（従来型・ユニット型共通）'!$C$6:$L$47,10,FALSE))</f>
        <v/>
      </c>
      <c r="AD102" s="174"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5" t="str">
        <f>IF(AG101="","",VLOOKUP(AG101,'シフト記号表（従来型・ユニット型共通）'!$C$6:$L$47,10,FALSE))</f>
        <v/>
      </c>
      <c r="AH102" s="173" t="str">
        <f>IF(AH101="","",VLOOKUP(AH101,'シフト記号表（従来型・ユニット型共通）'!$C$6:$L$47,10,FALSE))</f>
        <v/>
      </c>
      <c r="AI102" s="174" t="str">
        <f>IF(AI101="","",VLOOKUP(AI101,'シフト記号表（従来型・ユニット型共通）'!$C$6:$L$47,10,FALSE))</f>
        <v/>
      </c>
      <c r="AJ102" s="174" t="str">
        <f>IF(AJ101="","",VLOOKUP(AJ101,'シフト記号表（従来型・ユニット型共通）'!$C$6:$L$47,10,FALSE))</f>
        <v/>
      </c>
      <c r="AK102" s="174"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5" t="str">
        <f>IF(AN101="","",VLOOKUP(AN101,'シフト記号表（従来型・ユニット型共通）'!$C$6:$L$47,10,FALSE))</f>
        <v/>
      </c>
      <c r="AO102" s="173" t="str">
        <f>IF(AO101="","",VLOOKUP(AO101,'シフト記号表（従来型・ユニット型共通）'!$C$6:$L$47,10,FALSE))</f>
        <v/>
      </c>
      <c r="AP102" s="174" t="str">
        <f>IF(AP101="","",VLOOKUP(AP101,'シフト記号表（従来型・ユニット型共通）'!$C$6:$L$47,10,FALSE))</f>
        <v/>
      </c>
      <c r="AQ102" s="174" t="str">
        <f>IF(AQ101="","",VLOOKUP(AQ101,'シフト記号表（従来型・ユニット型共通）'!$C$6:$L$47,10,FALSE))</f>
        <v/>
      </c>
      <c r="AR102" s="174"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5" t="str">
        <f>IF(AU101="","",VLOOKUP(AU101,'シフト記号表（従来型・ユニット型共通）'!$C$6:$L$47,10,FALSE))</f>
        <v/>
      </c>
      <c r="AV102" s="173" t="str">
        <f>IF(AV101="","",VLOOKUP(AV101,'シフト記号表（従来型・ユニット型共通）'!$C$6:$L$47,10,FALSE))</f>
        <v/>
      </c>
      <c r="AW102" s="174" t="str">
        <f>IF(AW101="","",VLOOKUP(AW101,'シフト記号表（従来型・ユニット型共通）'!$C$6:$L$47,10,FALSE))</f>
        <v/>
      </c>
      <c r="AX102" s="174" t="str">
        <f>IF(AX101="","",VLOOKUP(AX101,'シフト記号表（従来型・ユニット型共通）'!$C$6:$L$47,10,FALSE))</f>
        <v/>
      </c>
      <c r="AY102" s="174"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175" t="str">
        <f>IF(BB101="","",VLOOKUP(BB101,'シフト記号表（従来型・ユニット型共通）'!$C$6:$L$47,10,FALSE))</f>
        <v/>
      </c>
      <c r="BC102" s="173" t="str">
        <f>IF(BC101="","",VLOOKUP(BC101,'シフト記号表（従来型・ユニット型共通）'!$C$6:$L$47,10,FALSE))</f>
        <v/>
      </c>
      <c r="BD102" s="174" t="str">
        <f>IF(BD101="","",VLOOKUP(BD101,'シフト記号表（従来型・ユニット型共通）'!$C$6:$L$47,10,FALSE))</f>
        <v/>
      </c>
      <c r="BE102" s="174" t="str">
        <f>IF(BE101="","",VLOOKUP(BE101,'シフト記号表（従来型・ユニット型共通）'!$C$6:$L$47,10,FALSE))</f>
        <v/>
      </c>
      <c r="BF102" s="1473">
        <f>IF($BI$3="４週",SUM(AA102:BB102),IF($BI$3="暦月",SUM(AA102:BE102),""))</f>
        <v>0</v>
      </c>
      <c r="BG102" s="1474"/>
      <c r="BH102" s="1475">
        <f>IF($BI$3="４週",BF102/4,IF($BI$3="暦月",(BF102/($BI$8/7)),""))</f>
        <v>0</v>
      </c>
      <c r="BI102" s="1474"/>
      <c r="BJ102" s="1470"/>
      <c r="BK102" s="1471"/>
      <c r="BL102" s="1471"/>
      <c r="BM102" s="1471"/>
      <c r="BN102" s="1472"/>
    </row>
    <row r="103" spans="2:66" ht="20.25" customHeight="1">
      <c r="B103" s="1479">
        <f>B101+1</f>
        <v>44</v>
      </c>
      <c r="C103" s="1389"/>
      <c r="D103" s="1391"/>
      <c r="E103" s="1327"/>
      <c r="F103" s="1392"/>
      <c r="G103" s="1316"/>
      <c r="H103" s="1317"/>
      <c r="I103" s="163"/>
      <c r="J103" s="164"/>
      <c r="K103" s="163"/>
      <c r="L103" s="164"/>
      <c r="M103" s="1410"/>
      <c r="N103" s="1411"/>
      <c r="O103" s="1416"/>
      <c r="P103" s="1417"/>
      <c r="Q103" s="1417"/>
      <c r="R103" s="1317"/>
      <c r="S103" s="1440"/>
      <c r="T103" s="1441"/>
      <c r="U103" s="1441"/>
      <c r="V103" s="1441"/>
      <c r="W103" s="1442"/>
      <c r="X103" s="195" t="s">
        <v>18</v>
      </c>
      <c r="Y103" s="118"/>
      <c r="Z103" s="119"/>
      <c r="AA103" s="105"/>
      <c r="AB103" s="106"/>
      <c r="AC103" s="106"/>
      <c r="AD103" s="106"/>
      <c r="AE103" s="106"/>
      <c r="AF103" s="106"/>
      <c r="AG103" s="107"/>
      <c r="AH103" s="105"/>
      <c r="AI103" s="106"/>
      <c r="AJ103" s="106"/>
      <c r="AK103" s="106"/>
      <c r="AL103" s="106"/>
      <c r="AM103" s="106"/>
      <c r="AN103" s="107"/>
      <c r="AO103" s="105"/>
      <c r="AP103" s="106"/>
      <c r="AQ103" s="106"/>
      <c r="AR103" s="106"/>
      <c r="AS103" s="106"/>
      <c r="AT103" s="106"/>
      <c r="AU103" s="107"/>
      <c r="AV103" s="105"/>
      <c r="AW103" s="106"/>
      <c r="AX103" s="106"/>
      <c r="AY103" s="106"/>
      <c r="AZ103" s="106"/>
      <c r="BA103" s="106"/>
      <c r="BB103" s="107"/>
      <c r="BC103" s="105"/>
      <c r="BD103" s="106"/>
      <c r="BE103" s="108"/>
      <c r="BF103" s="1394"/>
      <c r="BG103" s="1395"/>
      <c r="BH103" s="1396"/>
      <c r="BI103" s="1397"/>
      <c r="BJ103" s="1418"/>
      <c r="BK103" s="1419"/>
      <c r="BL103" s="1419"/>
      <c r="BM103" s="1419"/>
      <c r="BN103" s="1420"/>
    </row>
    <row r="104" spans="2:66" ht="20.25" customHeight="1">
      <c r="B104" s="1480"/>
      <c r="C104" s="1390"/>
      <c r="D104" s="1393"/>
      <c r="E104" s="1327"/>
      <c r="F104" s="1392"/>
      <c r="G104" s="1464"/>
      <c r="H104" s="1465"/>
      <c r="I104" s="207"/>
      <c r="J104" s="208">
        <f>G103</f>
        <v>0</v>
      </c>
      <c r="K104" s="207"/>
      <c r="L104" s="208">
        <f>M103</f>
        <v>0</v>
      </c>
      <c r="M104" s="1466"/>
      <c r="N104" s="1467"/>
      <c r="O104" s="1468"/>
      <c r="P104" s="1469"/>
      <c r="Q104" s="1469"/>
      <c r="R104" s="1465"/>
      <c r="S104" s="1440"/>
      <c r="T104" s="1441"/>
      <c r="U104" s="1441"/>
      <c r="V104" s="1441"/>
      <c r="W104" s="1442"/>
      <c r="X104" s="196" t="s">
        <v>254</v>
      </c>
      <c r="Y104" s="120"/>
      <c r="Z104" s="197"/>
      <c r="AA104" s="173" t="str">
        <f>IF(AA103="","",VLOOKUP(AA103,'シフト記号表（従来型・ユニット型共通）'!$C$6:$L$47,10,FALSE))</f>
        <v/>
      </c>
      <c r="AB104" s="174" t="str">
        <f>IF(AB103="","",VLOOKUP(AB103,'シフト記号表（従来型・ユニット型共通）'!$C$6:$L$47,10,FALSE))</f>
        <v/>
      </c>
      <c r="AC104" s="174" t="str">
        <f>IF(AC103="","",VLOOKUP(AC103,'シフト記号表（従来型・ユニット型共通）'!$C$6:$L$47,10,FALSE))</f>
        <v/>
      </c>
      <c r="AD104" s="174"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5" t="str">
        <f>IF(AG103="","",VLOOKUP(AG103,'シフト記号表（従来型・ユニット型共通）'!$C$6:$L$47,10,FALSE))</f>
        <v/>
      </c>
      <c r="AH104" s="173" t="str">
        <f>IF(AH103="","",VLOOKUP(AH103,'シフト記号表（従来型・ユニット型共通）'!$C$6:$L$47,10,FALSE))</f>
        <v/>
      </c>
      <c r="AI104" s="174" t="str">
        <f>IF(AI103="","",VLOOKUP(AI103,'シフト記号表（従来型・ユニット型共通）'!$C$6:$L$47,10,FALSE))</f>
        <v/>
      </c>
      <c r="AJ104" s="174" t="str">
        <f>IF(AJ103="","",VLOOKUP(AJ103,'シフト記号表（従来型・ユニット型共通）'!$C$6:$L$47,10,FALSE))</f>
        <v/>
      </c>
      <c r="AK104" s="174"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5" t="str">
        <f>IF(AN103="","",VLOOKUP(AN103,'シフト記号表（従来型・ユニット型共通）'!$C$6:$L$47,10,FALSE))</f>
        <v/>
      </c>
      <c r="AO104" s="173" t="str">
        <f>IF(AO103="","",VLOOKUP(AO103,'シフト記号表（従来型・ユニット型共通）'!$C$6:$L$47,10,FALSE))</f>
        <v/>
      </c>
      <c r="AP104" s="174" t="str">
        <f>IF(AP103="","",VLOOKUP(AP103,'シフト記号表（従来型・ユニット型共通）'!$C$6:$L$47,10,FALSE))</f>
        <v/>
      </c>
      <c r="AQ104" s="174" t="str">
        <f>IF(AQ103="","",VLOOKUP(AQ103,'シフト記号表（従来型・ユニット型共通）'!$C$6:$L$47,10,FALSE))</f>
        <v/>
      </c>
      <c r="AR104" s="174"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5" t="str">
        <f>IF(AU103="","",VLOOKUP(AU103,'シフト記号表（従来型・ユニット型共通）'!$C$6:$L$47,10,FALSE))</f>
        <v/>
      </c>
      <c r="AV104" s="173" t="str">
        <f>IF(AV103="","",VLOOKUP(AV103,'シフト記号表（従来型・ユニット型共通）'!$C$6:$L$47,10,FALSE))</f>
        <v/>
      </c>
      <c r="AW104" s="174" t="str">
        <f>IF(AW103="","",VLOOKUP(AW103,'シフト記号表（従来型・ユニット型共通）'!$C$6:$L$47,10,FALSE))</f>
        <v/>
      </c>
      <c r="AX104" s="174" t="str">
        <f>IF(AX103="","",VLOOKUP(AX103,'シフト記号表（従来型・ユニット型共通）'!$C$6:$L$47,10,FALSE))</f>
        <v/>
      </c>
      <c r="AY104" s="174"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175" t="str">
        <f>IF(BB103="","",VLOOKUP(BB103,'シフト記号表（従来型・ユニット型共通）'!$C$6:$L$47,10,FALSE))</f>
        <v/>
      </c>
      <c r="BC104" s="173" t="str">
        <f>IF(BC103="","",VLOOKUP(BC103,'シフト記号表（従来型・ユニット型共通）'!$C$6:$L$47,10,FALSE))</f>
        <v/>
      </c>
      <c r="BD104" s="174" t="str">
        <f>IF(BD103="","",VLOOKUP(BD103,'シフト記号表（従来型・ユニット型共通）'!$C$6:$L$47,10,FALSE))</f>
        <v/>
      </c>
      <c r="BE104" s="174" t="str">
        <f>IF(BE103="","",VLOOKUP(BE103,'シフト記号表（従来型・ユニット型共通）'!$C$6:$L$47,10,FALSE))</f>
        <v/>
      </c>
      <c r="BF104" s="1473">
        <f>IF($BI$3="４週",SUM(AA104:BB104),IF($BI$3="暦月",SUM(AA104:BE104),""))</f>
        <v>0</v>
      </c>
      <c r="BG104" s="1474"/>
      <c r="BH104" s="1475">
        <f>IF($BI$3="４週",BF104/4,IF($BI$3="暦月",(BF104/($BI$8/7)),""))</f>
        <v>0</v>
      </c>
      <c r="BI104" s="1474"/>
      <c r="BJ104" s="1470"/>
      <c r="BK104" s="1471"/>
      <c r="BL104" s="1471"/>
      <c r="BM104" s="1471"/>
      <c r="BN104" s="1472"/>
    </row>
    <row r="105" spans="2:66" ht="20.25" customHeight="1">
      <c r="B105" s="1479">
        <f>B103+1</f>
        <v>45</v>
      </c>
      <c r="C105" s="1389"/>
      <c r="D105" s="1391"/>
      <c r="E105" s="1327"/>
      <c r="F105" s="1392"/>
      <c r="G105" s="1316"/>
      <c r="H105" s="1317"/>
      <c r="I105" s="163"/>
      <c r="J105" s="164"/>
      <c r="K105" s="163"/>
      <c r="L105" s="164"/>
      <c r="M105" s="1410"/>
      <c r="N105" s="1411"/>
      <c r="O105" s="1416"/>
      <c r="P105" s="1417"/>
      <c r="Q105" s="1417"/>
      <c r="R105" s="1317"/>
      <c r="S105" s="1440"/>
      <c r="T105" s="1441"/>
      <c r="U105" s="1441"/>
      <c r="V105" s="1441"/>
      <c r="W105" s="1442"/>
      <c r="X105" s="195" t="s">
        <v>18</v>
      </c>
      <c r="Y105" s="118"/>
      <c r="Z105" s="119"/>
      <c r="AA105" s="105"/>
      <c r="AB105" s="106"/>
      <c r="AC105" s="106"/>
      <c r="AD105" s="106"/>
      <c r="AE105" s="106"/>
      <c r="AF105" s="106"/>
      <c r="AG105" s="107"/>
      <c r="AH105" s="105"/>
      <c r="AI105" s="106"/>
      <c r="AJ105" s="106"/>
      <c r="AK105" s="106"/>
      <c r="AL105" s="106"/>
      <c r="AM105" s="106"/>
      <c r="AN105" s="107"/>
      <c r="AO105" s="105"/>
      <c r="AP105" s="106"/>
      <c r="AQ105" s="106"/>
      <c r="AR105" s="106"/>
      <c r="AS105" s="106"/>
      <c r="AT105" s="106"/>
      <c r="AU105" s="107"/>
      <c r="AV105" s="105"/>
      <c r="AW105" s="106"/>
      <c r="AX105" s="106"/>
      <c r="AY105" s="106"/>
      <c r="AZ105" s="106"/>
      <c r="BA105" s="106"/>
      <c r="BB105" s="107"/>
      <c r="BC105" s="105"/>
      <c r="BD105" s="106"/>
      <c r="BE105" s="108"/>
      <c r="BF105" s="1394"/>
      <c r="BG105" s="1395"/>
      <c r="BH105" s="1396"/>
      <c r="BI105" s="1397"/>
      <c r="BJ105" s="1418"/>
      <c r="BK105" s="1419"/>
      <c r="BL105" s="1419"/>
      <c r="BM105" s="1419"/>
      <c r="BN105" s="1420"/>
    </row>
    <row r="106" spans="2:66" ht="20.25" customHeight="1">
      <c r="B106" s="1480"/>
      <c r="C106" s="1390"/>
      <c r="D106" s="1393"/>
      <c r="E106" s="1327"/>
      <c r="F106" s="1392"/>
      <c r="G106" s="1464"/>
      <c r="H106" s="1465"/>
      <c r="I106" s="207"/>
      <c r="J106" s="208">
        <f>G105</f>
        <v>0</v>
      </c>
      <c r="K106" s="207"/>
      <c r="L106" s="208">
        <f>M105</f>
        <v>0</v>
      </c>
      <c r="M106" s="1466"/>
      <c r="N106" s="1467"/>
      <c r="O106" s="1468"/>
      <c r="P106" s="1469"/>
      <c r="Q106" s="1469"/>
      <c r="R106" s="1465"/>
      <c r="S106" s="1440"/>
      <c r="T106" s="1441"/>
      <c r="U106" s="1441"/>
      <c r="V106" s="1441"/>
      <c r="W106" s="1442"/>
      <c r="X106" s="196" t="s">
        <v>254</v>
      </c>
      <c r="Y106" s="120"/>
      <c r="Z106" s="197"/>
      <c r="AA106" s="173" t="str">
        <f>IF(AA105="","",VLOOKUP(AA105,'シフト記号表（従来型・ユニット型共通）'!$C$6:$L$47,10,FALSE))</f>
        <v/>
      </c>
      <c r="AB106" s="174" t="str">
        <f>IF(AB105="","",VLOOKUP(AB105,'シフト記号表（従来型・ユニット型共通）'!$C$6:$L$47,10,FALSE))</f>
        <v/>
      </c>
      <c r="AC106" s="174" t="str">
        <f>IF(AC105="","",VLOOKUP(AC105,'シフト記号表（従来型・ユニット型共通）'!$C$6:$L$47,10,FALSE))</f>
        <v/>
      </c>
      <c r="AD106" s="174"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5" t="str">
        <f>IF(AG105="","",VLOOKUP(AG105,'シフト記号表（従来型・ユニット型共通）'!$C$6:$L$47,10,FALSE))</f>
        <v/>
      </c>
      <c r="AH106" s="173" t="str">
        <f>IF(AH105="","",VLOOKUP(AH105,'シフト記号表（従来型・ユニット型共通）'!$C$6:$L$47,10,FALSE))</f>
        <v/>
      </c>
      <c r="AI106" s="174" t="str">
        <f>IF(AI105="","",VLOOKUP(AI105,'シフト記号表（従来型・ユニット型共通）'!$C$6:$L$47,10,FALSE))</f>
        <v/>
      </c>
      <c r="AJ106" s="174" t="str">
        <f>IF(AJ105="","",VLOOKUP(AJ105,'シフト記号表（従来型・ユニット型共通）'!$C$6:$L$47,10,FALSE))</f>
        <v/>
      </c>
      <c r="AK106" s="174"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5" t="str">
        <f>IF(AN105="","",VLOOKUP(AN105,'シフト記号表（従来型・ユニット型共通）'!$C$6:$L$47,10,FALSE))</f>
        <v/>
      </c>
      <c r="AO106" s="173" t="str">
        <f>IF(AO105="","",VLOOKUP(AO105,'シフト記号表（従来型・ユニット型共通）'!$C$6:$L$47,10,FALSE))</f>
        <v/>
      </c>
      <c r="AP106" s="174" t="str">
        <f>IF(AP105="","",VLOOKUP(AP105,'シフト記号表（従来型・ユニット型共通）'!$C$6:$L$47,10,FALSE))</f>
        <v/>
      </c>
      <c r="AQ106" s="174" t="str">
        <f>IF(AQ105="","",VLOOKUP(AQ105,'シフト記号表（従来型・ユニット型共通）'!$C$6:$L$47,10,FALSE))</f>
        <v/>
      </c>
      <c r="AR106" s="174"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5" t="str">
        <f>IF(AU105="","",VLOOKUP(AU105,'シフト記号表（従来型・ユニット型共通）'!$C$6:$L$47,10,FALSE))</f>
        <v/>
      </c>
      <c r="AV106" s="173" t="str">
        <f>IF(AV105="","",VLOOKUP(AV105,'シフト記号表（従来型・ユニット型共通）'!$C$6:$L$47,10,FALSE))</f>
        <v/>
      </c>
      <c r="AW106" s="174" t="str">
        <f>IF(AW105="","",VLOOKUP(AW105,'シフト記号表（従来型・ユニット型共通）'!$C$6:$L$47,10,FALSE))</f>
        <v/>
      </c>
      <c r="AX106" s="174" t="str">
        <f>IF(AX105="","",VLOOKUP(AX105,'シフト記号表（従来型・ユニット型共通）'!$C$6:$L$47,10,FALSE))</f>
        <v/>
      </c>
      <c r="AY106" s="174"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175" t="str">
        <f>IF(BB105="","",VLOOKUP(BB105,'シフト記号表（従来型・ユニット型共通）'!$C$6:$L$47,10,FALSE))</f>
        <v/>
      </c>
      <c r="BC106" s="173" t="str">
        <f>IF(BC105="","",VLOOKUP(BC105,'シフト記号表（従来型・ユニット型共通）'!$C$6:$L$47,10,FALSE))</f>
        <v/>
      </c>
      <c r="BD106" s="174" t="str">
        <f>IF(BD105="","",VLOOKUP(BD105,'シフト記号表（従来型・ユニット型共通）'!$C$6:$L$47,10,FALSE))</f>
        <v/>
      </c>
      <c r="BE106" s="174" t="str">
        <f>IF(BE105="","",VLOOKUP(BE105,'シフト記号表（従来型・ユニット型共通）'!$C$6:$L$47,10,FALSE))</f>
        <v/>
      </c>
      <c r="BF106" s="1473">
        <f>IF($BI$3="４週",SUM(AA106:BB106),IF($BI$3="暦月",SUM(AA106:BE106),""))</f>
        <v>0</v>
      </c>
      <c r="BG106" s="1474"/>
      <c r="BH106" s="1475">
        <f>IF($BI$3="４週",BF106/4,IF($BI$3="暦月",(BF106/($BI$8/7)),""))</f>
        <v>0</v>
      </c>
      <c r="BI106" s="1474"/>
      <c r="BJ106" s="1470"/>
      <c r="BK106" s="1471"/>
      <c r="BL106" s="1471"/>
      <c r="BM106" s="1471"/>
      <c r="BN106" s="1472"/>
    </row>
    <row r="107" spans="2:66" ht="20.25" customHeight="1">
      <c r="B107" s="1479">
        <f>B105+1</f>
        <v>46</v>
      </c>
      <c r="C107" s="1389"/>
      <c r="D107" s="1391"/>
      <c r="E107" s="1327"/>
      <c r="F107" s="1392"/>
      <c r="G107" s="1316"/>
      <c r="H107" s="1317"/>
      <c r="I107" s="163"/>
      <c r="J107" s="164"/>
      <c r="K107" s="163"/>
      <c r="L107" s="164"/>
      <c r="M107" s="1410"/>
      <c r="N107" s="1411"/>
      <c r="O107" s="1416"/>
      <c r="P107" s="1417"/>
      <c r="Q107" s="1417"/>
      <c r="R107" s="1317"/>
      <c r="S107" s="1440"/>
      <c r="T107" s="1441"/>
      <c r="U107" s="1441"/>
      <c r="V107" s="1441"/>
      <c r="W107" s="1442"/>
      <c r="X107" s="195" t="s">
        <v>18</v>
      </c>
      <c r="Y107" s="118"/>
      <c r="Z107" s="119"/>
      <c r="AA107" s="105"/>
      <c r="AB107" s="106"/>
      <c r="AC107" s="106"/>
      <c r="AD107" s="106"/>
      <c r="AE107" s="106"/>
      <c r="AF107" s="106"/>
      <c r="AG107" s="107"/>
      <c r="AH107" s="105"/>
      <c r="AI107" s="106"/>
      <c r="AJ107" s="106"/>
      <c r="AK107" s="106"/>
      <c r="AL107" s="106"/>
      <c r="AM107" s="106"/>
      <c r="AN107" s="107"/>
      <c r="AO107" s="105"/>
      <c r="AP107" s="106"/>
      <c r="AQ107" s="106"/>
      <c r="AR107" s="106"/>
      <c r="AS107" s="106"/>
      <c r="AT107" s="106"/>
      <c r="AU107" s="107"/>
      <c r="AV107" s="105"/>
      <c r="AW107" s="106"/>
      <c r="AX107" s="106"/>
      <c r="AY107" s="106"/>
      <c r="AZ107" s="106"/>
      <c r="BA107" s="106"/>
      <c r="BB107" s="107"/>
      <c r="BC107" s="105"/>
      <c r="BD107" s="106"/>
      <c r="BE107" s="108"/>
      <c r="BF107" s="1394"/>
      <c r="BG107" s="1395"/>
      <c r="BH107" s="1396"/>
      <c r="BI107" s="1397"/>
      <c r="BJ107" s="1418"/>
      <c r="BK107" s="1419"/>
      <c r="BL107" s="1419"/>
      <c r="BM107" s="1419"/>
      <c r="BN107" s="1420"/>
    </row>
    <row r="108" spans="2:66" ht="20.25" customHeight="1">
      <c r="B108" s="1480"/>
      <c r="C108" s="1390"/>
      <c r="D108" s="1393"/>
      <c r="E108" s="1327"/>
      <c r="F108" s="1392"/>
      <c r="G108" s="1464"/>
      <c r="H108" s="1465"/>
      <c r="I108" s="207"/>
      <c r="J108" s="208">
        <f>G107</f>
        <v>0</v>
      </c>
      <c r="K108" s="207"/>
      <c r="L108" s="208">
        <f>M107</f>
        <v>0</v>
      </c>
      <c r="M108" s="1466"/>
      <c r="N108" s="1467"/>
      <c r="O108" s="1468"/>
      <c r="P108" s="1469"/>
      <c r="Q108" s="1469"/>
      <c r="R108" s="1465"/>
      <c r="S108" s="1440"/>
      <c r="T108" s="1441"/>
      <c r="U108" s="1441"/>
      <c r="V108" s="1441"/>
      <c r="W108" s="1442"/>
      <c r="X108" s="196" t="s">
        <v>254</v>
      </c>
      <c r="Y108" s="120"/>
      <c r="Z108" s="197"/>
      <c r="AA108" s="173" t="str">
        <f>IF(AA107="","",VLOOKUP(AA107,'シフト記号表（従来型・ユニット型共通）'!$C$6:$L$47,10,FALSE))</f>
        <v/>
      </c>
      <c r="AB108" s="174" t="str">
        <f>IF(AB107="","",VLOOKUP(AB107,'シフト記号表（従来型・ユニット型共通）'!$C$6:$L$47,10,FALSE))</f>
        <v/>
      </c>
      <c r="AC108" s="174" t="str">
        <f>IF(AC107="","",VLOOKUP(AC107,'シフト記号表（従来型・ユニット型共通）'!$C$6:$L$47,10,FALSE))</f>
        <v/>
      </c>
      <c r="AD108" s="174"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5" t="str">
        <f>IF(AG107="","",VLOOKUP(AG107,'シフト記号表（従来型・ユニット型共通）'!$C$6:$L$47,10,FALSE))</f>
        <v/>
      </c>
      <c r="AH108" s="173" t="str">
        <f>IF(AH107="","",VLOOKUP(AH107,'シフト記号表（従来型・ユニット型共通）'!$C$6:$L$47,10,FALSE))</f>
        <v/>
      </c>
      <c r="AI108" s="174" t="str">
        <f>IF(AI107="","",VLOOKUP(AI107,'シフト記号表（従来型・ユニット型共通）'!$C$6:$L$47,10,FALSE))</f>
        <v/>
      </c>
      <c r="AJ108" s="174" t="str">
        <f>IF(AJ107="","",VLOOKUP(AJ107,'シフト記号表（従来型・ユニット型共通）'!$C$6:$L$47,10,FALSE))</f>
        <v/>
      </c>
      <c r="AK108" s="174"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5" t="str">
        <f>IF(AN107="","",VLOOKUP(AN107,'シフト記号表（従来型・ユニット型共通）'!$C$6:$L$47,10,FALSE))</f>
        <v/>
      </c>
      <c r="AO108" s="173" t="str">
        <f>IF(AO107="","",VLOOKUP(AO107,'シフト記号表（従来型・ユニット型共通）'!$C$6:$L$47,10,FALSE))</f>
        <v/>
      </c>
      <c r="AP108" s="174" t="str">
        <f>IF(AP107="","",VLOOKUP(AP107,'シフト記号表（従来型・ユニット型共通）'!$C$6:$L$47,10,FALSE))</f>
        <v/>
      </c>
      <c r="AQ108" s="174" t="str">
        <f>IF(AQ107="","",VLOOKUP(AQ107,'シフト記号表（従来型・ユニット型共通）'!$C$6:$L$47,10,FALSE))</f>
        <v/>
      </c>
      <c r="AR108" s="174"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5" t="str">
        <f>IF(AU107="","",VLOOKUP(AU107,'シフト記号表（従来型・ユニット型共通）'!$C$6:$L$47,10,FALSE))</f>
        <v/>
      </c>
      <c r="AV108" s="173" t="str">
        <f>IF(AV107="","",VLOOKUP(AV107,'シフト記号表（従来型・ユニット型共通）'!$C$6:$L$47,10,FALSE))</f>
        <v/>
      </c>
      <c r="AW108" s="174" t="str">
        <f>IF(AW107="","",VLOOKUP(AW107,'シフト記号表（従来型・ユニット型共通）'!$C$6:$L$47,10,FALSE))</f>
        <v/>
      </c>
      <c r="AX108" s="174" t="str">
        <f>IF(AX107="","",VLOOKUP(AX107,'シフト記号表（従来型・ユニット型共通）'!$C$6:$L$47,10,FALSE))</f>
        <v/>
      </c>
      <c r="AY108" s="174"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175" t="str">
        <f>IF(BB107="","",VLOOKUP(BB107,'シフト記号表（従来型・ユニット型共通）'!$C$6:$L$47,10,FALSE))</f>
        <v/>
      </c>
      <c r="BC108" s="173" t="str">
        <f>IF(BC107="","",VLOOKUP(BC107,'シフト記号表（従来型・ユニット型共通）'!$C$6:$L$47,10,FALSE))</f>
        <v/>
      </c>
      <c r="BD108" s="174" t="str">
        <f>IF(BD107="","",VLOOKUP(BD107,'シフト記号表（従来型・ユニット型共通）'!$C$6:$L$47,10,FALSE))</f>
        <v/>
      </c>
      <c r="BE108" s="174" t="str">
        <f>IF(BE107="","",VLOOKUP(BE107,'シフト記号表（従来型・ユニット型共通）'!$C$6:$L$47,10,FALSE))</f>
        <v/>
      </c>
      <c r="BF108" s="1473">
        <f>IF($BI$3="４週",SUM(AA108:BB108),IF($BI$3="暦月",SUM(AA108:BE108),""))</f>
        <v>0</v>
      </c>
      <c r="BG108" s="1474"/>
      <c r="BH108" s="1475">
        <f>IF($BI$3="４週",BF108/4,IF($BI$3="暦月",(BF108/($BI$8/7)),""))</f>
        <v>0</v>
      </c>
      <c r="BI108" s="1474"/>
      <c r="BJ108" s="1470"/>
      <c r="BK108" s="1471"/>
      <c r="BL108" s="1471"/>
      <c r="BM108" s="1471"/>
      <c r="BN108" s="1472"/>
    </row>
    <row r="109" spans="2:66" ht="20.25" customHeight="1">
      <c r="B109" s="1479">
        <f>B107+1</f>
        <v>47</v>
      </c>
      <c r="C109" s="1389"/>
      <c r="D109" s="1391"/>
      <c r="E109" s="1327"/>
      <c r="F109" s="1392"/>
      <c r="G109" s="1316"/>
      <c r="H109" s="1317"/>
      <c r="I109" s="163"/>
      <c r="J109" s="164"/>
      <c r="K109" s="163"/>
      <c r="L109" s="164"/>
      <c r="M109" s="1410"/>
      <c r="N109" s="1411"/>
      <c r="O109" s="1416"/>
      <c r="P109" s="1417"/>
      <c r="Q109" s="1417"/>
      <c r="R109" s="1317"/>
      <c r="S109" s="1440"/>
      <c r="T109" s="1441"/>
      <c r="U109" s="1441"/>
      <c r="V109" s="1441"/>
      <c r="W109" s="1442"/>
      <c r="X109" s="195" t="s">
        <v>18</v>
      </c>
      <c r="Y109" s="118"/>
      <c r="Z109" s="119"/>
      <c r="AA109" s="105"/>
      <c r="AB109" s="106"/>
      <c r="AC109" s="106"/>
      <c r="AD109" s="106"/>
      <c r="AE109" s="106"/>
      <c r="AF109" s="106"/>
      <c r="AG109" s="107"/>
      <c r="AH109" s="105"/>
      <c r="AI109" s="106"/>
      <c r="AJ109" s="106"/>
      <c r="AK109" s="106"/>
      <c r="AL109" s="106"/>
      <c r="AM109" s="106"/>
      <c r="AN109" s="107"/>
      <c r="AO109" s="105"/>
      <c r="AP109" s="106"/>
      <c r="AQ109" s="106"/>
      <c r="AR109" s="106"/>
      <c r="AS109" s="106"/>
      <c r="AT109" s="106"/>
      <c r="AU109" s="107"/>
      <c r="AV109" s="105"/>
      <c r="AW109" s="106"/>
      <c r="AX109" s="106"/>
      <c r="AY109" s="106"/>
      <c r="AZ109" s="106"/>
      <c r="BA109" s="106"/>
      <c r="BB109" s="107"/>
      <c r="BC109" s="105"/>
      <c r="BD109" s="106"/>
      <c r="BE109" s="108"/>
      <c r="BF109" s="1394"/>
      <c r="BG109" s="1395"/>
      <c r="BH109" s="1396"/>
      <c r="BI109" s="1397"/>
      <c r="BJ109" s="1418"/>
      <c r="BK109" s="1419"/>
      <c r="BL109" s="1419"/>
      <c r="BM109" s="1419"/>
      <c r="BN109" s="1420"/>
    </row>
    <row r="110" spans="2:66" ht="20.25" customHeight="1">
      <c r="B110" s="1480"/>
      <c r="C110" s="1390"/>
      <c r="D110" s="1393"/>
      <c r="E110" s="1327"/>
      <c r="F110" s="1392"/>
      <c r="G110" s="1464"/>
      <c r="H110" s="1465"/>
      <c r="I110" s="207"/>
      <c r="J110" s="208">
        <f>G109</f>
        <v>0</v>
      </c>
      <c r="K110" s="207"/>
      <c r="L110" s="208">
        <f>M109</f>
        <v>0</v>
      </c>
      <c r="M110" s="1466"/>
      <c r="N110" s="1467"/>
      <c r="O110" s="1468"/>
      <c r="P110" s="1469"/>
      <c r="Q110" s="1469"/>
      <c r="R110" s="1465"/>
      <c r="S110" s="1440"/>
      <c r="T110" s="1441"/>
      <c r="U110" s="1441"/>
      <c r="V110" s="1441"/>
      <c r="W110" s="1442"/>
      <c r="X110" s="196" t="s">
        <v>254</v>
      </c>
      <c r="Y110" s="120"/>
      <c r="Z110" s="197"/>
      <c r="AA110" s="173" t="str">
        <f>IF(AA109="","",VLOOKUP(AA109,'シフト記号表（従来型・ユニット型共通）'!$C$6:$L$47,10,FALSE))</f>
        <v/>
      </c>
      <c r="AB110" s="174" t="str">
        <f>IF(AB109="","",VLOOKUP(AB109,'シフト記号表（従来型・ユニット型共通）'!$C$6:$L$47,10,FALSE))</f>
        <v/>
      </c>
      <c r="AC110" s="174" t="str">
        <f>IF(AC109="","",VLOOKUP(AC109,'シフト記号表（従来型・ユニット型共通）'!$C$6:$L$47,10,FALSE))</f>
        <v/>
      </c>
      <c r="AD110" s="174"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5" t="str">
        <f>IF(AG109="","",VLOOKUP(AG109,'シフト記号表（従来型・ユニット型共通）'!$C$6:$L$47,10,FALSE))</f>
        <v/>
      </c>
      <c r="AH110" s="173" t="str">
        <f>IF(AH109="","",VLOOKUP(AH109,'シフト記号表（従来型・ユニット型共通）'!$C$6:$L$47,10,FALSE))</f>
        <v/>
      </c>
      <c r="AI110" s="174" t="str">
        <f>IF(AI109="","",VLOOKUP(AI109,'シフト記号表（従来型・ユニット型共通）'!$C$6:$L$47,10,FALSE))</f>
        <v/>
      </c>
      <c r="AJ110" s="174" t="str">
        <f>IF(AJ109="","",VLOOKUP(AJ109,'シフト記号表（従来型・ユニット型共通）'!$C$6:$L$47,10,FALSE))</f>
        <v/>
      </c>
      <c r="AK110" s="174"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5" t="str">
        <f>IF(AN109="","",VLOOKUP(AN109,'シフト記号表（従来型・ユニット型共通）'!$C$6:$L$47,10,FALSE))</f>
        <v/>
      </c>
      <c r="AO110" s="173" t="str">
        <f>IF(AO109="","",VLOOKUP(AO109,'シフト記号表（従来型・ユニット型共通）'!$C$6:$L$47,10,FALSE))</f>
        <v/>
      </c>
      <c r="AP110" s="174" t="str">
        <f>IF(AP109="","",VLOOKUP(AP109,'シフト記号表（従来型・ユニット型共通）'!$C$6:$L$47,10,FALSE))</f>
        <v/>
      </c>
      <c r="AQ110" s="174" t="str">
        <f>IF(AQ109="","",VLOOKUP(AQ109,'シフト記号表（従来型・ユニット型共通）'!$C$6:$L$47,10,FALSE))</f>
        <v/>
      </c>
      <c r="AR110" s="174"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5" t="str">
        <f>IF(AU109="","",VLOOKUP(AU109,'シフト記号表（従来型・ユニット型共通）'!$C$6:$L$47,10,FALSE))</f>
        <v/>
      </c>
      <c r="AV110" s="173" t="str">
        <f>IF(AV109="","",VLOOKUP(AV109,'シフト記号表（従来型・ユニット型共通）'!$C$6:$L$47,10,FALSE))</f>
        <v/>
      </c>
      <c r="AW110" s="174" t="str">
        <f>IF(AW109="","",VLOOKUP(AW109,'シフト記号表（従来型・ユニット型共通）'!$C$6:$L$47,10,FALSE))</f>
        <v/>
      </c>
      <c r="AX110" s="174" t="str">
        <f>IF(AX109="","",VLOOKUP(AX109,'シフト記号表（従来型・ユニット型共通）'!$C$6:$L$47,10,FALSE))</f>
        <v/>
      </c>
      <c r="AY110" s="174"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175" t="str">
        <f>IF(BB109="","",VLOOKUP(BB109,'シフト記号表（従来型・ユニット型共通）'!$C$6:$L$47,10,FALSE))</f>
        <v/>
      </c>
      <c r="BC110" s="173" t="str">
        <f>IF(BC109="","",VLOOKUP(BC109,'シフト記号表（従来型・ユニット型共通）'!$C$6:$L$47,10,FALSE))</f>
        <v/>
      </c>
      <c r="BD110" s="174" t="str">
        <f>IF(BD109="","",VLOOKUP(BD109,'シフト記号表（従来型・ユニット型共通）'!$C$6:$L$47,10,FALSE))</f>
        <v/>
      </c>
      <c r="BE110" s="174" t="str">
        <f>IF(BE109="","",VLOOKUP(BE109,'シフト記号表（従来型・ユニット型共通）'!$C$6:$L$47,10,FALSE))</f>
        <v/>
      </c>
      <c r="BF110" s="1473">
        <f>IF($BI$3="４週",SUM(AA110:BB110),IF($BI$3="暦月",SUM(AA110:BE110),""))</f>
        <v>0</v>
      </c>
      <c r="BG110" s="1474"/>
      <c r="BH110" s="1475">
        <f>IF($BI$3="４週",BF110/4,IF($BI$3="暦月",(BF110/($BI$8/7)),""))</f>
        <v>0</v>
      </c>
      <c r="BI110" s="1474"/>
      <c r="BJ110" s="1470"/>
      <c r="BK110" s="1471"/>
      <c r="BL110" s="1471"/>
      <c r="BM110" s="1471"/>
      <c r="BN110" s="1472"/>
    </row>
    <row r="111" spans="2:66" ht="20.25" customHeight="1">
      <c r="B111" s="1479">
        <f>B109+1</f>
        <v>48</v>
      </c>
      <c r="C111" s="1389"/>
      <c r="D111" s="1391"/>
      <c r="E111" s="1327"/>
      <c r="F111" s="1392"/>
      <c r="G111" s="1316"/>
      <c r="H111" s="1317"/>
      <c r="I111" s="163"/>
      <c r="J111" s="164"/>
      <c r="K111" s="163"/>
      <c r="L111" s="164"/>
      <c r="M111" s="1410"/>
      <c r="N111" s="1411"/>
      <c r="O111" s="1416"/>
      <c r="P111" s="1417"/>
      <c r="Q111" s="1417"/>
      <c r="R111" s="1317"/>
      <c r="S111" s="1440"/>
      <c r="T111" s="1441"/>
      <c r="U111" s="1441"/>
      <c r="V111" s="1441"/>
      <c r="W111" s="1442"/>
      <c r="X111" s="195" t="s">
        <v>18</v>
      </c>
      <c r="Y111" s="118"/>
      <c r="Z111" s="119"/>
      <c r="AA111" s="105"/>
      <c r="AB111" s="106"/>
      <c r="AC111" s="106"/>
      <c r="AD111" s="106"/>
      <c r="AE111" s="106"/>
      <c r="AF111" s="106"/>
      <c r="AG111" s="107"/>
      <c r="AH111" s="105"/>
      <c r="AI111" s="106"/>
      <c r="AJ111" s="106"/>
      <c r="AK111" s="106"/>
      <c r="AL111" s="106"/>
      <c r="AM111" s="106"/>
      <c r="AN111" s="107"/>
      <c r="AO111" s="105"/>
      <c r="AP111" s="106"/>
      <c r="AQ111" s="106"/>
      <c r="AR111" s="106"/>
      <c r="AS111" s="106"/>
      <c r="AT111" s="106"/>
      <c r="AU111" s="107"/>
      <c r="AV111" s="105"/>
      <c r="AW111" s="106"/>
      <c r="AX111" s="106"/>
      <c r="AY111" s="106"/>
      <c r="AZ111" s="106"/>
      <c r="BA111" s="106"/>
      <c r="BB111" s="107"/>
      <c r="BC111" s="105"/>
      <c r="BD111" s="106"/>
      <c r="BE111" s="108"/>
      <c r="BF111" s="1394"/>
      <c r="BG111" s="1395"/>
      <c r="BH111" s="1396"/>
      <c r="BI111" s="1397"/>
      <c r="BJ111" s="1418"/>
      <c r="BK111" s="1419"/>
      <c r="BL111" s="1419"/>
      <c r="BM111" s="1419"/>
      <c r="BN111" s="1420"/>
    </row>
    <row r="112" spans="2:66" ht="20.25" customHeight="1">
      <c r="B112" s="1480"/>
      <c r="C112" s="1390"/>
      <c r="D112" s="1393"/>
      <c r="E112" s="1327"/>
      <c r="F112" s="1392"/>
      <c r="G112" s="1464"/>
      <c r="H112" s="1465"/>
      <c r="I112" s="207"/>
      <c r="J112" s="208">
        <f>G111</f>
        <v>0</v>
      </c>
      <c r="K112" s="207"/>
      <c r="L112" s="208">
        <f>M111</f>
        <v>0</v>
      </c>
      <c r="M112" s="1466"/>
      <c r="N112" s="1467"/>
      <c r="O112" s="1468"/>
      <c r="P112" s="1469"/>
      <c r="Q112" s="1469"/>
      <c r="R112" s="1465"/>
      <c r="S112" s="1440"/>
      <c r="T112" s="1441"/>
      <c r="U112" s="1441"/>
      <c r="V112" s="1441"/>
      <c r="W112" s="1442"/>
      <c r="X112" s="196" t="s">
        <v>254</v>
      </c>
      <c r="Y112" s="120"/>
      <c r="Z112" s="197"/>
      <c r="AA112" s="173" t="str">
        <f>IF(AA111="","",VLOOKUP(AA111,'シフト記号表（従来型・ユニット型共通）'!$C$6:$L$47,10,FALSE))</f>
        <v/>
      </c>
      <c r="AB112" s="174" t="str">
        <f>IF(AB111="","",VLOOKUP(AB111,'シフト記号表（従来型・ユニット型共通）'!$C$6:$L$47,10,FALSE))</f>
        <v/>
      </c>
      <c r="AC112" s="174" t="str">
        <f>IF(AC111="","",VLOOKUP(AC111,'シフト記号表（従来型・ユニット型共通）'!$C$6:$L$47,10,FALSE))</f>
        <v/>
      </c>
      <c r="AD112" s="174"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5" t="str">
        <f>IF(AG111="","",VLOOKUP(AG111,'シフト記号表（従来型・ユニット型共通）'!$C$6:$L$47,10,FALSE))</f>
        <v/>
      </c>
      <c r="AH112" s="173" t="str">
        <f>IF(AH111="","",VLOOKUP(AH111,'シフト記号表（従来型・ユニット型共通）'!$C$6:$L$47,10,FALSE))</f>
        <v/>
      </c>
      <c r="AI112" s="174" t="str">
        <f>IF(AI111="","",VLOOKUP(AI111,'シフト記号表（従来型・ユニット型共通）'!$C$6:$L$47,10,FALSE))</f>
        <v/>
      </c>
      <c r="AJ112" s="174" t="str">
        <f>IF(AJ111="","",VLOOKUP(AJ111,'シフト記号表（従来型・ユニット型共通）'!$C$6:$L$47,10,FALSE))</f>
        <v/>
      </c>
      <c r="AK112" s="174"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5" t="str">
        <f>IF(AN111="","",VLOOKUP(AN111,'シフト記号表（従来型・ユニット型共通）'!$C$6:$L$47,10,FALSE))</f>
        <v/>
      </c>
      <c r="AO112" s="173" t="str">
        <f>IF(AO111="","",VLOOKUP(AO111,'シフト記号表（従来型・ユニット型共通）'!$C$6:$L$47,10,FALSE))</f>
        <v/>
      </c>
      <c r="AP112" s="174" t="str">
        <f>IF(AP111="","",VLOOKUP(AP111,'シフト記号表（従来型・ユニット型共通）'!$C$6:$L$47,10,FALSE))</f>
        <v/>
      </c>
      <c r="AQ112" s="174" t="str">
        <f>IF(AQ111="","",VLOOKUP(AQ111,'シフト記号表（従来型・ユニット型共通）'!$C$6:$L$47,10,FALSE))</f>
        <v/>
      </c>
      <c r="AR112" s="174"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5" t="str">
        <f>IF(AU111="","",VLOOKUP(AU111,'シフト記号表（従来型・ユニット型共通）'!$C$6:$L$47,10,FALSE))</f>
        <v/>
      </c>
      <c r="AV112" s="173" t="str">
        <f>IF(AV111="","",VLOOKUP(AV111,'シフト記号表（従来型・ユニット型共通）'!$C$6:$L$47,10,FALSE))</f>
        <v/>
      </c>
      <c r="AW112" s="174" t="str">
        <f>IF(AW111="","",VLOOKUP(AW111,'シフト記号表（従来型・ユニット型共通）'!$C$6:$L$47,10,FALSE))</f>
        <v/>
      </c>
      <c r="AX112" s="174" t="str">
        <f>IF(AX111="","",VLOOKUP(AX111,'シフト記号表（従来型・ユニット型共通）'!$C$6:$L$47,10,FALSE))</f>
        <v/>
      </c>
      <c r="AY112" s="174"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175" t="str">
        <f>IF(BB111="","",VLOOKUP(BB111,'シフト記号表（従来型・ユニット型共通）'!$C$6:$L$47,10,FALSE))</f>
        <v/>
      </c>
      <c r="BC112" s="173" t="str">
        <f>IF(BC111="","",VLOOKUP(BC111,'シフト記号表（従来型・ユニット型共通）'!$C$6:$L$47,10,FALSE))</f>
        <v/>
      </c>
      <c r="BD112" s="174" t="str">
        <f>IF(BD111="","",VLOOKUP(BD111,'シフト記号表（従来型・ユニット型共通）'!$C$6:$L$47,10,FALSE))</f>
        <v/>
      </c>
      <c r="BE112" s="174" t="str">
        <f>IF(BE111="","",VLOOKUP(BE111,'シフト記号表（従来型・ユニット型共通）'!$C$6:$L$47,10,FALSE))</f>
        <v/>
      </c>
      <c r="BF112" s="1473">
        <f>IF($BI$3="４週",SUM(AA112:BB112),IF($BI$3="暦月",SUM(AA112:BE112),""))</f>
        <v>0</v>
      </c>
      <c r="BG112" s="1474"/>
      <c r="BH112" s="1475">
        <f>IF($BI$3="４週",BF112/4,IF($BI$3="暦月",(BF112/($BI$8/7)),""))</f>
        <v>0</v>
      </c>
      <c r="BI112" s="1474"/>
      <c r="BJ112" s="1470"/>
      <c r="BK112" s="1471"/>
      <c r="BL112" s="1471"/>
      <c r="BM112" s="1471"/>
      <c r="BN112" s="1472"/>
    </row>
    <row r="113" spans="2:66" ht="20.25" customHeight="1">
      <c r="B113" s="1479">
        <f>B111+1</f>
        <v>49</v>
      </c>
      <c r="C113" s="1389"/>
      <c r="D113" s="1391"/>
      <c r="E113" s="1327"/>
      <c r="F113" s="1392"/>
      <c r="G113" s="1316"/>
      <c r="H113" s="1317"/>
      <c r="I113" s="163"/>
      <c r="J113" s="164"/>
      <c r="K113" s="163"/>
      <c r="L113" s="164"/>
      <c r="M113" s="1410"/>
      <c r="N113" s="1411"/>
      <c r="O113" s="1416"/>
      <c r="P113" s="1417"/>
      <c r="Q113" s="1417"/>
      <c r="R113" s="1317"/>
      <c r="S113" s="1440"/>
      <c r="T113" s="1441"/>
      <c r="U113" s="1441"/>
      <c r="V113" s="1441"/>
      <c r="W113" s="1442"/>
      <c r="X113" s="195" t="s">
        <v>18</v>
      </c>
      <c r="Y113" s="118"/>
      <c r="Z113" s="119"/>
      <c r="AA113" s="105"/>
      <c r="AB113" s="106"/>
      <c r="AC113" s="106"/>
      <c r="AD113" s="106"/>
      <c r="AE113" s="106"/>
      <c r="AF113" s="106"/>
      <c r="AG113" s="107"/>
      <c r="AH113" s="105"/>
      <c r="AI113" s="106"/>
      <c r="AJ113" s="106"/>
      <c r="AK113" s="106"/>
      <c r="AL113" s="106"/>
      <c r="AM113" s="106"/>
      <c r="AN113" s="107"/>
      <c r="AO113" s="105"/>
      <c r="AP113" s="106"/>
      <c r="AQ113" s="106"/>
      <c r="AR113" s="106"/>
      <c r="AS113" s="106"/>
      <c r="AT113" s="106"/>
      <c r="AU113" s="107"/>
      <c r="AV113" s="105"/>
      <c r="AW113" s="106"/>
      <c r="AX113" s="106"/>
      <c r="AY113" s="106"/>
      <c r="AZ113" s="106"/>
      <c r="BA113" s="106"/>
      <c r="BB113" s="107"/>
      <c r="BC113" s="105"/>
      <c r="BD113" s="106"/>
      <c r="BE113" s="108"/>
      <c r="BF113" s="1394"/>
      <c r="BG113" s="1395"/>
      <c r="BH113" s="1396"/>
      <c r="BI113" s="1397"/>
      <c r="BJ113" s="1418"/>
      <c r="BK113" s="1419"/>
      <c r="BL113" s="1419"/>
      <c r="BM113" s="1419"/>
      <c r="BN113" s="1420"/>
    </row>
    <row r="114" spans="2:66" ht="20.25" customHeight="1">
      <c r="B114" s="1480"/>
      <c r="C114" s="1390"/>
      <c r="D114" s="1393"/>
      <c r="E114" s="1327"/>
      <c r="F114" s="1392"/>
      <c r="G114" s="1464"/>
      <c r="H114" s="1465"/>
      <c r="I114" s="207"/>
      <c r="J114" s="208">
        <f>G113</f>
        <v>0</v>
      </c>
      <c r="K114" s="207"/>
      <c r="L114" s="208">
        <f>M113</f>
        <v>0</v>
      </c>
      <c r="M114" s="1466"/>
      <c r="N114" s="1467"/>
      <c r="O114" s="1468"/>
      <c r="P114" s="1469"/>
      <c r="Q114" s="1469"/>
      <c r="R114" s="1465"/>
      <c r="S114" s="1440"/>
      <c r="T114" s="1441"/>
      <c r="U114" s="1441"/>
      <c r="V114" s="1441"/>
      <c r="W114" s="1442"/>
      <c r="X114" s="196" t="s">
        <v>254</v>
      </c>
      <c r="Y114" s="120"/>
      <c r="Z114" s="197"/>
      <c r="AA114" s="173" t="str">
        <f>IF(AA113="","",VLOOKUP(AA113,'シフト記号表（従来型・ユニット型共通）'!$C$6:$L$47,10,FALSE))</f>
        <v/>
      </c>
      <c r="AB114" s="174" t="str">
        <f>IF(AB113="","",VLOOKUP(AB113,'シフト記号表（従来型・ユニット型共通）'!$C$6:$L$47,10,FALSE))</f>
        <v/>
      </c>
      <c r="AC114" s="174" t="str">
        <f>IF(AC113="","",VLOOKUP(AC113,'シフト記号表（従来型・ユニット型共通）'!$C$6:$L$47,10,FALSE))</f>
        <v/>
      </c>
      <c r="AD114" s="174"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5" t="str">
        <f>IF(AG113="","",VLOOKUP(AG113,'シフト記号表（従来型・ユニット型共通）'!$C$6:$L$47,10,FALSE))</f>
        <v/>
      </c>
      <c r="AH114" s="173" t="str">
        <f>IF(AH113="","",VLOOKUP(AH113,'シフト記号表（従来型・ユニット型共通）'!$C$6:$L$47,10,FALSE))</f>
        <v/>
      </c>
      <c r="AI114" s="174" t="str">
        <f>IF(AI113="","",VLOOKUP(AI113,'シフト記号表（従来型・ユニット型共通）'!$C$6:$L$47,10,FALSE))</f>
        <v/>
      </c>
      <c r="AJ114" s="174" t="str">
        <f>IF(AJ113="","",VLOOKUP(AJ113,'シフト記号表（従来型・ユニット型共通）'!$C$6:$L$47,10,FALSE))</f>
        <v/>
      </c>
      <c r="AK114" s="174"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5" t="str">
        <f>IF(AN113="","",VLOOKUP(AN113,'シフト記号表（従来型・ユニット型共通）'!$C$6:$L$47,10,FALSE))</f>
        <v/>
      </c>
      <c r="AO114" s="173" t="str">
        <f>IF(AO113="","",VLOOKUP(AO113,'シフト記号表（従来型・ユニット型共通）'!$C$6:$L$47,10,FALSE))</f>
        <v/>
      </c>
      <c r="AP114" s="174" t="str">
        <f>IF(AP113="","",VLOOKUP(AP113,'シフト記号表（従来型・ユニット型共通）'!$C$6:$L$47,10,FALSE))</f>
        <v/>
      </c>
      <c r="AQ114" s="174" t="str">
        <f>IF(AQ113="","",VLOOKUP(AQ113,'シフト記号表（従来型・ユニット型共通）'!$C$6:$L$47,10,FALSE))</f>
        <v/>
      </c>
      <c r="AR114" s="174"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5" t="str">
        <f>IF(AU113="","",VLOOKUP(AU113,'シフト記号表（従来型・ユニット型共通）'!$C$6:$L$47,10,FALSE))</f>
        <v/>
      </c>
      <c r="AV114" s="173" t="str">
        <f>IF(AV113="","",VLOOKUP(AV113,'シフト記号表（従来型・ユニット型共通）'!$C$6:$L$47,10,FALSE))</f>
        <v/>
      </c>
      <c r="AW114" s="174" t="str">
        <f>IF(AW113="","",VLOOKUP(AW113,'シフト記号表（従来型・ユニット型共通）'!$C$6:$L$47,10,FALSE))</f>
        <v/>
      </c>
      <c r="AX114" s="174" t="str">
        <f>IF(AX113="","",VLOOKUP(AX113,'シフト記号表（従来型・ユニット型共通）'!$C$6:$L$47,10,FALSE))</f>
        <v/>
      </c>
      <c r="AY114" s="174"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175" t="str">
        <f>IF(BB113="","",VLOOKUP(BB113,'シフト記号表（従来型・ユニット型共通）'!$C$6:$L$47,10,FALSE))</f>
        <v/>
      </c>
      <c r="BC114" s="173" t="str">
        <f>IF(BC113="","",VLOOKUP(BC113,'シフト記号表（従来型・ユニット型共通）'!$C$6:$L$47,10,FALSE))</f>
        <v/>
      </c>
      <c r="BD114" s="174" t="str">
        <f>IF(BD113="","",VLOOKUP(BD113,'シフト記号表（従来型・ユニット型共通）'!$C$6:$L$47,10,FALSE))</f>
        <v/>
      </c>
      <c r="BE114" s="174" t="str">
        <f>IF(BE113="","",VLOOKUP(BE113,'シフト記号表（従来型・ユニット型共通）'!$C$6:$L$47,10,FALSE))</f>
        <v/>
      </c>
      <c r="BF114" s="1473">
        <f>IF($BI$3="４週",SUM(AA114:BB114),IF($BI$3="暦月",SUM(AA114:BE114),""))</f>
        <v>0</v>
      </c>
      <c r="BG114" s="1474"/>
      <c r="BH114" s="1475">
        <f>IF($BI$3="４週",BF114/4,IF($BI$3="暦月",(BF114/($BI$8/7)),""))</f>
        <v>0</v>
      </c>
      <c r="BI114" s="1474"/>
      <c r="BJ114" s="1470"/>
      <c r="BK114" s="1471"/>
      <c r="BL114" s="1471"/>
      <c r="BM114" s="1471"/>
      <c r="BN114" s="1472"/>
    </row>
    <row r="115" spans="2:66" ht="20.25" customHeight="1">
      <c r="B115" s="1479">
        <f>B113+1</f>
        <v>50</v>
      </c>
      <c r="C115" s="1389"/>
      <c r="D115" s="1391"/>
      <c r="E115" s="1327"/>
      <c r="F115" s="1392"/>
      <c r="G115" s="1316"/>
      <c r="H115" s="1317"/>
      <c r="I115" s="163"/>
      <c r="J115" s="164"/>
      <c r="K115" s="163"/>
      <c r="L115" s="164"/>
      <c r="M115" s="1410"/>
      <c r="N115" s="1411"/>
      <c r="O115" s="1416"/>
      <c r="P115" s="1417"/>
      <c r="Q115" s="1417"/>
      <c r="R115" s="1317"/>
      <c r="S115" s="1440"/>
      <c r="T115" s="1441"/>
      <c r="U115" s="1441"/>
      <c r="V115" s="1441"/>
      <c r="W115" s="1442"/>
      <c r="X115" s="195" t="s">
        <v>18</v>
      </c>
      <c r="Y115" s="118"/>
      <c r="Z115" s="119"/>
      <c r="AA115" s="105"/>
      <c r="AB115" s="106"/>
      <c r="AC115" s="106"/>
      <c r="AD115" s="106"/>
      <c r="AE115" s="106"/>
      <c r="AF115" s="106"/>
      <c r="AG115" s="107"/>
      <c r="AH115" s="105"/>
      <c r="AI115" s="106"/>
      <c r="AJ115" s="106"/>
      <c r="AK115" s="106"/>
      <c r="AL115" s="106"/>
      <c r="AM115" s="106"/>
      <c r="AN115" s="107"/>
      <c r="AO115" s="105"/>
      <c r="AP115" s="106"/>
      <c r="AQ115" s="106"/>
      <c r="AR115" s="106"/>
      <c r="AS115" s="106"/>
      <c r="AT115" s="106"/>
      <c r="AU115" s="107"/>
      <c r="AV115" s="105"/>
      <c r="AW115" s="106"/>
      <c r="AX115" s="106"/>
      <c r="AY115" s="106"/>
      <c r="AZ115" s="106"/>
      <c r="BA115" s="106"/>
      <c r="BB115" s="107"/>
      <c r="BC115" s="105"/>
      <c r="BD115" s="106"/>
      <c r="BE115" s="108"/>
      <c r="BF115" s="1394"/>
      <c r="BG115" s="1395"/>
      <c r="BH115" s="1396"/>
      <c r="BI115" s="1397"/>
      <c r="BJ115" s="1418"/>
      <c r="BK115" s="1419"/>
      <c r="BL115" s="1419"/>
      <c r="BM115" s="1419"/>
      <c r="BN115" s="1420"/>
    </row>
    <row r="116" spans="2:66" ht="20.25" customHeight="1">
      <c r="B116" s="1480"/>
      <c r="C116" s="1390"/>
      <c r="D116" s="1393"/>
      <c r="E116" s="1327"/>
      <c r="F116" s="1392"/>
      <c r="G116" s="1464"/>
      <c r="H116" s="1465"/>
      <c r="I116" s="207"/>
      <c r="J116" s="208">
        <f>G115</f>
        <v>0</v>
      </c>
      <c r="K116" s="207"/>
      <c r="L116" s="208">
        <f>M115</f>
        <v>0</v>
      </c>
      <c r="M116" s="1466"/>
      <c r="N116" s="1467"/>
      <c r="O116" s="1468"/>
      <c r="P116" s="1469"/>
      <c r="Q116" s="1469"/>
      <c r="R116" s="1465"/>
      <c r="S116" s="1440"/>
      <c r="T116" s="1441"/>
      <c r="U116" s="1441"/>
      <c r="V116" s="1441"/>
      <c r="W116" s="1442"/>
      <c r="X116" s="196" t="s">
        <v>254</v>
      </c>
      <c r="Y116" s="120"/>
      <c r="Z116" s="197"/>
      <c r="AA116" s="173" t="str">
        <f>IF(AA115="","",VLOOKUP(AA115,'シフト記号表（従来型・ユニット型共通）'!$C$6:$L$47,10,FALSE))</f>
        <v/>
      </c>
      <c r="AB116" s="174" t="str">
        <f>IF(AB115="","",VLOOKUP(AB115,'シフト記号表（従来型・ユニット型共通）'!$C$6:$L$47,10,FALSE))</f>
        <v/>
      </c>
      <c r="AC116" s="174" t="str">
        <f>IF(AC115="","",VLOOKUP(AC115,'シフト記号表（従来型・ユニット型共通）'!$C$6:$L$47,10,FALSE))</f>
        <v/>
      </c>
      <c r="AD116" s="174"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5" t="str">
        <f>IF(AG115="","",VLOOKUP(AG115,'シフト記号表（従来型・ユニット型共通）'!$C$6:$L$47,10,FALSE))</f>
        <v/>
      </c>
      <c r="AH116" s="173" t="str">
        <f>IF(AH115="","",VLOOKUP(AH115,'シフト記号表（従来型・ユニット型共通）'!$C$6:$L$47,10,FALSE))</f>
        <v/>
      </c>
      <c r="AI116" s="174" t="str">
        <f>IF(AI115="","",VLOOKUP(AI115,'シフト記号表（従来型・ユニット型共通）'!$C$6:$L$47,10,FALSE))</f>
        <v/>
      </c>
      <c r="AJ116" s="174" t="str">
        <f>IF(AJ115="","",VLOOKUP(AJ115,'シフト記号表（従来型・ユニット型共通）'!$C$6:$L$47,10,FALSE))</f>
        <v/>
      </c>
      <c r="AK116" s="174"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5" t="str">
        <f>IF(AN115="","",VLOOKUP(AN115,'シフト記号表（従来型・ユニット型共通）'!$C$6:$L$47,10,FALSE))</f>
        <v/>
      </c>
      <c r="AO116" s="173" t="str">
        <f>IF(AO115="","",VLOOKUP(AO115,'シフト記号表（従来型・ユニット型共通）'!$C$6:$L$47,10,FALSE))</f>
        <v/>
      </c>
      <c r="AP116" s="174" t="str">
        <f>IF(AP115="","",VLOOKUP(AP115,'シフト記号表（従来型・ユニット型共通）'!$C$6:$L$47,10,FALSE))</f>
        <v/>
      </c>
      <c r="AQ116" s="174" t="str">
        <f>IF(AQ115="","",VLOOKUP(AQ115,'シフト記号表（従来型・ユニット型共通）'!$C$6:$L$47,10,FALSE))</f>
        <v/>
      </c>
      <c r="AR116" s="174"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5" t="str">
        <f>IF(AU115="","",VLOOKUP(AU115,'シフト記号表（従来型・ユニット型共通）'!$C$6:$L$47,10,FALSE))</f>
        <v/>
      </c>
      <c r="AV116" s="173" t="str">
        <f>IF(AV115="","",VLOOKUP(AV115,'シフト記号表（従来型・ユニット型共通）'!$C$6:$L$47,10,FALSE))</f>
        <v/>
      </c>
      <c r="AW116" s="174" t="str">
        <f>IF(AW115="","",VLOOKUP(AW115,'シフト記号表（従来型・ユニット型共通）'!$C$6:$L$47,10,FALSE))</f>
        <v/>
      </c>
      <c r="AX116" s="174" t="str">
        <f>IF(AX115="","",VLOOKUP(AX115,'シフト記号表（従来型・ユニット型共通）'!$C$6:$L$47,10,FALSE))</f>
        <v/>
      </c>
      <c r="AY116" s="174"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175" t="str">
        <f>IF(BB115="","",VLOOKUP(BB115,'シフト記号表（従来型・ユニット型共通）'!$C$6:$L$47,10,FALSE))</f>
        <v/>
      </c>
      <c r="BC116" s="173" t="str">
        <f>IF(BC115="","",VLOOKUP(BC115,'シフト記号表（従来型・ユニット型共通）'!$C$6:$L$47,10,FALSE))</f>
        <v/>
      </c>
      <c r="BD116" s="174" t="str">
        <f>IF(BD115="","",VLOOKUP(BD115,'シフト記号表（従来型・ユニット型共通）'!$C$6:$L$47,10,FALSE))</f>
        <v/>
      </c>
      <c r="BE116" s="174" t="str">
        <f>IF(BE115="","",VLOOKUP(BE115,'シフト記号表（従来型・ユニット型共通）'!$C$6:$L$47,10,FALSE))</f>
        <v/>
      </c>
      <c r="BF116" s="1473">
        <f>IF($BI$3="４週",SUM(AA116:BB116),IF($BI$3="暦月",SUM(AA116:BE116),""))</f>
        <v>0</v>
      </c>
      <c r="BG116" s="1474"/>
      <c r="BH116" s="1475">
        <f>IF($BI$3="４週",BF116/4,IF($BI$3="暦月",(BF116/($BI$8/7)),""))</f>
        <v>0</v>
      </c>
      <c r="BI116" s="1474"/>
      <c r="BJ116" s="1470"/>
      <c r="BK116" s="1471"/>
      <c r="BL116" s="1471"/>
      <c r="BM116" s="1471"/>
      <c r="BN116" s="1472"/>
    </row>
    <row r="117" spans="2:66" ht="20.25" customHeight="1">
      <c r="B117" s="1479">
        <f>B115+1</f>
        <v>51</v>
      </c>
      <c r="C117" s="1389"/>
      <c r="D117" s="1391"/>
      <c r="E117" s="1327"/>
      <c r="F117" s="1392"/>
      <c r="G117" s="1316"/>
      <c r="H117" s="1317"/>
      <c r="I117" s="163"/>
      <c r="J117" s="164"/>
      <c r="K117" s="163"/>
      <c r="L117" s="164"/>
      <c r="M117" s="1410"/>
      <c r="N117" s="1411"/>
      <c r="O117" s="1416"/>
      <c r="P117" s="1417"/>
      <c r="Q117" s="1417"/>
      <c r="R117" s="1317"/>
      <c r="S117" s="1440"/>
      <c r="T117" s="1441"/>
      <c r="U117" s="1441"/>
      <c r="V117" s="1441"/>
      <c r="W117" s="1442"/>
      <c r="X117" s="195" t="s">
        <v>18</v>
      </c>
      <c r="Y117" s="118"/>
      <c r="Z117" s="119"/>
      <c r="AA117" s="105"/>
      <c r="AB117" s="106"/>
      <c r="AC117" s="106"/>
      <c r="AD117" s="106"/>
      <c r="AE117" s="106"/>
      <c r="AF117" s="106"/>
      <c r="AG117" s="107"/>
      <c r="AH117" s="105"/>
      <c r="AI117" s="106"/>
      <c r="AJ117" s="106"/>
      <c r="AK117" s="106"/>
      <c r="AL117" s="106"/>
      <c r="AM117" s="106"/>
      <c r="AN117" s="107"/>
      <c r="AO117" s="105"/>
      <c r="AP117" s="106"/>
      <c r="AQ117" s="106"/>
      <c r="AR117" s="106"/>
      <c r="AS117" s="106"/>
      <c r="AT117" s="106"/>
      <c r="AU117" s="107"/>
      <c r="AV117" s="105"/>
      <c r="AW117" s="106"/>
      <c r="AX117" s="106"/>
      <c r="AY117" s="106"/>
      <c r="AZ117" s="106"/>
      <c r="BA117" s="106"/>
      <c r="BB117" s="107"/>
      <c r="BC117" s="105"/>
      <c r="BD117" s="106"/>
      <c r="BE117" s="108"/>
      <c r="BF117" s="1394"/>
      <c r="BG117" s="1395"/>
      <c r="BH117" s="1396"/>
      <c r="BI117" s="1397"/>
      <c r="BJ117" s="1418"/>
      <c r="BK117" s="1419"/>
      <c r="BL117" s="1419"/>
      <c r="BM117" s="1419"/>
      <c r="BN117" s="1420"/>
    </row>
    <row r="118" spans="2:66" ht="20.25" customHeight="1">
      <c r="B118" s="1480"/>
      <c r="C118" s="1390"/>
      <c r="D118" s="1393"/>
      <c r="E118" s="1327"/>
      <c r="F118" s="1392"/>
      <c r="G118" s="1464"/>
      <c r="H118" s="1465"/>
      <c r="I118" s="207"/>
      <c r="J118" s="208">
        <f>G117</f>
        <v>0</v>
      </c>
      <c r="K118" s="207"/>
      <c r="L118" s="208">
        <f>M117</f>
        <v>0</v>
      </c>
      <c r="M118" s="1466"/>
      <c r="N118" s="1467"/>
      <c r="O118" s="1468"/>
      <c r="P118" s="1469"/>
      <c r="Q118" s="1469"/>
      <c r="R118" s="1465"/>
      <c r="S118" s="1440"/>
      <c r="T118" s="1441"/>
      <c r="U118" s="1441"/>
      <c r="V118" s="1441"/>
      <c r="W118" s="1442"/>
      <c r="X118" s="196" t="s">
        <v>254</v>
      </c>
      <c r="Y118" s="120"/>
      <c r="Z118" s="197"/>
      <c r="AA118" s="173" t="str">
        <f>IF(AA117="","",VLOOKUP(AA117,'シフト記号表（従来型・ユニット型共通）'!$C$6:$L$47,10,FALSE))</f>
        <v/>
      </c>
      <c r="AB118" s="174" t="str">
        <f>IF(AB117="","",VLOOKUP(AB117,'シフト記号表（従来型・ユニット型共通）'!$C$6:$L$47,10,FALSE))</f>
        <v/>
      </c>
      <c r="AC118" s="174" t="str">
        <f>IF(AC117="","",VLOOKUP(AC117,'シフト記号表（従来型・ユニット型共通）'!$C$6:$L$47,10,FALSE))</f>
        <v/>
      </c>
      <c r="AD118" s="174"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5" t="str">
        <f>IF(AG117="","",VLOOKUP(AG117,'シフト記号表（従来型・ユニット型共通）'!$C$6:$L$47,10,FALSE))</f>
        <v/>
      </c>
      <c r="AH118" s="173" t="str">
        <f>IF(AH117="","",VLOOKUP(AH117,'シフト記号表（従来型・ユニット型共通）'!$C$6:$L$47,10,FALSE))</f>
        <v/>
      </c>
      <c r="AI118" s="174" t="str">
        <f>IF(AI117="","",VLOOKUP(AI117,'シフト記号表（従来型・ユニット型共通）'!$C$6:$L$47,10,FALSE))</f>
        <v/>
      </c>
      <c r="AJ118" s="174" t="str">
        <f>IF(AJ117="","",VLOOKUP(AJ117,'シフト記号表（従来型・ユニット型共通）'!$C$6:$L$47,10,FALSE))</f>
        <v/>
      </c>
      <c r="AK118" s="174"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5" t="str">
        <f>IF(AN117="","",VLOOKUP(AN117,'シフト記号表（従来型・ユニット型共通）'!$C$6:$L$47,10,FALSE))</f>
        <v/>
      </c>
      <c r="AO118" s="173" t="str">
        <f>IF(AO117="","",VLOOKUP(AO117,'シフト記号表（従来型・ユニット型共通）'!$C$6:$L$47,10,FALSE))</f>
        <v/>
      </c>
      <c r="AP118" s="174" t="str">
        <f>IF(AP117="","",VLOOKUP(AP117,'シフト記号表（従来型・ユニット型共通）'!$C$6:$L$47,10,FALSE))</f>
        <v/>
      </c>
      <c r="AQ118" s="174" t="str">
        <f>IF(AQ117="","",VLOOKUP(AQ117,'シフト記号表（従来型・ユニット型共通）'!$C$6:$L$47,10,FALSE))</f>
        <v/>
      </c>
      <c r="AR118" s="174"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5" t="str">
        <f>IF(AU117="","",VLOOKUP(AU117,'シフト記号表（従来型・ユニット型共通）'!$C$6:$L$47,10,FALSE))</f>
        <v/>
      </c>
      <c r="AV118" s="173" t="str">
        <f>IF(AV117="","",VLOOKUP(AV117,'シフト記号表（従来型・ユニット型共通）'!$C$6:$L$47,10,FALSE))</f>
        <v/>
      </c>
      <c r="AW118" s="174" t="str">
        <f>IF(AW117="","",VLOOKUP(AW117,'シフト記号表（従来型・ユニット型共通）'!$C$6:$L$47,10,FALSE))</f>
        <v/>
      </c>
      <c r="AX118" s="174" t="str">
        <f>IF(AX117="","",VLOOKUP(AX117,'シフト記号表（従来型・ユニット型共通）'!$C$6:$L$47,10,FALSE))</f>
        <v/>
      </c>
      <c r="AY118" s="174"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175" t="str">
        <f>IF(BB117="","",VLOOKUP(BB117,'シフト記号表（従来型・ユニット型共通）'!$C$6:$L$47,10,FALSE))</f>
        <v/>
      </c>
      <c r="BC118" s="173" t="str">
        <f>IF(BC117="","",VLOOKUP(BC117,'シフト記号表（従来型・ユニット型共通）'!$C$6:$L$47,10,FALSE))</f>
        <v/>
      </c>
      <c r="BD118" s="174" t="str">
        <f>IF(BD117="","",VLOOKUP(BD117,'シフト記号表（従来型・ユニット型共通）'!$C$6:$L$47,10,FALSE))</f>
        <v/>
      </c>
      <c r="BE118" s="174" t="str">
        <f>IF(BE117="","",VLOOKUP(BE117,'シフト記号表（従来型・ユニット型共通）'!$C$6:$L$47,10,FALSE))</f>
        <v/>
      </c>
      <c r="BF118" s="1473">
        <f>IF($BI$3="４週",SUM(AA118:BB118),IF($BI$3="暦月",SUM(AA118:BE118),""))</f>
        <v>0</v>
      </c>
      <c r="BG118" s="1474"/>
      <c r="BH118" s="1475">
        <f>IF($BI$3="４週",BF118/4,IF($BI$3="暦月",(BF118/($BI$8/7)),""))</f>
        <v>0</v>
      </c>
      <c r="BI118" s="1474"/>
      <c r="BJ118" s="1470"/>
      <c r="BK118" s="1471"/>
      <c r="BL118" s="1471"/>
      <c r="BM118" s="1471"/>
      <c r="BN118" s="1472"/>
    </row>
    <row r="119" spans="2:66" ht="20.25" customHeight="1">
      <c r="B119" s="1479">
        <f>B117+1</f>
        <v>52</v>
      </c>
      <c r="C119" s="1389"/>
      <c r="D119" s="1391"/>
      <c r="E119" s="1327"/>
      <c r="F119" s="1392"/>
      <c r="G119" s="1316"/>
      <c r="H119" s="1317"/>
      <c r="I119" s="163"/>
      <c r="J119" s="164"/>
      <c r="K119" s="163"/>
      <c r="L119" s="164"/>
      <c r="M119" s="1410"/>
      <c r="N119" s="1411"/>
      <c r="O119" s="1416"/>
      <c r="P119" s="1417"/>
      <c r="Q119" s="1417"/>
      <c r="R119" s="1317"/>
      <c r="S119" s="1440"/>
      <c r="T119" s="1441"/>
      <c r="U119" s="1441"/>
      <c r="V119" s="1441"/>
      <c r="W119" s="1442"/>
      <c r="X119" s="195" t="s">
        <v>18</v>
      </c>
      <c r="Y119" s="118"/>
      <c r="Z119" s="119"/>
      <c r="AA119" s="105"/>
      <c r="AB119" s="106"/>
      <c r="AC119" s="106"/>
      <c r="AD119" s="106"/>
      <c r="AE119" s="106"/>
      <c r="AF119" s="106"/>
      <c r="AG119" s="107"/>
      <c r="AH119" s="105"/>
      <c r="AI119" s="106"/>
      <c r="AJ119" s="106"/>
      <c r="AK119" s="106"/>
      <c r="AL119" s="106"/>
      <c r="AM119" s="106"/>
      <c r="AN119" s="107"/>
      <c r="AO119" s="105"/>
      <c r="AP119" s="106"/>
      <c r="AQ119" s="106"/>
      <c r="AR119" s="106"/>
      <c r="AS119" s="106"/>
      <c r="AT119" s="106"/>
      <c r="AU119" s="107"/>
      <c r="AV119" s="105"/>
      <c r="AW119" s="106"/>
      <c r="AX119" s="106"/>
      <c r="AY119" s="106"/>
      <c r="AZ119" s="106"/>
      <c r="BA119" s="106"/>
      <c r="BB119" s="107"/>
      <c r="BC119" s="105"/>
      <c r="BD119" s="106"/>
      <c r="BE119" s="108"/>
      <c r="BF119" s="1394"/>
      <c r="BG119" s="1395"/>
      <c r="BH119" s="1396"/>
      <c r="BI119" s="1397"/>
      <c r="BJ119" s="1418"/>
      <c r="BK119" s="1419"/>
      <c r="BL119" s="1419"/>
      <c r="BM119" s="1419"/>
      <c r="BN119" s="1420"/>
    </row>
    <row r="120" spans="2:66" ht="20.25" customHeight="1">
      <c r="B120" s="1480"/>
      <c r="C120" s="1390"/>
      <c r="D120" s="1393"/>
      <c r="E120" s="1327"/>
      <c r="F120" s="1392"/>
      <c r="G120" s="1464"/>
      <c r="H120" s="1465"/>
      <c r="I120" s="207"/>
      <c r="J120" s="208">
        <f>G119</f>
        <v>0</v>
      </c>
      <c r="K120" s="207"/>
      <c r="L120" s="208">
        <f>M119</f>
        <v>0</v>
      </c>
      <c r="M120" s="1466"/>
      <c r="N120" s="1467"/>
      <c r="O120" s="1468"/>
      <c r="P120" s="1469"/>
      <c r="Q120" s="1469"/>
      <c r="R120" s="1465"/>
      <c r="S120" s="1440"/>
      <c r="T120" s="1441"/>
      <c r="U120" s="1441"/>
      <c r="V120" s="1441"/>
      <c r="W120" s="1442"/>
      <c r="X120" s="196" t="s">
        <v>254</v>
      </c>
      <c r="Y120" s="120"/>
      <c r="Z120" s="197"/>
      <c r="AA120" s="173" t="str">
        <f>IF(AA119="","",VLOOKUP(AA119,'シフト記号表（従来型・ユニット型共通）'!$C$6:$L$47,10,FALSE))</f>
        <v/>
      </c>
      <c r="AB120" s="174" t="str">
        <f>IF(AB119="","",VLOOKUP(AB119,'シフト記号表（従来型・ユニット型共通）'!$C$6:$L$47,10,FALSE))</f>
        <v/>
      </c>
      <c r="AC120" s="174" t="str">
        <f>IF(AC119="","",VLOOKUP(AC119,'シフト記号表（従来型・ユニット型共通）'!$C$6:$L$47,10,FALSE))</f>
        <v/>
      </c>
      <c r="AD120" s="174"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5" t="str">
        <f>IF(AG119="","",VLOOKUP(AG119,'シフト記号表（従来型・ユニット型共通）'!$C$6:$L$47,10,FALSE))</f>
        <v/>
      </c>
      <c r="AH120" s="173" t="str">
        <f>IF(AH119="","",VLOOKUP(AH119,'シフト記号表（従来型・ユニット型共通）'!$C$6:$L$47,10,FALSE))</f>
        <v/>
      </c>
      <c r="AI120" s="174" t="str">
        <f>IF(AI119="","",VLOOKUP(AI119,'シフト記号表（従来型・ユニット型共通）'!$C$6:$L$47,10,FALSE))</f>
        <v/>
      </c>
      <c r="AJ120" s="174" t="str">
        <f>IF(AJ119="","",VLOOKUP(AJ119,'シフト記号表（従来型・ユニット型共通）'!$C$6:$L$47,10,FALSE))</f>
        <v/>
      </c>
      <c r="AK120" s="174"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5" t="str">
        <f>IF(AN119="","",VLOOKUP(AN119,'シフト記号表（従来型・ユニット型共通）'!$C$6:$L$47,10,FALSE))</f>
        <v/>
      </c>
      <c r="AO120" s="173" t="str">
        <f>IF(AO119="","",VLOOKUP(AO119,'シフト記号表（従来型・ユニット型共通）'!$C$6:$L$47,10,FALSE))</f>
        <v/>
      </c>
      <c r="AP120" s="174" t="str">
        <f>IF(AP119="","",VLOOKUP(AP119,'シフト記号表（従来型・ユニット型共通）'!$C$6:$L$47,10,FALSE))</f>
        <v/>
      </c>
      <c r="AQ120" s="174" t="str">
        <f>IF(AQ119="","",VLOOKUP(AQ119,'シフト記号表（従来型・ユニット型共通）'!$C$6:$L$47,10,FALSE))</f>
        <v/>
      </c>
      <c r="AR120" s="174"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5" t="str">
        <f>IF(AU119="","",VLOOKUP(AU119,'シフト記号表（従来型・ユニット型共通）'!$C$6:$L$47,10,FALSE))</f>
        <v/>
      </c>
      <c r="AV120" s="173" t="str">
        <f>IF(AV119="","",VLOOKUP(AV119,'シフト記号表（従来型・ユニット型共通）'!$C$6:$L$47,10,FALSE))</f>
        <v/>
      </c>
      <c r="AW120" s="174" t="str">
        <f>IF(AW119="","",VLOOKUP(AW119,'シフト記号表（従来型・ユニット型共通）'!$C$6:$L$47,10,FALSE))</f>
        <v/>
      </c>
      <c r="AX120" s="174" t="str">
        <f>IF(AX119="","",VLOOKUP(AX119,'シフト記号表（従来型・ユニット型共通）'!$C$6:$L$47,10,FALSE))</f>
        <v/>
      </c>
      <c r="AY120" s="174"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175" t="str">
        <f>IF(BB119="","",VLOOKUP(BB119,'シフト記号表（従来型・ユニット型共通）'!$C$6:$L$47,10,FALSE))</f>
        <v/>
      </c>
      <c r="BC120" s="173" t="str">
        <f>IF(BC119="","",VLOOKUP(BC119,'シフト記号表（従来型・ユニット型共通）'!$C$6:$L$47,10,FALSE))</f>
        <v/>
      </c>
      <c r="BD120" s="174" t="str">
        <f>IF(BD119="","",VLOOKUP(BD119,'シフト記号表（従来型・ユニット型共通）'!$C$6:$L$47,10,FALSE))</f>
        <v/>
      </c>
      <c r="BE120" s="174" t="str">
        <f>IF(BE119="","",VLOOKUP(BE119,'シフト記号表（従来型・ユニット型共通）'!$C$6:$L$47,10,FALSE))</f>
        <v/>
      </c>
      <c r="BF120" s="1473">
        <f>IF($BI$3="４週",SUM(AA120:BB120),IF($BI$3="暦月",SUM(AA120:BE120),""))</f>
        <v>0</v>
      </c>
      <c r="BG120" s="1474"/>
      <c r="BH120" s="1475">
        <f>IF($BI$3="４週",BF120/4,IF($BI$3="暦月",(BF120/($BI$8/7)),""))</f>
        <v>0</v>
      </c>
      <c r="BI120" s="1474"/>
      <c r="BJ120" s="1470"/>
      <c r="BK120" s="1471"/>
      <c r="BL120" s="1471"/>
      <c r="BM120" s="1471"/>
      <c r="BN120" s="1472"/>
    </row>
    <row r="121" spans="2:66" ht="20.25" customHeight="1">
      <c r="B121" s="1479">
        <f>B119+1</f>
        <v>53</v>
      </c>
      <c r="C121" s="1389"/>
      <c r="D121" s="1391"/>
      <c r="E121" s="1327"/>
      <c r="F121" s="1392"/>
      <c r="G121" s="1316"/>
      <c r="H121" s="1317"/>
      <c r="I121" s="163"/>
      <c r="J121" s="164"/>
      <c r="K121" s="163"/>
      <c r="L121" s="164"/>
      <c r="M121" s="1410"/>
      <c r="N121" s="1411"/>
      <c r="O121" s="1416"/>
      <c r="P121" s="1417"/>
      <c r="Q121" s="1417"/>
      <c r="R121" s="1317"/>
      <c r="S121" s="1440"/>
      <c r="T121" s="1441"/>
      <c r="U121" s="1441"/>
      <c r="V121" s="1441"/>
      <c r="W121" s="1442"/>
      <c r="X121" s="195" t="s">
        <v>18</v>
      </c>
      <c r="Y121" s="118"/>
      <c r="Z121" s="119"/>
      <c r="AA121" s="105"/>
      <c r="AB121" s="106"/>
      <c r="AC121" s="106"/>
      <c r="AD121" s="106"/>
      <c r="AE121" s="106"/>
      <c r="AF121" s="106"/>
      <c r="AG121" s="107"/>
      <c r="AH121" s="105"/>
      <c r="AI121" s="106"/>
      <c r="AJ121" s="106"/>
      <c r="AK121" s="106"/>
      <c r="AL121" s="106"/>
      <c r="AM121" s="106"/>
      <c r="AN121" s="107"/>
      <c r="AO121" s="105"/>
      <c r="AP121" s="106"/>
      <c r="AQ121" s="106"/>
      <c r="AR121" s="106"/>
      <c r="AS121" s="106"/>
      <c r="AT121" s="106"/>
      <c r="AU121" s="107"/>
      <c r="AV121" s="105"/>
      <c r="AW121" s="106"/>
      <c r="AX121" s="106"/>
      <c r="AY121" s="106"/>
      <c r="AZ121" s="106"/>
      <c r="BA121" s="106"/>
      <c r="BB121" s="107"/>
      <c r="BC121" s="105"/>
      <c r="BD121" s="106"/>
      <c r="BE121" s="108"/>
      <c r="BF121" s="1394"/>
      <c r="BG121" s="1395"/>
      <c r="BH121" s="1396"/>
      <c r="BI121" s="1397"/>
      <c r="BJ121" s="1418"/>
      <c r="BK121" s="1419"/>
      <c r="BL121" s="1419"/>
      <c r="BM121" s="1419"/>
      <c r="BN121" s="1420"/>
    </row>
    <row r="122" spans="2:66" ht="20.25" customHeight="1">
      <c r="B122" s="1480"/>
      <c r="C122" s="1390"/>
      <c r="D122" s="1393"/>
      <c r="E122" s="1327"/>
      <c r="F122" s="1392"/>
      <c r="G122" s="1464"/>
      <c r="H122" s="1465"/>
      <c r="I122" s="207"/>
      <c r="J122" s="208">
        <f>G121</f>
        <v>0</v>
      </c>
      <c r="K122" s="207"/>
      <c r="L122" s="208">
        <f>M121</f>
        <v>0</v>
      </c>
      <c r="M122" s="1466"/>
      <c r="N122" s="1467"/>
      <c r="O122" s="1468"/>
      <c r="P122" s="1469"/>
      <c r="Q122" s="1469"/>
      <c r="R122" s="1465"/>
      <c r="S122" s="1440"/>
      <c r="T122" s="1441"/>
      <c r="U122" s="1441"/>
      <c r="V122" s="1441"/>
      <c r="W122" s="1442"/>
      <c r="X122" s="196" t="s">
        <v>254</v>
      </c>
      <c r="Y122" s="120"/>
      <c r="Z122" s="197"/>
      <c r="AA122" s="173" t="str">
        <f>IF(AA121="","",VLOOKUP(AA121,'シフト記号表（従来型・ユニット型共通）'!$C$6:$L$47,10,FALSE))</f>
        <v/>
      </c>
      <c r="AB122" s="174" t="str">
        <f>IF(AB121="","",VLOOKUP(AB121,'シフト記号表（従来型・ユニット型共通）'!$C$6:$L$47,10,FALSE))</f>
        <v/>
      </c>
      <c r="AC122" s="174" t="str">
        <f>IF(AC121="","",VLOOKUP(AC121,'シフト記号表（従来型・ユニット型共通）'!$C$6:$L$47,10,FALSE))</f>
        <v/>
      </c>
      <c r="AD122" s="174"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5" t="str">
        <f>IF(AG121="","",VLOOKUP(AG121,'シフト記号表（従来型・ユニット型共通）'!$C$6:$L$47,10,FALSE))</f>
        <v/>
      </c>
      <c r="AH122" s="173" t="str">
        <f>IF(AH121="","",VLOOKUP(AH121,'シフト記号表（従来型・ユニット型共通）'!$C$6:$L$47,10,FALSE))</f>
        <v/>
      </c>
      <c r="AI122" s="174" t="str">
        <f>IF(AI121="","",VLOOKUP(AI121,'シフト記号表（従来型・ユニット型共通）'!$C$6:$L$47,10,FALSE))</f>
        <v/>
      </c>
      <c r="AJ122" s="174" t="str">
        <f>IF(AJ121="","",VLOOKUP(AJ121,'シフト記号表（従来型・ユニット型共通）'!$C$6:$L$47,10,FALSE))</f>
        <v/>
      </c>
      <c r="AK122" s="174"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5" t="str">
        <f>IF(AN121="","",VLOOKUP(AN121,'シフト記号表（従来型・ユニット型共通）'!$C$6:$L$47,10,FALSE))</f>
        <v/>
      </c>
      <c r="AO122" s="173" t="str">
        <f>IF(AO121="","",VLOOKUP(AO121,'シフト記号表（従来型・ユニット型共通）'!$C$6:$L$47,10,FALSE))</f>
        <v/>
      </c>
      <c r="AP122" s="174" t="str">
        <f>IF(AP121="","",VLOOKUP(AP121,'シフト記号表（従来型・ユニット型共通）'!$C$6:$L$47,10,FALSE))</f>
        <v/>
      </c>
      <c r="AQ122" s="174" t="str">
        <f>IF(AQ121="","",VLOOKUP(AQ121,'シフト記号表（従来型・ユニット型共通）'!$C$6:$L$47,10,FALSE))</f>
        <v/>
      </c>
      <c r="AR122" s="174"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5" t="str">
        <f>IF(AU121="","",VLOOKUP(AU121,'シフト記号表（従来型・ユニット型共通）'!$C$6:$L$47,10,FALSE))</f>
        <v/>
      </c>
      <c r="AV122" s="173" t="str">
        <f>IF(AV121="","",VLOOKUP(AV121,'シフト記号表（従来型・ユニット型共通）'!$C$6:$L$47,10,FALSE))</f>
        <v/>
      </c>
      <c r="AW122" s="174" t="str">
        <f>IF(AW121="","",VLOOKUP(AW121,'シフト記号表（従来型・ユニット型共通）'!$C$6:$L$47,10,FALSE))</f>
        <v/>
      </c>
      <c r="AX122" s="174" t="str">
        <f>IF(AX121="","",VLOOKUP(AX121,'シフト記号表（従来型・ユニット型共通）'!$C$6:$L$47,10,FALSE))</f>
        <v/>
      </c>
      <c r="AY122" s="174"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175" t="str">
        <f>IF(BB121="","",VLOOKUP(BB121,'シフト記号表（従来型・ユニット型共通）'!$C$6:$L$47,10,FALSE))</f>
        <v/>
      </c>
      <c r="BC122" s="173" t="str">
        <f>IF(BC121="","",VLOOKUP(BC121,'シフト記号表（従来型・ユニット型共通）'!$C$6:$L$47,10,FALSE))</f>
        <v/>
      </c>
      <c r="BD122" s="174" t="str">
        <f>IF(BD121="","",VLOOKUP(BD121,'シフト記号表（従来型・ユニット型共通）'!$C$6:$L$47,10,FALSE))</f>
        <v/>
      </c>
      <c r="BE122" s="174" t="str">
        <f>IF(BE121="","",VLOOKUP(BE121,'シフト記号表（従来型・ユニット型共通）'!$C$6:$L$47,10,FALSE))</f>
        <v/>
      </c>
      <c r="BF122" s="1473">
        <f>IF($BI$3="４週",SUM(AA122:BB122),IF($BI$3="暦月",SUM(AA122:BE122),""))</f>
        <v>0</v>
      </c>
      <c r="BG122" s="1474"/>
      <c r="BH122" s="1475">
        <f>IF($BI$3="４週",BF122/4,IF($BI$3="暦月",(BF122/($BI$8/7)),""))</f>
        <v>0</v>
      </c>
      <c r="BI122" s="1474"/>
      <c r="BJ122" s="1470"/>
      <c r="BK122" s="1471"/>
      <c r="BL122" s="1471"/>
      <c r="BM122" s="1471"/>
      <c r="BN122" s="1472"/>
    </row>
    <row r="123" spans="2:66" ht="20.25" customHeight="1">
      <c r="B123" s="1479">
        <f>B121+1</f>
        <v>54</v>
      </c>
      <c r="C123" s="1389"/>
      <c r="D123" s="1391"/>
      <c r="E123" s="1327"/>
      <c r="F123" s="1392"/>
      <c r="G123" s="1316"/>
      <c r="H123" s="1317"/>
      <c r="I123" s="163"/>
      <c r="J123" s="164"/>
      <c r="K123" s="163"/>
      <c r="L123" s="164"/>
      <c r="M123" s="1410"/>
      <c r="N123" s="1411"/>
      <c r="O123" s="1416"/>
      <c r="P123" s="1417"/>
      <c r="Q123" s="1417"/>
      <c r="R123" s="1317"/>
      <c r="S123" s="1440"/>
      <c r="T123" s="1441"/>
      <c r="U123" s="1441"/>
      <c r="V123" s="1441"/>
      <c r="W123" s="1442"/>
      <c r="X123" s="195" t="s">
        <v>18</v>
      </c>
      <c r="Y123" s="118"/>
      <c r="Z123" s="119"/>
      <c r="AA123" s="105"/>
      <c r="AB123" s="106"/>
      <c r="AC123" s="106"/>
      <c r="AD123" s="106"/>
      <c r="AE123" s="106"/>
      <c r="AF123" s="106"/>
      <c r="AG123" s="107"/>
      <c r="AH123" s="105"/>
      <c r="AI123" s="106"/>
      <c r="AJ123" s="106"/>
      <c r="AK123" s="106"/>
      <c r="AL123" s="106"/>
      <c r="AM123" s="106"/>
      <c r="AN123" s="107"/>
      <c r="AO123" s="105"/>
      <c r="AP123" s="106"/>
      <c r="AQ123" s="106"/>
      <c r="AR123" s="106"/>
      <c r="AS123" s="106"/>
      <c r="AT123" s="106"/>
      <c r="AU123" s="107"/>
      <c r="AV123" s="105"/>
      <c r="AW123" s="106"/>
      <c r="AX123" s="106"/>
      <c r="AY123" s="106"/>
      <c r="AZ123" s="106"/>
      <c r="BA123" s="106"/>
      <c r="BB123" s="107"/>
      <c r="BC123" s="105"/>
      <c r="BD123" s="106"/>
      <c r="BE123" s="108"/>
      <c r="BF123" s="1394"/>
      <c r="BG123" s="1395"/>
      <c r="BH123" s="1396"/>
      <c r="BI123" s="1397"/>
      <c r="BJ123" s="1418"/>
      <c r="BK123" s="1419"/>
      <c r="BL123" s="1419"/>
      <c r="BM123" s="1419"/>
      <c r="BN123" s="1420"/>
    </row>
    <row r="124" spans="2:66" ht="20.25" customHeight="1">
      <c r="B124" s="1480"/>
      <c r="C124" s="1390"/>
      <c r="D124" s="1393"/>
      <c r="E124" s="1327"/>
      <c r="F124" s="1392"/>
      <c r="G124" s="1464"/>
      <c r="H124" s="1465"/>
      <c r="I124" s="207"/>
      <c r="J124" s="208">
        <f>G123</f>
        <v>0</v>
      </c>
      <c r="K124" s="207"/>
      <c r="L124" s="208">
        <f>M123</f>
        <v>0</v>
      </c>
      <c r="M124" s="1466"/>
      <c r="N124" s="1467"/>
      <c r="O124" s="1468"/>
      <c r="P124" s="1469"/>
      <c r="Q124" s="1469"/>
      <c r="R124" s="1465"/>
      <c r="S124" s="1440"/>
      <c r="T124" s="1441"/>
      <c r="U124" s="1441"/>
      <c r="V124" s="1441"/>
      <c r="W124" s="1442"/>
      <c r="X124" s="196" t="s">
        <v>254</v>
      </c>
      <c r="Y124" s="120"/>
      <c r="Z124" s="197"/>
      <c r="AA124" s="173" t="str">
        <f>IF(AA123="","",VLOOKUP(AA123,'シフト記号表（従来型・ユニット型共通）'!$C$6:$L$47,10,FALSE))</f>
        <v/>
      </c>
      <c r="AB124" s="174" t="str">
        <f>IF(AB123="","",VLOOKUP(AB123,'シフト記号表（従来型・ユニット型共通）'!$C$6:$L$47,10,FALSE))</f>
        <v/>
      </c>
      <c r="AC124" s="174" t="str">
        <f>IF(AC123="","",VLOOKUP(AC123,'シフト記号表（従来型・ユニット型共通）'!$C$6:$L$47,10,FALSE))</f>
        <v/>
      </c>
      <c r="AD124" s="174"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5" t="str">
        <f>IF(AG123="","",VLOOKUP(AG123,'シフト記号表（従来型・ユニット型共通）'!$C$6:$L$47,10,FALSE))</f>
        <v/>
      </c>
      <c r="AH124" s="173" t="str">
        <f>IF(AH123="","",VLOOKUP(AH123,'シフト記号表（従来型・ユニット型共通）'!$C$6:$L$47,10,FALSE))</f>
        <v/>
      </c>
      <c r="AI124" s="174" t="str">
        <f>IF(AI123="","",VLOOKUP(AI123,'シフト記号表（従来型・ユニット型共通）'!$C$6:$L$47,10,FALSE))</f>
        <v/>
      </c>
      <c r="AJ124" s="174" t="str">
        <f>IF(AJ123="","",VLOOKUP(AJ123,'シフト記号表（従来型・ユニット型共通）'!$C$6:$L$47,10,FALSE))</f>
        <v/>
      </c>
      <c r="AK124" s="174"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5" t="str">
        <f>IF(AN123="","",VLOOKUP(AN123,'シフト記号表（従来型・ユニット型共通）'!$C$6:$L$47,10,FALSE))</f>
        <v/>
      </c>
      <c r="AO124" s="173" t="str">
        <f>IF(AO123="","",VLOOKUP(AO123,'シフト記号表（従来型・ユニット型共通）'!$C$6:$L$47,10,FALSE))</f>
        <v/>
      </c>
      <c r="AP124" s="174" t="str">
        <f>IF(AP123="","",VLOOKUP(AP123,'シフト記号表（従来型・ユニット型共通）'!$C$6:$L$47,10,FALSE))</f>
        <v/>
      </c>
      <c r="AQ124" s="174" t="str">
        <f>IF(AQ123="","",VLOOKUP(AQ123,'シフト記号表（従来型・ユニット型共通）'!$C$6:$L$47,10,FALSE))</f>
        <v/>
      </c>
      <c r="AR124" s="174"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5" t="str">
        <f>IF(AU123="","",VLOOKUP(AU123,'シフト記号表（従来型・ユニット型共通）'!$C$6:$L$47,10,FALSE))</f>
        <v/>
      </c>
      <c r="AV124" s="173" t="str">
        <f>IF(AV123="","",VLOOKUP(AV123,'シフト記号表（従来型・ユニット型共通）'!$C$6:$L$47,10,FALSE))</f>
        <v/>
      </c>
      <c r="AW124" s="174" t="str">
        <f>IF(AW123="","",VLOOKUP(AW123,'シフト記号表（従来型・ユニット型共通）'!$C$6:$L$47,10,FALSE))</f>
        <v/>
      </c>
      <c r="AX124" s="174" t="str">
        <f>IF(AX123="","",VLOOKUP(AX123,'シフト記号表（従来型・ユニット型共通）'!$C$6:$L$47,10,FALSE))</f>
        <v/>
      </c>
      <c r="AY124" s="174"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175" t="str">
        <f>IF(BB123="","",VLOOKUP(BB123,'シフト記号表（従来型・ユニット型共通）'!$C$6:$L$47,10,FALSE))</f>
        <v/>
      </c>
      <c r="BC124" s="173" t="str">
        <f>IF(BC123="","",VLOOKUP(BC123,'シフト記号表（従来型・ユニット型共通）'!$C$6:$L$47,10,FALSE))</f>
        <v/>
      </c>
      <c r="BD124" s="174" t="str">
        <f>IF(BD123="","",VLOOKUP(BD123,'シフト記号表（従来型・ユニット型共通）'!$C$6:$L$47,10,FALSE))</f>
        <v/>
      </c>
      <c r="BE124" s="174" t="str">
        <f>IF(BE123="","",VLOOKUP(BE123,'シフト記号表（従来型・ユニット型共通）'!$C$6:$L$47,10,FALSE))</f>
        <v/>
      </c>
      <c r="BF124" s="1473">
        <f>IF($BI$3="４週",SUM(AA124:BB124),IF($BI$3="暦月",SUM(AA124:BE124),""))</f>
        <v>0</v>
      </c>
      <c r="BG124" s="1474"/>
      <c r="BH124" s="1475">
        <f>IF($BI$3="４週",BF124/4,IF($BI$3="暦月",(BF124/($BI$8/7)),""))</f>
        <v>0</v>
      </c>
      <c r="BI124" s="1474"/>
      <c r="BJ124" s="1470"/>
      <c r="BK124" s="1471"/>
      <c r="BL124" s="1471"/>
      <c r="BM124" s="1471"/>
      <c r="BN124" s="1472"/>
    </row>
    <row r="125" spans="2:66" ht="20.25" customHeight="1">
      <c r="B125" s="1479">
        <f>B123+1</f>
        <v>55</v>
      </c>
      <c r="C125" s="1389"/>
      <c r="D125" s="1391"/>
      <c r="E125" s="1327"/>
      <c r="F125" s="1392"/>
      <c r="G125" s="1316"/>
      <c r="H125" s="1317"/>
      <c r="I125" s="163"/>
      <c r="J125" s="164"/>
      <c r="K125" s="163"/>
      <c r="L125" s="164"/>
      <c r="M125" s="1410"/>
      <c r="N125" s="1411"/>
      <c r="O125" s="1416"/>
      <c r="P125" s="1417"/>
      <c r="Q125" s="1417"/>
      <c r="R125" s="1317"/>
      <c r="S125" s="1440"/>
      <c r="T125" s="1441"/>
      <c r="U125" s="1441"/>
      <c r="V125" s="1441"/>
      <c r="W125" s="1442"/>
      <c r="X125" s="195" t="s">
        <v>18</v>
      </c>
      <c r="Y125" s="118"/>
      <c r="Z125" s="119"/>
      <c r="AA125" s="105"/>
      <c r="AB125" s="106"/>
      <c r="AC125" s="106"/>
      <c r="AD125" s="106"/>
      <c r="AE125" s="106"/>
      <c r="AF125" s="106"/>
      <c r="AG125" s="107"/>
      <c r="AH125" s="105"/>
      <c r="AI125" s="106"/>
      <c r="AJ125" s="106"/>
      <c r="AK125" s="106"/>
      <c r="AL125" s="106"/>
      <c r="AM125" s="106"/>
      <c r="AN125" s="107"/>
      <c r="AO125" s="105"/>
      <c r="AP125" s="106"/>
      <c r="AQ125" s="106"/>
      <c r="AR125" s="106"/>
      <c r="AS125" s="106"/>
      <c r="AT125" s="106"/>
      <c r="AU125" s="107"/>
      <c r="AV125" s="105"/>
      <c r="AW125" s="106"/>
      <c r="AX125" s="106"/>
      <c r="AY125" s="106"/>
      <c r="AZ125" s="106"/>
      <c r="BA125" s="106"/>
      <c r="BB125" s="107"/>
      <c r="BC125" s="105"/>
      <c r="BD125" s="106"/>
      <c r="BE125" s="108"/>
      <c r="BF125" s="1394"/>
      <c r="BG125" s="1395"/>
      <c r="BH125" s="1396"/>
      <c r="BI125" s="1397"/>
      <c r="BJ125" s="1418"/>
      <c r="BK125" s="1419"/>
      <c r="BL125" s="1419"/>
      <c r="BM125" s="1419"/>
      <c r="BN125" s="1420"/>
    </row>
    <row r="126" spans="2:66" ht="20.25" customHeight="1">
      <c r="B126" s="1480"/>
      <c r="C126" s="1390"/>
      <c r="D126" s="1393"/>
      <c r="E126" s="1327"/>
      <c r="F126" s="1392"/>
      <c r="G126" s="1464"/>
      <c r="H126" s="1465"/>
      <c r="I126" s="207"/>
      <c r="J126" s="208">
        <f>G125</f>
        <v>0</v>
      </c>
      <c r="K126" s="207"/>
      <c r="L126" s="208">
        <f>M125</f>
        <v>0</v>
      </c>
      <c r="M126" s="1466"/>
      <c r="N126" s="1467"/>
      <c r="O126" s="1468"/>
      <c r="P126" s="1469"/>
      <c r="Q126" s="1469"/>
      <c r="R126" s="1465"/>
      <c r="S126" s="1440"/>
      <c r="T126" s="1441"/>
      <c r="U126" s="1441"/>
      <c r="V126" s="1441"/>
      <c r="W126" s="1442"/>
      <c r="X126" s="196" t="s">
        <v>254</v>
      </c>
      <c r="Y126" s="120"/>
      <c r="Z126" s="197"/>
      <c r="AA126" s="173" t="str">
        <f>IF(AA125="","",VLOOKUP(AA125,'シフト記号表（従来型・ユニット型共通）'!$C$6:$L$47,10,FALSE))</f>
        <v/>
      </c>
      <c r="AB126" s="174" t="str">
        <f>IF(AB125="","",VLOOKUP(AB125,'シフト記号表（従来型・ユニット型共通）'!$C$6:$L$47,10,FALSE))</f>
        <v/>
      </c>
      <c r="AC126" s="174" t="str">
        <f>IF(AC125="","",VLOOKUP(AC125,'シフト記号表（従来型・ユニット型共通）'!$C$6:$L$47,10,FALSE))</f>
        <v/>
      </c>
      <c r="AD126" s="174"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5" t="str">
        <f>IF(AG125="","",VLOOKUP(AG125,'シフト記号表（従来型・ユニット型共通）'!$C$6:$L$47,10,FALSE))</f>
        <v/>
      </c>
      <c r="AH126" s="173" t="str">
        <f>IF(AH125="","",VLOOKUP(AH125,'シフト記号表（従来型・ユニット型共通）'!$C$6:$L$47,10,FALSE))</f>
        <v/>
      </c>
      <c r="AI126" s="174" t="str">
        <f>IF(AI125="","",VLOOKUP(AI125,'シフト記号表（従来型・ユニット型共通）'!$C$6:$L$47,10,FALSE))</f>
        <v/>
      </c>
      <c r="AJ126" s="174" t="str">
        <f>IF(AJ125="","",VLOOKUP(AJ125,'シフト記号表（従来型・ユニット型共通）'!$C$6:$L$47,10,FALSE))</f>
        <v/>
      </c>
      <c r="AK126" s="174"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5" t="str">
        <f>IF(AN125="","",VLOOKUP(AN125,'シフト記号表（従来型・ユニット型共通）'!$C$6:$L$47,10,FALSE))</f>
        <v/>
      </c>
      <c r="AO126" s="173" t="str">
        <f>IF(AO125="","",VLOOKUP(AO125,'シフト記号表（従来型・ユニット型共通）'!$C$6:$L$47,10,FALSE))</f>
        <v/>
      </c>
      <c r="AP126" s="174" t="str">
        <f>IF(AP125="","",VLOOKUP(AP125,'シフト記号表（従来型・ユニット型共通）'!$C$6:$L$47,10,FALSE))</f>
        <v/>
      </c>
      <c r="AQ126" s="174" t="str">
        <f>IF(AQ125="","",VLOOKUP(AQ125,'シフト記号表（従来型・ユニット型共通）'!$C$6:$L$47,10,FALSE))</f>
        <v/>
      </c>
      <c r="AR126" s="174"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5" t="str">
        <f>IF(AU125="","",VLOOKUP(AU125,'シフト記号表（従来型・ユニット型共通）'!$C$6:$L$47,10,FALSE))</f>
        <v/>
      </c>
      <c r="AV126" s="173" t="str">
        <f>IF(AV125="","",VLOOKUP(AV125,'シフト記号表（従来型・ユニット型共通）'!$C$6:$L$47,10,FALSE))</f>
        <v/>
      </c>
      <c r="AW126" s="174" t="str">
        <f>IF(AW125="","",VLOOKUP(AW125,'シフト記号表（従来型・ユニット型共通）'!$C$6:$L$47,10,FALSE))</f>
        <v/>
      </c>
      <c r="AX126" s="174" t="str">
        <f>IF(AX125="","",VLOOKUP(AX125,'シフト記号表（従来型・ユニット型共通）'!$C$6:$L$47,10,FALSE))</f>
        <v/>
      </c>
      <c r="AY126" s="174"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175" t="str">
        <f>IF(BB125="","",VLOOKUP(BB125,'シフト記号表（従来型・ユニット型共通）'!$C$6:$L$47,10,FALSE))</f>
        <v/>
      </c>
      <c r="BC126" s="173" t="str">
        <f>IF(BC125="","",VLOOKUP(BC125,'シフト記号表（従来型・ユニット型共通）'!$C$6:$L$47,10,FALSE))</f>
        <v/>
      </c>
      <c r="BD126" s="174" t="str">
        <f>IF(BD125="","",VLOOKUP(BD125,'シフト記号表（従来型・ユニット型共通）'!$C$6:$L$47,10,FALSE))</f>
        <v/>
      </c>
      <c r="BE126" s="174" t="str">
        <f>IF(BE125="","",VLOOKUP(BE125,'シフト記号表（従来型・ユニット型共通）'!$C$6:$L$47,10,FALSE))</f>
        <v/>
      </c>
      <c r="BF126" s="1473">
        <f>IF($BI$3="４週",SUM(AA126:BB126),IF($BI$3="暦月",SUM(AA126:BE126),""))</f>
        <v>0</v>
      </c>
      <c r="BG126" s="1474"/>
      <c r="BH126" s="1475">
        <f>IF($BI$3="４週",BF126/4,IF($BI$3="暦月",(BF126/($BI$8/7)),""))</f>
        <v>0</v>
      </c>
      <c r="BI126" s="1474"/>
      <c r="BJ126" s="1470"/>
      <c r="BK126" s="1471"/>
      <c r="BL126" s="1471"/>
      <c r="BM126" s="1471"/>
      <c r="BN126" s="1472"/>
    </row>
    <row r="127" spans="2:66" ht="20.25" customHeight="1">
      <c r="B127" s="1479">
        <f>B125+1</f>
        <v>56</v>
      </c>
      <c r="C127" s="1389"/>
      <c r="D127" s="1391"/>
      <c r="E127" s="1327"/>
      <c r="F127" s="1392"/>
      <c r="G127" s="1316"/>
      <c r="H127" s="1317"/>
      <c r="I127" s="163"/>
      <c r="J127" s="164"/>
      <c r="K127" s="163"/>
      <c r="L127" s="164"/>
      <c r="M127" s="1410"/>
      <c r="N127" s="1411"/>
      <c r="O127" s="1416"/>
      <c r="P127" s="1417"/>
      <c r="Q127" s="1417"/>
      <c r="R127" s="1317"/>
      <c r="S127" s="1440"/>
      <c r="T127" s="1441"/>
      <c r="U127" s="1441"/>
      <c r="V127" s="1441"/>
      <c r="W127" s="1442"/>
      <c r="X127" s="195" t="s">
        <v>18</v>
      </c>
      <c r="Y127" s="118"/>
      <c r="Z127" s="119"/>
      <c r="AA127" s="105"/>
      <c r="AB127" s="106"/>
      <c r="AC127" s="106"/>
      <c r="AD127" s="106"/>
      <c r="AE127" s="106"/>
      <c r="AF127" s="106"/>
      <c r="AG127" s="107"/>
      <c r="AH127" s="105"/>
      <c r="AI127" s="106"/>
      <c r="AJ127" s="106"/>
      <c r="AK127" s="106"/>
      <c r="AL127" s="106"/>
      <c r="AM127" s="106"/>
      <c r="AN127" s="107"/>
      <c r="AO127" s="105"/>
      <c r="AP127" s="106"/>
      <c r="AQ127" s="106"/>
      <c r="AR127" s="106"/>
      <c r="AS127" s="106"/>
      <c r="AT127" s="106"/>
      <c r="AU127" s="107"/>
      <c r="AV127" s="105"/>
      <c r="AW127" s="106"/>
      <c r="AX127" s="106"/>
      <c r="AY127" s="106"/>
      <c r="AZ127" s="106"/>
      <c r="BA127" s="106"/>
      <c r="BB127" s="107"/>
      <c r="BC127" s="105"/>
      <c r="BD127" s="106"/>
      <c r="BE127" s="108"/>
      <c r="BF127" s="1394"/>
      <c r="BG127" s="1395"/>
      <c r="BH127" s="1396"/>
      <c r="BI127" s="1397"/>
      <c r="BJ127" s="1418"/>
      <c r="BK127" s="1419"/>
      <c r="BL127" s="1419"/>
      <c r="BM127" s="1419"/>
      <c r="BN127" s="1420"/>
    </row>
    <row r="128" spans="2:66" ht="20.25" customHeight="1">
      <c r="B128" s="1480"/>
      <c r="C128" s="1390"/>
      <c r="D128" s="1393"/>
      <c r="E128" s="1327"/>
      <c r="F128" s="1392"/>
      <c r="G128" s="1464"/>
      <c r="H128" s="1465"/>
      <c r="I128" s="207"/>
      <c r="J128" s="208">
        <f>G127</f>
        <v>0</v>
      </c>
      <c r="K128" s="207"/>
      <c r="L128" s="208">
        <f>M127</f>
        <v>0</v>
      </c>
      <c r="M128" s="1466"/>
      <c r="N128" s="1467"/>
      <c r="O128" s="1468"/>
      <c r="P128" s="1469"/>
      <c r="Q128" s="1469"/>
      <c r="R128" s="1465"/>
      <c r="S128" s="1440"/>
      <c r="T128" s="1441"/>
      <c r="U128" s="1441"/>
      <c r="V128" s="1441"/>
      <c r="W128" s="1442"/>
      <c r="X128" s="196" t="s">
        <v>254</v>
      </c>
      <c r="Y128" s="120"/>
      <c r="Z128" s="197"/>
      <c r="AA128" s="173" t="str">
        <f>IF(AA127="","",VLOOKUP(AA127,'シフト記号表（従来型・ユニット型共通）'!$C$6:$L$47,10,FALSE))</f>
        <v/>
      </c>
      <c r="AB128" s="174" t="str">
        <f>IF(AB127="","",VLOOKUP(AB127,'シフト記号表（従来型・ユニット型共通）'!$C$6:$L$47,10,FALSE))</f>
        <v/>
      </c>
      <c r="AC128" s="174" t="str">
        <f>IF(AC127="","",VLOOKUP(AC127,'シフト記号表（従来型・ユニット型共通）'!$C$6:$L$47,10,FALSE))</f>
        <v/>
      </c>
      <c r="AD128" s="174"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5" t="str">
        <f>IF(AG127="","",VLOOKUP(AG127,'シフト記号表（従来型・ユニット型共通）'!$C$6:$L$47,10,FALSE))</f>
        <v/>
      </c>
      <c r="AH128" s="173" t="str">
        <f>IF(AH127="","",VLOOKUP(AH127,'シフト記号表（従来型・ユニット型共通）'!$C$6:$L$47,10,FALSE))</f>
        <v/>
      </c>
      <c r="AI128" s="174" t="str">
        <f>IF(AI127="","",VLOOKUP(AI127,'シフト記号表（従来型・ユニット型共通）'!$C$6:$L$47,10,FALSE))</f>
        <v/>
      </c>
      <c r="AJ128" s="174" t="str">
        <f>IF(AJ127="","",VLOOKUP(AJ127,'シフト記号表（従来型・ユニット型共通）'!$C$6:$L$47,10,FALSE))</f>
        <v/>
      </c>
      <c r="AK128" s="174"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5" t="str">
        <f>IF(AN127="","",VLOOKUP(AN127,'シフト記号表（従来型・ユニット型共通）'!$C$6:$L$47,10,FALSE))</f>
        <v/>
      </c>
      <c r="AO128" s="173" t="str">
        <f>IF(AO127="","",VLOOKUP(AO127,'シフト記号表（従来型・ユニット型共通）'!$C$6:$L$47,10,FALSE))</f>
        <v/>
      </c>
      <c r="AP128" s="174" t="str">
        <f>IF(AP127="","",VLOOKUP(AP127,'シフト記号表（従来型・ユニット型共通）'!$C$6:$L$47,10,FALSE))</f>
        <v/>
      </c>
      <c r="AQ128" s="174" t="str">
        <f>IF(AQ127="","",VLOOKUP(AQ127,'シフト記号表（従来型・ユニット型共通）'!$C$6:$L$47,10,FALSE))</f>
        <v/>
      </c>
      <c r="AR128" s="174"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5" t="str">
        <f>IF(AU127="","",VLOOKUP(AU127,'シフト記号表（従来型・ユニット型共通）'!$C$6:$L$47,10,FALSE))</f>
        <v/>
      </c>
      <c r="AV128" s="173" t="str">
        <f>IF(AV127="","",VLOOKUP(AV127,'シフト記号表（従来型・ユニット型共通）'!$C$6:$L$47,10,FALSE))</f>
        <v/>
      </c>
      <c r="AW128" s="174" t="str">
        <f>IF(AW127="","",VLOOKUP(AW127,'シフト記号表（従来型・ユニット型共通）'!$C$6:$L$47,10,FALSE))</f>
        <v/>
      </c>
      <c r="AX128" s="174" t="str">
        <f>IF(AX127="","",VLOOKUP(AX127,'シフト記号表（従来型・ユニット型共通）'!$C$6:$L$47,10,FALSE))</f>
        <v/>
      </c>
      <c r="AY128" s="174"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175" t="str">
        <f>IF(BB127="","",VLOOKUP(BB127,'シフト記号表（従来型・ユニット型共通）'!$C$6:$L$47,10,FALSE))</f>
        <v/>
      </c>
      <c r="BC128" s="173" t="str">
        <f>IF(BC127="","",VLOOKUP(BC127,'シフト記号表（従来型・ユニット型共通）'!$C$6:$L$47,10,FALSE))</f>
        <v/>
      </c>
      <c r="BD128" s="174" t="str">
        <f>IF(BD127="","",VLOOKUP(BD127,'シフト記号表（従来型・ユニット型共通）'!$C$6:$L$47,10,FALSE))</f>
        <v/>
      </c>
      <c r="BE128" s="174" t="str">
        <f>IF(BE127="","",VLOOKUP(BE127,'シフト記号表（従来型・ユニット型共通）'!$C$6:$L$47,10,FALSE))</f>
        <v/>
      </c>
      <c r="BF128" s="1473">
        <f>IF($BI$3="４週",SUM(AA128:BB128),IF($BI$3="暦月",SUM(AA128:BE128),""))</f>
        <v>0</v>
      </c>
      <c r="BG128" s="1474"/>
      <c r="BH128" s="1475">
        <f>IF($BI$3="４週",BF128/4,IF($BI$3="暦月",(BF128/($BI$8/7)),""))</f>
        <v>0</v>
      </c>
      <c r="BI128" s="1474"/>
      <c r="BJ128" s="1470"/>
      <c r="BK128" s="1471"/>
      <c r="BL128" s="1471"/>
      <c r="BM128" s="1471"/>
      <c r="BN128" s="1472"/>
    </row>
    <row r="129" spans="2:66" ht="20.25" customHeight="1">
      <c r="B129" s="1479">
        <f>B127+1</f>
        <v>57</v>
      </c>
      <c r="C129" s="1389"/>
      <c r="D129" s="1391"/>
      <c r="E129" s="1327"/>
      <c r="F129" s="1392"/>
      <c r="G129" s="1316"/>
      <c r="H129" s="1317"/>
      <c r="I129" s="163"/>
      <c r="J129" s="164"/>
      <c r="K129" s="163"/>
      <c r="L129" s="164"/>
      <c r="M129" s="1410"/>
      <c r="N129" s="1411"/>
      <c r="O129" s="1416"/>
      <c r="P129" s="1417"/>
      <c r="Q129" s="1417"/>
      <c r="R129" s="1317"/>
      <c r="S129" s="1440"/>
      <c r="T129" s="1441"/>
      <c r="U129" s="1441"/>
      <c r="V129" s="1441"/>
      <c r="W129" s="1442"/>
      <c r="X129" s="195" t="s">
        <v>18</v>
      </c>
      <c r="Y129" s="118"/>
      <c r="Z129" s="119"/>
      <c r="AA129" s="105"/>
      <c r="AB129" s="106"/>
      <c r="AC129" s="106"/>
      <c r="AD129" s="106"/>
      <c r="AE129" s="106"/>
      <c r="AF129" s="106"/>
      <c r="AG129" s="107"/>
      <c r="AH129" s="105"/>
      <c r="AI129" s="106"/>
      <c r="AJ129" s="106"/>
      <c r="AK129" s="106"/>
      <c r="AL129" s="106"/>
      <c r="AM129" s="106"/>
      <c r="AN129" s="107"/>
      <c r="AO129" s="105"/>
      <c r="AP129" s="106"/>
      <c r="AQ129" s="106"/>
      <c r="AR129" s="106"/>
      <c r="AS129" s="106"/>
      <c r="AT129" s="106"/>
      <c r="AU129" s="107"/>
      <c r="AV129" s="105"/>
      <c r="AW129" s="106"/>
      <c r="AX129" s="106"/>
      <c r="AY129" s="106"/>
      <c r="AZ129" s="106"/>
      <c r="BA129" s="106"/>
      <c r="BB129" s="107"/>
      <c r="BC129" s="105"/>
      <c r="BD129" s="106"/>
      <c r="BE129" s="108"/>
      <c r="BF129" s="1394"/>
      <c r="BG129" s="1395"/>
      <c r="BH129" s="1396"/>
      <c r="BI129" s="1397"/>
      <c r="BJ129" s="1418"/>
      <c r="BK129" s="1419"/>
      <c r="BL129" s="1419"/>
      <c r="BM129" s="1419"/>
      <c r="BN129" s="1420"/>
    </row>
    <row r="130" spans="2:66" ht="20.25" customHeight="1">
      <c r="B130" s="1480"/>
      <c r="C130" s="1390"/>
      <c r="D130" s="1393"/>
      <c r="E130" s="1327"/>
      <c r="F130" s="1392"/>
      <c r="G130" s="1464"/>
      <c r="H130" s="1465"/>
      <c r="I130" s="207"/>
      <c r="J130" s="208">
        <f>G129</f>
        <v>0</v>
      </c>
      <c r="K130" s="207"/>
      <c r="L130" s="208">
        <f>M129</f>
        <v>0</v>
      </c>
      <c r="M130" s="1466"/>
      <c r="N130" s="1467"/>
      <c r="O130" s="1468"/>
      <c r="P130" s="1469"/>
      <c r="Q130" s="1469"/>
      <c r="R130" s="1465"/>
      <c r="S130" s="1440"/>
      <c r="T130" s="1441"/>
      <c r="U130" s="1441"/>
      <c r="V130" s="1441"/>
      <c r="W130" s="1442"/>
      <c r="X130" s="196" t="s">
        <v>254</v>
      </c>
      <c r="Y130" s="120"/>
      <c r="Z130" s="197"/>
      <c r="AA130" s="173" t="str">
        <f>IF(AA129="","",VLOOKUP(AA129,'シフト記号表（従来型・ユニット型共通）'!$C$6:$L$47,10,FALSE))</f>
        <v/>
      </c>
      <c r="AB130" s="174" t="str">
        <f>IF(AB129="","",VLOOKUP(AB129,'シフト記号表（従来型・ユニット型共通）'!$C$6:$L$47,10,FALSE))</f>
        <v/>
      </c>
      <c r="AC130" s="174" t="str">
        <f>IF(AC129="","",VLOOKUP(AC129,'シフト記号表（従来型・ユニット型共通）'!$C$6:$L$47,10,FALSE))</f>
        <v/>
      </c>
      <c r="AD130" s="174"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5" t="str">
        <f>IF(AG129="","",VLOOKUP(AG129,'シフト記号表（従来型・ユニット型共通）'!$C$6:$L$47,10,FALSE))</f>
        <v/>
      </c>
      <c r="AH130" s="173" t="str">
        <f>IF(AH129="","",VLOOKUP(AH129,'シフト記号表（従来型・ユニット型共通）'!$C$6:$L$47,10,FALSE))</f>
        <v/>
      </c>
      <c r="AI130" s="174" t="str">
        <f>IF(AI129="","",VLOOKUP(AI129,'シフト記号表（従来型・ユニット型共通）'!$C$6:$L$47,10,FALSE))</f>
        <v/>
      </c>
      <c r="AJ130" s="174" t="str">
        <f>IF(AJ129="","",VLOOKUP(AJ129,'シフト記号表（従来型・ユニット型共通）'!$C$6:$L$47,10,FALSE))</f>
        <v/>
      </c>
      <c r="AK130" s="174"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5" t="str">
        <f>IF(AN129="","",VLOOKUP(AN129,'シフト記号表（従来型・ユニット型共通）'!$C$6:$L$47,10,FALSE))</f>
        <v/>
      </c>
      <c r="AO130" s="173" t="str">
        <f>IF(AO129="","",VLOOKUP(AO129,'シフト記号表（従来型・ユニット型共通）'!$C$6:$L$47,10,FALSE))</f>
        <v/>
      </c>
      <c r="AP130" s="174" t="str">
        <f>IF(AP129="","",VLOOKUP(AP129,'シフト記号表（従来型・ユニット型共通）'!$C$6:$L$47,10,FALSE))</f>
        <v/>
      </c>
      <c r="AQ130" s="174" t="str">
        <f>IF(AQ129="","",VLOOKUP(AQ129,'シフト記号表（従来型・ユニット型共通）'!$C$6:$L$47,10,FALSE))</f>
        <v/>
      </c>
      <c r="AR130" s="174"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5" t="str">
        <f>IF(AU129="","",VLOOKUP(AU129,'シフト記号表（従来型・ユニット型共通）'!$C$6:$L$47,10,FALSE))</f>
        <v/>
      </c>
      <c r="AV130" s="173" t="str">
        <f>IF(AV129="","",VLOOKUP(AV129,'シフト記号表（従来型・ユニット型共通）'!$C$6:$L$47,10,FALSE))</f>
        <v/>
      </c>
      <c r="AW130" s="174" t="str">
        <f>IF(AW129="","",VLOOKUP(AW129,'シフト記号表（従来型・ユニット型共通）'!$C$6:$L$47,10,FALSE))</f>
        <v/>
      </c>
      <c r="AX130" s="174" t="str">
        <f>IF(AX129="","",VLOOKUP(AX129,'シフト記号表（従来型・ユニット型共通）'!$C$6:$L$47,10,FALSE))</f>
        <v/>
      </c>
      <c r="AY130" s="174"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175" t="str">
        <f>IF(BB129="","",VLOOKUP(BB129,'シフト記号表（従来型・ユニット型共通）'!$C$6:$L$47,10,FALSE))</f>
        <v/>
      </c>
      <c r="BC130" s="173" t="str">
        <f>IF(BC129="","",VLOOKUP(BC129,'シフト記号表（従来型・ユニット型共通）'!$C$6:$L$47,10,FALSE))</f>
        <v/>
      </c>
      <c r="BD130" s="174" t="str">
        <f>IF(BD129="","",VLOOKUP(BD129,'シフト記号表（従来型・ユニット型共通）'!$C$6:$L$47,10,FALSE))</f>
        <v/>
      </c>
      <c r="BE130" s="174" t="str">
        <f>IF(BE129="","",VLOOKUP(BE129,'シフト記号表（従来型・ユニット型共通）'!$C$6:$L$47,10,FALSE))</f>
        <v/>
      </c>
      <c r="BF130" s="1473">
        <f>IF($BI$3="４週",SUM(AA130:BB130),IF($BI$3="暦月",SUM(AA130:BE130),""))</f>
        <v>0</v>
      </c>
      <c r="BG130" s="1474"/>
      <c r="BH130" s="1475">
        <f>IF($BI$3="４週",BF130/4,IF($BI$3="暦月",(BF130/($BI$8/7)),""))</f>
        <v>0</v>
      </c>
      <c r="BI130" s="1474"/>
      <c r="BJ130" s="1470"/>
      <c r="BK130" s="1471"/>
      <c r="BL130" s="1471"/>
      <c r="BM130" s="1471"/>
      <c r="BN130" s="1472"/>
    </row>
    <row r="131" spans="2:66" ht="20.25" customHeight="1">
      <c r="B131" s="1479">
        <f>B129+1</f>
        <v>58</v>
      </c>
      <c r="C131" s="1389"/>
      <c r="D131" s="1391"/>
      <c r="E131" s="1327"/>
      <c r="F131" s="1392"/>
      <c r="G131" s="1316"/>
      <c r="H131" s="1317"/>
      <c r="I131" s="163"/>
      <c r="J131" s="164"/>
      <c r="K131" s="163"/>
      <c r="L131" s="164"/>
      <c r="M131" s="1410"/>
      <c r="N131" s="1411"/>
      <c r="O131" s="1416"/>
      <c r="P131" s="1417"/>
      <c r="Q131" s="1417"/>
      <c r="R131" s="1317"/>
      <c r="S131" s="1440"/>
      <c r="T131" s="1441"/>
      <c r="U131" s="1441"/>
      <c r="V131" s="1441"/>
      <c r="W131" s="1442"/>
      <c r="X131" s="195" t="s">
        <v>18</v>
      </c>
      <c r="Y131" s="118"/>
      <c r="Z131" s="119"/>
      <c r="AA131" s="105"/>
      <c r="AB131" s="106"/>
      <c r="AC131" s="106"/>
      <c r="AD131" s="106"/>
      <c r="AE131" s="106"/>
      <c r="AF131" s="106"/>
      <c r="AG131" s="107"/>
      <c r="AH131" s="105"/>
      <c r="AI131" s="106"/>
      <c r="AJ131" s="106"/>
      <c r="AK131" s="106"/>
      <c r="AL131" s="106"/>
      <c r="AM131" s="106"/>
      <c r="AN131" s="107"/>
      <c r="AO131" s="105"/>
      <c r="AP131" s="106"/>
      <c r="AQ131" s="106"/>
      <c r="AR131" s="106"/>
      <c r="AS131" s="106"/>
      <c r="AT131" s="106"/>
      <c r="AU131" s="107"/>
      <c r="AV131" s="105"/>
      <c r="AW131" s="106"/>
      <c r="AX131" s="106"/>
      <c r="AY131" s="106"/>
      <c r="AZ131" s="106"/>
      <c r="BA131" s="106"/>
      <c r="BB131" s="107"/>
      <c r="BC131" s="105"/>
      <c r="BD131" s="106"/>
      <c r="BE131" s="108"/>
      <c r="BF131" s="1394"/>
      <c r="BG131" s="1395"/>
      <c r="BH131" s="1396"/>
      <c r="BI131" s="1397"/>
      <c r="BJ131" s="1418"/>
      <c r="BK131" s="1419"/>
      <c r="BL131" s="1419"/>
      <c r="BM131" s="1419"/>
      <c r="BN131" s="1420"/>
    </row>
    <row r="132" spans="2:66" ht="20.25" customHeight="1">
      <c r="B132" s="1480"/>
      <c r="C132" s="1390"/>
      <c r="D132" s="1393"/>
      <c r="E132" s="1327"/>
      <c r="F132" s="1392"/>
      <c r="G132" s="1464"/>
      <c r="H132" s="1465"/>
      <c r="I132" s="207"/>
      <c r="J132" s="208">
        <f>G131</f>
        <v>0</v>
      </c>
      <c r="K132" s="207"/>
      <c r="L132" s="208">
        <f>M131</f>
        <v>0</v>
      </c>
      <c r="M132" s="1466"/>
      <c r="N132" s="1467"/>
      <c r="O132" s="1468"/>
      <c r="P132" s="1469"/>
      <c r="Q132" s="1469"/>
      <c r="R132" s="1465"/>
      <c r="S132" s="1440"/>
      <c r="T132" s="1441"/>
      <c r="U132" s="1441"/>
      <c r="V132" s="1441"/>
      <c r="W132" s="1442"/>
      <c r="X132" s="196" t="s">
        <v>254</v>
      </c>
      <c r="Y132" s="120"/>
      <c r="Z132" s="197"/>
      <c r="AA132" s="173" t="str">
        <f>IF(AA131="","",VLOOKUP(AA131,'シフト記号表（従来型・ユニット型共通）'!$C$6:$L$47,10,FALSE))</f>
        <v/>
      </c>
      <c r="AB132" s="174" t="str">
        <f>IF(AB131="","",VLOOKUP(AB131,'シフト記号表（従来型・ユニット型共通）'!$C$6:$L$47,10,FALSE))</f>
        <v/>
      </c>
      <c r="AC132" s="174" t="str">
        <f>IF(AC131="","",VLOOKUP(AC131,'シフト記号表（従来型・ユニット型共通）'!$C$6:$L$47,10,FALSE))</f>
        <v/>
      </c>
      <c r="AD132" s="174"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5" t="str">
        <f>IF(AG131="","",VLOOKUP(AG131,'シフト記号表（従来型・ユニット型共通）'!$C$6:$L$47,10,FALSE))</f>
        <v/>
      </c>
      <c r="AH132" s="173" t="str">
        <f>IF(AH131="","",VLOOKUP(AH131,'シフト記号表（従来型・ユニット型共通）'!$C$6:$L$47,10,FALSE))</f>
        <v/>
      </c>
      <c r="AI132" s="174" t="str">
        <f>IF(AI131="","",VLOOKUP(AI131,'シフト記号表（従来型・ユニット型共通）'!$C$6:$L$47,10,FALSE))</f>
        <v/>
      </c>
      <c r="AJ132" s="174" t="str">
        <f>IF(AJ131="","",VLOOKUP(AJ131,'シフト記号表（従来型・ユニット型共通）'!$C$6:$L$47,10,FALSE))</f>
        <v/>
      </c>
      <c r="AK132" s="174"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5" t="str">
        <f>IF(AN131="","",VLOOKUP(AN131,'シフト記号表（従来型・ユニット型共通）'!$C$6:$L$47,10,FALSE))</f>
        <v/>
      </c>
      <c r="AO132" s="173" t="str">
        <f>IF(AO131="","",VLOOKUP(AO131,'シフト記号表（従来型・ユニット型共通）'!$C$6:$L$47,10,FALSE))</f>
        <v/>
      </c>
      <c r="AP132" s="174" t="str">
        <f>IF(AP131="","",VLOOKUP(AP131,'シフト記号表（従来型・ユニット型共通）'!$C$6:$L$47,10,FALSE))</f>
        <v/>
      </c>
      <c r="AQ132" s="174" t="str">
        <f>IF(AQ131="","",VLOOKUP(AQ131,'シフト記号表（従来型・ユニット型共通）'!$C$6:$L$47,10,FALSE))</f>
        <v/>
      </c>
      <c r="AR132" s="174"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5" t="str">
        <f>IF(AU131="","",VLOOKUP(AU131,'シフト記号表（従来型・ユニット型共通）'!$C$6:$L$47,10,FALSE))</f>
        <v/>
      </c>
      <c r="AV132" s="173" t="str">
        <f>IF(AV131="","",VLOOKUP(AV131,'シフト記号表（従来型・ユニット型共通）'!$C$6:$L$47,10,FALSE))</f>
        <v/>
      </c>
      <c r="AW132" s="174" t="str">
        <f>IF(AW131="","",VLOOKUP(AW131,'シフト記号表（従来型・ユニット型共通）'!$C$6:$L$47,10,FALSE))</f>
        <v/>
      </c>
      <c r="AX132" s="174" t="str">
        <f>IF(AX131="","",VLOOKUP(AX131,'シフト記号表（従来型・ユニット型共通）'!$C$6:$L$47,10,FALSE))</f>
        <v/>
      </c>
      <c r="AY132" s="174"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175" t="str">
        <f>IF(BB131="","",VLOOKUP(BB131,'シフト記号表（従来型・ユニット型共通）'!$C$6:$L$47,10,FALSE))</f>
        <v/>
      </c>
      <c r="BC132" s="173" t="str">
        <f>IF(BC131="","",VLOOKUP(BC131,'シフト記号表（従来型・ユニット型共通）'!$C$6:$L$47,10,FALSE))</f>
        <v/>
      </c>
      <c r="BD132" s="174" t="str">
        <f>IF(BD131="","",VLOOKUP(BD131,'シフト記号表（従来型・ユニット型共通）'!$C$6:$L$47,10,FALSE))</f>
        <v/>
      </c>
      <c r="BE132" s="174" t="str">
        <f>IF(BE131="","",VLOOKUP(BE131,'シフト記号表（従来型・ユニット型共通）'!$C$6:$L$47,10,FALSE))</f>
        <v/>
      </c>
      <c r="BF132" s="1473">
        <f>IF($BI$3="４週",SUM(AA132:BB132),IF($BI$3="暦月",SUM(AA132:BE132),""))</f>
        <v>0</v>
      </c>
      <c r="BG132" s="1474"/>
      <c r="BH132" s="1475">
        <f>IF($BI$3="４週",BF132/4,IF($BI$3="暦月",(BF132/($BI$8/7)),""))</f>
        <v>0</v>
      </c>
      <c r="BI132" s="1474"/>
      <c r="BJ132" s="1470"/>
      <c r="BK132" s="1471"/>
      <c r="BL132" s="1471"/>
      <c r="BM132" s="1471"/>
      <c r="BN132" s="1472"/>
    </row>
    <row r="133" spans="2:66" ht="20.25" customHeight="1">
      <c r="B133" s="1479">
        <f>B131+1</f>
        <v>59</v>
      </c>
      <c r="C133" s="1389"/>
      <c r="D133" s="1391"/>
      <c r="E133" s="1327"/>
      <c r="F133" s="1392"/>
      <c r="G133" s="1316"/>
      <c r="H133" s="1317"/>
      <c r="I133" s="163"/>
      <c r="J133" s="164"/>
      <c r="K133" s="163"/>
      <c r="L133" s="164"/>
      <c r="M133" s="1410"/>
      <c r="N133" s="1411"/>
      <c r="O133" s="1416"/>
      <c r="P133" s="1417"/>
      <c r="Q133" s="1417"/>
      <c r="R133" s="1317"/>
      <c r="S133" s="1440"/>
      <c r="T133" s="1441"/>
      <c r="U133" s="1441"/>
      <c r="V133" s="1441"/>
      <c r="W133" s="1442"/>
      <c r="X133" s="195" t="s">
        <v>18</v>
      </c>
      <c r="Y133" s="118"/>
      <c r="Z133" s="119"/>
      <c r="AA133" s="105"/>
      <c r="AB133" s="106"/>
      <c r="AC133" s="106"/>
      <c r="AD133" s="106"/>
      <c r="AE133" s="106"/>
      <c r="AF133" s="106"/>
      <c r="AG133" s="107"/>
      <c r="AH133" s="105"/>
      <c r="AI133" s="106"/>
      <c r="AJ133" s="106"/>
      <c r="AK133" s="106"/>
      <c r="AL133" s="106"/>
      <c r="AM133" s="106"/>
      <c r="AN133" s="107"/>
      <c r="AO133" s="105"/>
      <c r="AP133" s="106"/>
      <c r="AQ133" s="106"/>
      <c r="AR133" s="106"/>
      <c r="AS133" s="106"/>
      <c r="AT133" s="106"/>
      <c r="AU133" s="107"/>
      <c r="AV133" s="105"/>
      <c r="AW133" s="106"/>
      <c r="AX133" s="106"/>
      <c r="AY133" s="106"/>
      <c r="AZ133" s="106"/>
      <c r="BA133" s="106"/>
      <c r="BB133" s="107"/>
      <c r="BC133" s="105"/>
      <c r="BD133" s="106"/>
      <c r="BE133" s="108"/>
      <c r="BF133" s="1394"/>
      <c r="BG133" s="1395"/>
      <c r="BH133" s="1396"/>
      <c r="BI133" s="1397"/>
      <c r="BJ133" s="1418"/>
      <c r="BK133" s="1419"/>
      <c r="BL133" s="1419"/>
      <c r="BM133" s="1419"/>
      <c r="BN133" s="1420"/>
    </row>
    <row r="134" spans="2:66" ht="20.25" customHeight="1">
      <c r="B134" s="1480"/>
      <c r="C134" s="1390"/>
      <c r="D134" s="1393"/>
      <c r="E134" s="1327"/>
      <c r="F134" s="1392"/>
      <c r="G134" s="1464"/>
      <c r="H134" s="1465"/>
      <c r="I134" s="207"/>
      <c r="J134" s="208">
        <f>G133</f>
        <v>0</v>
      </c>
      <c r="K134" s="207"/>
      <c r="L134" s="208">
        <f>M133</f>
        <v>0</v>
      </c>
      <c r="M134" s="1466"/>
      <c r="N134" s="1467"/>
      <c r="O134" s="1468"/>
      <c r="P134" s="1469"/>
      <c r="Q134" s="1469"/>
      <c r="R134" s="1465"/>
      <c r="S134" s="1440"/>
      <c r="T134" s="1441"/>
      <c r="U134" s="1441"/>
      <c r="V134" s="1441"/>
      <c r="W134" s="1442"/>
      <c r="X134" s="196" t="s">
        <v>254</v>
      </c>
      <c r="Y134" s="120"/>
      <c r="Z134" s="197"/>
      <c r="AA134" s="173" t="str">
        <f>IF(AA133="","",VLOOKUP(AA133,'シフト記号表（従来型・ユニット型共通）'!$C$6:$L$47,10,FALSE))</f>
        <v/>
      </c>
      <c r="AB134" s="174" t="str">
        <f>IF(AB133="","",VLOOKUP(AB133,'シフト記号表（従来型・ユニット型共通）'!$C$6:$L$47,10,FALSE))</f>
        <v/>
      </c>
      <c r="AC134" s="174" t="str">
        <f>IF(AC133="","",VLOOKUP(AC133,'シフト記号表（従来型・ユニット型共通）'!$C$6:$L$47,10,FALSE))</f>
        <v/>
      </c>
      <c r="AD134" s="174"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5" t="str">
        <f>IF(AG133="","",VLOOKUP(AG133,'シフト記号表（従来型・ユニット型共通）'!$C$6:$L$47,10,FALSE))</f>
        <v/>
      </c>
      <c r="AH134" s="173" t="str">
        <f>IF(AH133="","",VLOOKUP(AH133,'シフト記号表（従来型・ユニット型共通）'!$C$6:$L$47,10,FALSE))</f>
        <v/>
      </c>
      <c r="AI134" s="174" t="str">
        <f>IF(AI133="","",VLOOKUP(AI133,'シフト記号表（従来型・ユニット型共通）'!$C$6:$L$47,10,FALSE))</f>
        <v/>
      </c>
      <c r="AJ134" s="174" t="str">
        <f>IF(AJ133="","",VLOOKUP(AJ133,'シフト記号表（従来型・ユニット型共通）'!$C$6:$L$47,10,FALSE))</f>
        <v/>
      </c>
      <c r="AK134" s="174"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5" t="str">
        <f>IF(AN133="","",VLOOKUP(AN133,'シフト記号表（従来型・ユニット型共通）'!$C$6:$L$47,10,FALSE))</f>
        <v/>
      </c>
      <c r="AO134" s="173" t="str">
        <f>IF(AO133="","",VLOOKUP(AO133,'シフト記号表（従来型・ユニット型共通）'!$C$6:$L$47,10,FALSE))</f>
        <v/>
      </c>
      <c r="AP134" s="174" t="str">
        <f>IF(AP133="","",VLOOKUP(AP133,'シフト記号表（従来型・ユニット型共通）'!$C$6:$L$47,10,FALSE))</f>
        <v/>
      </c>
      <c r="AQ134" s="174" t="str">
        <f>IF(AQ133="","",VLOOKUP(AQ133,'シフト記号表（従来型・ユニット型共通）'!$C$6:$L$47,10,FALSE))</f>
        <v/>
      </c>
      <c r="AR134" s="174"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5" t="str">
        <f>IF(AU133="","",VLOOKUP(AU133,'シフト記号表（従来型・ユニット型共通）'!$C$6:$L$47,10,FALSE))</f>
        <v/>
      </c>
      <c r="AV134" s="173" t="str">
        <f>IF(AV133="","",VLOOKUP(AV133,'シフト記号表（従来型・ユニット型共通）'!$C$6:$L$47,10,FALSE))</f>
        <v/>
      </c>
      <c r="AW134" s="174" t="str">
        <f>IF(AW133="","",VLOOKUP(AW133,'シフト記号表（従来型・ユニット型共通）'!$C$6:$L$47,10,FALSE))</f>
        <v/>
      </c>
      <c r="AX134" s="174" t="str">
        <f>IF(AX133="","",VLOOKUP(AX133,'シフト記号表（従来型・ユニット型共通）'!$C$6:$L$47,10,FALSE))</f>
        <v/>
      </c>
      <c r="AY134" s="174"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175" t="str">
        <f>IF(BB133="","",VLOOKUP(BB133,'シフト記号表（従来型・ユニット型共通）'!$C$6:$L$47,10,FALSE))</f>
        <v/>
      </c>
      <c r="BC134" s="173" t="str">
        <f>IF(BC133="","",VLOOKUP(BC133,'シフト記号表（従来型・ユニット型共通）'!$C$6:$L$47,10,FALSE))</f>
        <v/>
      </c>
      <c r="BD134" s="174" t="str">
        <f>IF(BD133="","",VLOOKUP(BD133,'シフト記号表（従来型・ユニット型共通）'!$C$6:$L$47,10,FALSE))</f>
        <v/>
      </c>
      <c r="BE134" s="174" t="str">
        <f>IF(BE133="","",VLOOKUP(BE133,'シフト記号表（従来型・ユニット型共通）'!$C$6:$L$47,10,FALSE))</f>
        <v/>
      </c>
      <c r="BF134" s="1473">
        <f>IF($BI$3="４週",SUM(AA134:BB134),IF($BI$3="暦月",SUM(AA134:BE134),""))</f>
        <v>0</v>
      </c>
      <c r="BG134" s="1474"/>
      <c r="BH134" s="1475">
        <f>IF($BI$3="４週",BF134/4,IF($BI$3="暦月",(BF134/($BI$8/7)),""))</f>
        <v>0</v>
      </c>
      <c r="BI134" s="1474"/>
      <c r="BJ134" s="1470"/>
      <c r="BK134" s="1471"/>
      <c r="BL134" s="1471"/>
      <c r="BM134" s="1471"/>
      <c r="BN134" s="1472"/>
    </row>
    <row r="135" spans="2:66" ht="20.25" customHeight="1">
      <c r="B135" s="1479">
        <f>B133+1</f>
        <v>60</v>
      </c>
      <c r="C135" s="1389"/>
      <c r="D135" s="1391"/>
      <c r="E135" s="1327"/>
      <c r="F135" s="1392"/>
      <c r="G135" s="1316"/>
      <c r="H135" s="1317"/>
      <c r="I135" s="163"/>
      <c r="J135" s="164"/>
      <c r="K135" s="163"/>
      <c r="L135" s="164"/>
      <c r="M135" s="1410"/>
      <c r="N135" s="1411"/>
      <c r="O135" s="1416"/>
      <c r="P135" s="1417"/>
      <c r="Q135" s="1417"/>
      <c r="R135" s="1317"/>
      <c r="S135" s="1440"/>
      <c r="T135" s="1441"/>
      <c r="U135" s="1441"/>
      <c r="V135" s="1441"/>
      <c r="W135" s="1442"/>
      <c r="X135" s="195" t="s">
        <v>18</v>
      </c>
      <c r="Y135" s="118"/>
      <c r="Z135" s="119"/>
      <c r="AA135" s="105"/>
      <c r="AB135" s="106"/>
      <c r="AC135" s="106"/>
      <c r="AD135" s="106"/>
      <c r="AE135" s="106"/>
      <c r="AF135" s="106"/>
      <c r="AG135" s="107"/>
      <c r="AH135" s="105"/>
      <c r="AI135" s="106"/>
      <c r="AJ135" s="106"/>
      <c r="AK135" s="106"/>
      <c r="AL135" s="106"/>
      <c r="AM135" s="106"/>
      <c r="AN135" s="107"/>
      <c r="AO135" s="105"/>
      <c r="AP135" s="106"/>
      <c r="AQ135" s="106"/>
      <c r="AR135" s="106"/>
      <c r="AS135" s="106"/>
      <c r="AT135" s="106"/>
      <c r="AU135" s="107"/>
      <c r="AV135" s="105"/>
      <c r="AW135" s="106"/>
      <c r="AX135" s="106"/>
      <c r="AY135" s="106"/>
      <c r="AZ135" s="106"/>
      <c r="BA135" s="106"/>
      <c r="BB135" s="107"/>
      <c r="BC135" s="105"/>
      <c r="BD135" s="106"/>
      <c r="BE135" s="108"/>
      <c r="BF135" s="1394"/>
      <c r="BG135" s="1395"/>
      <c r="BH135" s="1396"/>
      <c r="BI135" s="1397"/>
      <c r="BJ135" s="1418"/>
      <c r="BK135" s="1419"/>
      <c r="BL135" s="1419"/>
      <c r="BM135" s="1419"/>
      <c r="BN135" s="1420"/>
    </row>
    <row r="136" spans="2:66" ht="20.25" customHeight="1">
      <c r="B136" s="1480"/>
      <c r="C136" s="1390"/>
      <c r="D136" s="1393"/>
      <c r="E136" s="1327"/>
      <c r="F136" s="1392"/>
      <c r="G136" s="1464"/>
      <c r="H136" s="1465"/>
      <c r="I136" s="207"/>
      <c r="J136" s="208">
        <f>G135</f>
        <v>0</v>
      </c>
      <c r="K136" s="207"/>
      <c r="L136" s="208">
        <f>M135</f>
        <v>0</v>
      </c>
      <c r="M136" s="1466"/>
      <c r="N136" s="1467"/>
      <c r="O136" s="1468"/>
      <c r="P136" s="1469"/>
      <c r="Q136" s="1469"/>
      <c r="R136" s="1465"/>
      <c r="S136" s="1440"/>
      <c r="T136" s="1441"/>
      <c r="U136" s="1441"/>
      <c r="V136" s="1441"/>
      <c r="W136" s="1442"/>
      <c r="X136" s="196" t="s">
        <v>254</v>
      </c>
      <c r="Y136" s="120"/>
      <c r="Z136" s="197"/>
      <c r="AA136" s="173" t="str">
        <f>IF(AA135="","",VLOOKUP(AA135,'シフト記号表（従来型・ユニット型共通）'!$C$6:$L$47,10,FALSE))</f>
        <v/>
      </c>
      <c r="AB136" s="174" t="str">
        <f>IF(AB135="","",VLOOKUP(AB135,'シフト記号表（従来型・ユニット型共通）'!$C$6:$L$47,10,FALSE))</f>
        <v/>
      </c>
      <c r="AC136" s="174" t="str">
        <f>IF(AC135="","",VLOOKUP(AC135,'シフト記号表（従来型・ユニット型共通）'!$C$6:$L$47,10,FALSE))</f>
        <v/>
      </c>
      <c r="AD136" s="174"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5" t="str">
        <f>IF(AG135="","",VLOOKUP(AG135,'シフト記号表（従来型・ユニット型共通）'!$C$6:$L$47,10,FALSE))</f>
        <v/>
      </c>
      <c r="AH136" s="173" t="str">
        <f>IF(AH135="","",VLOOKUP(AH135,'シフト記号表（従来型・ユニット型共通）'!$C$6:$L$47,10,FALSE))</f>
        <v/>
      </c>
      <c r="AI136" s="174" t="str">
        <f>IF(AI135="","",VLOOKUP(AI135,'シフト記号表（従来型・ユニット型共通）'!$C$6:$L$47,10,FALSE))</f>
        <v/>
      </c>
      <c r="AJ136" s="174" t="str">
        <f>IF(AJ135="","",VLOOKUP(AJ135,'シフト記号表（従来型・ユニット型共通）'!$C$6:$L$47,10,FALSE))</f>
        <v/>
      </c>
      <c r="AK136" s="174"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5" t="str">
        <f>IF(AN135="","",VLOOKUP(AN135,'シフト記号表（従来型・ユニット型共通）'!$C$6:$L$47,10,FALSE))</f>
        <v/>
      </c>
      <c r="AO136" s="173" t="str">
        <f>IF(AO135="","",VLOOKUP(AO135,'シフト記号表（従来型・ユニット型共通）'!$C$6:$L$47,10,FALSE))</f>
        <v/>
      </c>
      <c r="AP136" s="174" t="str">
        <f>IF(AP135="","",VLOOKUP(AP135,'シフト記号表（従来型・ユニット型共通）'!$C$6:$L$47,10,FALSE))</f>
        <v/>
      </c>
      <c r="AQ136" s="174" t="str">
        <f>IF(AQ135="","",VLOOKUP(AQ135,'シフト記号表（従来型・ユニット型共通）'!$C$6:$L$47,10,FALSE))</f>
        <v/>
      </c>
      <c r="AR136" s="174"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5" t="str">
        <f>IF(AU135="","",VLOOKUP(AU135,'シフト記号表（従来型・ユニット型共通）'!$C$6:$L$47,10,FALSE))</f>
        <v/>
      </c>
      <c r="AV136" s="173" t="str">
        <f>IF(AV135="","",VLOOKUP(AV135,'シフト記号表（従来型・ユニット型共通）'!$C$6:$L$47,10,FALSE))</f>
        <v/>
      </c>
      <c r="AW136" s="174" t="str">
        <f>IF(AW135="","",VLOOKUP(AW135,'シフト記号表（従来型・ユニット型共通）'!$C$6:$L$47,10,FALSE))</f>
        <v/>
      </c>
      <c r="AX136" s="174" t="str">
        <f>IF(AX135="","",VLOOKUP(AX135,'シフト記号表（従来型・ユニット型共通）'!$C$6:$L$47,10,FALSE))</f>
        <v/>
      </c>
      <c r="AY136" s="174"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175" t="str">
        <f>IF(BB135="","",VLOOKUP(BB135,'シフト記号表（従来型・ユニット型共通）'!$C$6:$L$47,10,FALSE))</f>
        <v/>
      </c>
      <c r="BC136" s="173" t="str">
        <f>IF(BC135="","",VLOOKUP(BC135,'シフト記号表（従来型・ユニット型共通）'!$C$6:$L$47,10,FALSE))</f>
        <v/>
      </c>
      <c r="BD136" s="174" t="str">
        <f>IF(BD135="","",VLOOKUP(BD135,'シフト記号表（従来型・ユニット型共通）'!$C$6:$L$47,10,FALSE))</f>
        <v/>
      </c>
      <c r="BE136" s="174" t="str">
        <f>IF(BE135="","",VLOOKUP(BE135,'シフト記号表（従来型・ユニット型共通）'!$C$6:$L$47,10,FALSE))</f>
        <v/>
      </c>
      <c r="BF136" s="1473">
        <f>IF($BI$3="４週",SUM(AA136:BB136),IF($BI$3="暦月",SUM(AA136:BE136),""))</f>
        <v>0</v>
      </c>
      <c r="BG136" s="1474"/>
      <c r="BH136" s="1475">
        <f>IF($BI$3="４週",BF136/4,IF($BI$3="暦月",(BF136/($BI$8/7)),""))</f>
        <v>0</v>
      </c>
      <c r="BI136" s="1474"/>
      <c r="BJ136" s="1470"/>
      <c r="BK136" s="1471"/>
      <c r="BL136" s="1471"/>
      <c r="BM136" s="1471"/>
      <c r="BN136" s="1472"/>
    </row>
    <row r="137" spans="2:66" ht="20.25" customHeight="1">
      <c r="B137" s="1479">
        <f>B135+1</f>
        <v>61</v>
      </c>
      <c r="C137" s="1389"/>
      <c r="D137" s="1391"/>
      <c r="E137" s="1327"/>
      <c r="F137" s="1392"/>
      <c r="G137" s="1316"/>
      <c r="H137" s="1317"/>
      <c r="I137" s="163"/>
      <c r="J137" s="164"/>
      <c r="K137" s="163"/>
      <c r="L137" s="164"/>
      <c r="M137" s="1410"/>
      <c r="N137" s="1411"/>
      <c r="O137" s="1416"/>
      <c r="P137" s="1417"/>
      <c r="Q137" s="1417"/>
      <c r="R137" s="1317"/>
      <c r="S137" s="1440"/>
      <c r="T137" s="1441"/>
      <c r="U137" s="1441"/>
      <c r="V137" s="1441"/>
      <c r="W137" s="1442"/>
      <c r="X137" s="195" t="s">
        <v>18</v>
      </c>
      <c r="Y137" s="118"/>
      <c r="Z137" s="119"/>
      <c r="AA137" s="105"/>
      <c r="AB137" s="106"/>
      <c r="AC137" s="106"/>
      <c r="AD137" s="106"/>
      <c r="AE137" s="106"/>
      <c r="AF137" s="106"/>
      <c r="AG137" s="107"/>
      <c r="AH137" s="105"/>
      <c r="AI137" s="106"/>
      <c r="AJ137" s="106"/>
      <c r="AK137" s="106"/>
      <c r="AL137" s="106"/>
      <c r="AM137" s="106"/>
      <c r="AN137" s="107"/>
      <c r="AO137" s="105"/>
      <c r="AP137" s="106"/>
      <c r="AQ137" s="106"/>
      <c r="AR137" s="106"/>
      <c r="AS137" s="106"/>
      <c r="AT137" s="106"/>
      <c r="AU137" s="107"/>
      <c r="AV137" s="105"/>
      <c r="AW137" s="106"/>
      <c r="AX137" s="106"/>
      <c r="AY137" s="106"/>
      <c r="AZ137" s="106"/>
      <c r="BA137" s="106"/>
      <c r="BB137" s="107"/>
      <c r="BC137" s="105"/>
      <c r="BD137" s="106"/>
      <c r="BE137" s="108"/>
      <c r="BF137" s="1394"/>
      <c r="BG137" s="1395"/>
      <c r="BH137" s="1396"/>
      <c r="BI137" s="1397"/>
      <c r="BJ137" s="1418"/>
      <c r="BK137" s="1419"/>
      <c r="BL137" s="1419"/>
      <c r="BM137" s="1419"/>
      <c r="BN137" s="1420"/>
    </row>
    <row r="138" spans="2:66" ht="20.25" customHeight="1">
      <c r="B138" s="1480"/>
      <c r="C138" s="1390"/>
      <c r="D138" s="1393"/>
      <c r="E138" s="1327"/>
      <c r="F138" s="1392"/>
      <c r="G138" s="1464"/>
      <c r="H138" s="1465"/>
      <c r="I138" s="207"/>
      <c r="J138" s="208">
        <f>G137</f>
        <v>0</v>
      </c>
      <c r="K138" s="207"/>
      <c r="L138" s="208">
        <f>M137</f>
        <v>0</v>
      </c>
      <c r="M138" s="1466"/>
      <c r="N138" s="1467"/>
      <c r="O138" s="1468"/>
      <c r="P138" s="1469"/>
      <c r="Q138" s="1469"/>
      <c r="R138" s="1465"/>
      <c r="S138" s="1440"/>
      <c r="T138" s="1441"/>
      <c r="U138" s="1441"/>
      <c r="V138" s="1441"/>
      <c r="W138" s="1442"/>
      <c r="X138" s="196" t="s">
        <v>254</v>
      </c>
      <c r="Y138" s="120"/>
      <c r="Z138" s="197"/>
      <c r="AA138" s="173" t="str">
        <f>IF(AA137="","",VLOOKUP(AA137,'シフト記号表（従来型・ユニット型共通）'!$C$6:$L$47,10,FALSE))</f>
        <v/>
      </c>
      <c r="AB138" s="174" t="str">
        <f>IF(AB137="","",VLOOKUP(AB137,'シフト記号表（従来型・ユニット型共通）'!$C$6:$L$47,10,FALSE))</f>
        <v/>
      </c>
      <c r="AC138" s="174" t="str">
        <f>IF(AC137="","",VLOOKUP(AC137,'シフト記号表（従来型・ユニット型共通）'!$C$6:$L$47,10,FALSE))</f>
        <v/>
      </c>
      <c r="AD138" s="174"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5" t="str">
        <f>IF(AG137="","",VLOOKUP(AG137,'シフト記号表（従来型・ユニット型共通）'!$C$6:$L$47,10,FALSE))</f>
        <v/>
      </c>
      <c r="AH138" s="173" t="str">
        <f>IF(AH137="","",VLOOKUP(AH137,'シフト記号表（従来型・ユニット型共通）'!$C$6:$L$47,10,FALSE))</f>
        <v/>
      </c>
      <c r="AI138" s="174" t="str">
        <f>IF(AI137="","",VLOOKUP(AI137,'シフト記号表（従来型・ユニット型共通）'!$C$6:$L$47,10,FALSE))</f>
        <v/>
      </c>
      <c r="AJ138" s="174" t="str">
        <f>IF(AJ137="","",VLOOKUP(AJ137,'シフト記号表（従来型・ユニット型共通）'!$C$6:$L$47,10,FALSE))</f>
        <v/>
      </c>
      <c r="AK138" s="174"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5" t="str">
        <f>IF(AN137="","",VLOOKUP(AN137,'シフト記号表（従来型・ユニット型共通）'!$C$6:$L$47,10,FALSE))</f>
        <v/>
      </c>
      <c r="AO138" s="173" t="str">
        <f>IF(AO137="","",VLOOKUP(AO137,'シフト記号表（従来型・ユニット型共通）'!$C$6:$L$47,10,FALSE))</f>
        <v/>
      </c>
      <c r="AP138" s="174" t="str">
        <f>IF(AP137="","",VLOOKUP(AP137,'シフト記号表（従来型・ユニット型共通）'!$C$6:$L$47,10,FALSE))</f>
        <v/>
      </c>
      <c r="AQ138" s="174" t="str">
        <f>IF(AQ137="","",VLOOKUP(AQ137,'シフト記号表（従来型・ユニット型共通）'!$C$6:$L$47,10,FALSE))</f>
        <v/>
      </c>
      <c r="AR138" s="174"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5" t="str">
        <f>IF(AU137="","",VLOOKUP(AU137,'シフト記号表（従来型・ユニット型共通）'!$C$6:$L$47,10,FALSE))</f>
        <v/>
      </c>
      <c r="AV138" s="173" t="str">
        <f>IF(AV137="","",VLOOKUP(AV137,'シフト記号表（従来型・ユニット型共通）'!$C$6:$L$47,10,FALSE))</f>
        <v/>
      </c>
      <c r="AW138" s="174" t="str">
        <f>IF(AW137="","",VLOOKUP(AW137,'シフト記号表（従来型・ユニット型共通）'!$C$6:$L$47,10,FALSE))</f>
        <v/>
      </c>
      <c r="AX138" s="174" t="str">
        <f>IF(AX137="","",VLOOKUP(AX137,'シフト記号表（従来型・ユニット型共通）'!$C$6:$L$47,10,FALSE))</f>
        <v/>
      </c>
      <c r="AY138" s="174"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175" t="str">
        <f>IF(BB137="","",VLOOKUP(BB137,'シフト記号表（従来型・ユニット型共通）'!$C$6:$L$47,10,FALSE))</f>
        <v/>
      </c>
      <c r="BC138" s="173" t="str">
        <f>IF(BC137="","",VLOOKUP(BC137,'シフト記号表（従来型・ユニット型共通）'!$C$6:$L$47,10,FALSE))</f>
        <v/>
      </c>
      <c r="BD138" s="174" t="str">
        <f>IF(BD137="","",VLOOKUP(BD137,'シフト記号表（従来型・ユニット型共通）'!$C$6:$L$47,10,FALSE))</f>
        <v/>
      </c>
      <c r="BE138" s="174" t="str">
        <f>IF(BE137="","",VLOOKUP(BE137,'シフト記号表（従来型・ユニット型共通）'!$C$6:$L$47,10,FALSE))</f>
        <v/>
      </c>
      <c r="BF138" s="1473">
        <f>IF($BI$3="４週",SUM(AA138:BB138),IF($BI$3="暦月",SUM(AA138:BE138),""))</f>
        <v>0</v>
      </c>
      <c r="BG138" s="1474"/>
      <c r="BH138" s="1475">
        <f>IF($BI$3="４週",BF138/4,IF($BI$3="暦月",(BF138/($BI$8/7)),""))</f>
        <v>0</v>
      </c>
      <c r="BI138" s="1474"/>
      <c r="BJ138" s="1470"/>
      <c r="BK138" s="1471"/>
      <c r="BL138" s="1471"/>
      <c r="BM138" s="1471"/>
      <c r="BN138" s="1472"/>
    </row>
    <row r="139" spans="2:66" ht="20.25" customHeight="1">
      <c r="B139" s="1479">
        <f>B137+1</f>
        <v>62</v>
      </c>
      <c r="C139" s="1389"/>
      <c r="D139" s="1391"/>
      <c r="E139" s="1327"/>
      <c r="F139" s="1392"/>
      <c r="G139" s="1316"/>
      <c r="H139" s="1317"/>
      <c r="I139" s="163"/>
      <c r="J139" s="164"/>
      <c r="K139" s="163"/>
      <c r="L139" s="164"/>
      <c r="M139" s="1410"/>
      <c r="N139" s="1411"/>
      <c r="O139" s="1416"/>
      <c r="P139" s="1417"/>
      <c r="Q139" s="1417"/>
      <c r="R139" s="1317"/>
      <c r="S139" s="1440"/>
      <c r="T139" s="1441"/>
      <c r="U139" s="1441"/>
      <c r="V139" s="1441"/>
      <c r="W139" s="1442"/>
      <c r="X139" s="195" t="s">
        <v>18</v>
      </c>
      <c r="Y139" s="118"/>
      <c r="Z139" s="119"/>
      <c r="AA139" s="105"/>
      <c r="AB139" s="106"/>
      <c r="AC139" s="106"/>
      <c r="AD139" s="106"/>
      <c r="AE139" s="106"/>
      <c r="AF139" s="106"/>
      <c r="AG139" s="107"/>
      <c r="AH139" s="105"/>
      <c r="AI139" s="106"/>
      <c r="AJ139" s="106"/>
      <c r="AK139" s="106"/>
      <c r="AL139" s="106"/>
      <c r="AM139" s="106"/>
      <c r="AN139" s="107"/>
      <c r="AO139" s="105"/>
      <c r="AP139" s="106"/>
      <c r="AQ139" s="106"/>
      <c r="AR139" s="106"/>
      <c r="AS139" s="106"/>
      <c r="AT139" s="106"/>
      <c r="AU139" s="107"/>
      <c r="AV139" s="105"/>
      <c r="AW139" s="106"/>
      <c r="AX139" s="106"/>
      <c r="AY139" s="106"/>
      <c r="AZ139" s="106"/>
      <c r="BA139" s="106"/>
      <c r="BB139" s="107"/>
      <c r="BC139" s="105"/>
      <c r="BD139" s="106"/>
      <c r="BE139" s="108"/>
      <c r="BF139" s="1394"/>
      <c r="BG139" s="1395"/>
      <c r="BH139" s="1396"/>
      <c r="BI139" s="1397"/>
      <c r="BJ139" s="1418"/>
      <c r="BK139" s="1419"/>
      <c r="BL139" s="1419"/>
      <c r="BM139" s="1419"/>
      <c r="BN139" s="1420"/>
    </row>
    <row r="140" spans="2:66" ht="20.25" customHeight="1">
      <c r="B140" s="1480"/>
      <c r="C140" s="1390"/>
      <c r="D140" s="1393"/>
      <c r="E140" s="1327"/>
      <c r="F140" s="1392"/>
      <c r="G140" s="1464"/>
      <c r="H140" s="1465"/>
      <c r="I140" s="207"/>
      <c r="J140" s="208">
        <f>G139</f>
        <v>0</v>
      </c>
      <c r="K140" s="207"/>
      <c r="L140" s="208">
        <f>M139</f>
        <v>0</v>
      </c>
      <c r="M140" s="1466"/>
      <c r="N140" s="1467"/>
      <c r="O140" s="1468"/>
      <c r="P140" s="1469"/>
      <c r="Q140" s="1469"/>
      <c r="R140" s="1465"/>
      <c r="S140" s="1440"/>
      <c r="T140" s="1441"/>
      <c r="U140" s="1441"/>
      <c r="V140" s="1441"/>
      <c r="W140" s="1442"/>
      <c r="X140" s="196" t="s">
        <v>254</v>
      </c>
      <c r="Y140" s="120"/>
      <c r="Z140" s="197"/>
      <c r="AA140" s="173" t="str">
        <f>IF(AA139="","",VLOOKUP(AA139,'シフト記号表（従来型・ユニット型共通）'!$C$6:$L$47,10,FALSE))</f>
        <v/>
      </c>
      <c r="AB140" s="174" t="str">
        <f>IF(AB139="","",VLOOKUP(AB139,'シフト記号表（従来型・ユニット型共通）'!$C$6:$L$47,10,FALSE))</f>
        <v/>
      </c>
      <c r="AC140" s="174" t="str">
        <f>IF(AC139="","",VLOOKUP(AC139,'シフト記号表（従来型・ユニット型共通）'!$C$6:$L$47,10,FALSE))</f>
        <v/>
      </c>
      <c r="AD140" s="174"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5" t="str">
        <f>IF(AG139="","",VLOOKUP(AG139,'シフト記号表（従来型・ユニット型共通）'!$C$6:$L$47,10,FALSE))</f>
        <v/>
      </c>
      <c r="AH140" s="173" t="str">
        <f>IF(AH139="","",VLOOKUP(AH139,'シフト記号表（従来型・ユニット型共通）'!$C$6:$L$47,10,FALSE))</f>
        <v/>
      </c>
      <c r="AI140" s="174" t="str">
        <f>IF(AI139="","",VLOOKUP(AI139,'シフト記号表（従来型・ユニット型共通）'!$C$6:$L$47,10,FALSE))</f>
        <v/>
      </c>
      <c r="AJ140" s="174" t="str">
        <f>IF(AJ139="","",VLOOKUP(AJ139,'シフト記号表（従来型・ユニット型共通）'!$C$6:$L$47,10,FALSE))</f>
        <v/>
      </c>
      <c r="AK140" s="174"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5" t="str">
        <f>IF(AN139="","",VLOOKUP(AN139,'シフト記号表（従来型・ユニット型共通）'!$C$6:$L$47,10,FALSE))</f>
        <v/>
      </c>
      <c r="AO140" s="173" t="str">
        <f>IF(AO139="","",VLOOKUP(AO139,'シフト記号表（従来型・ユニット型共通）'!$C$6:$L$47,10,FALSE))</f>
        <v/>
      </c>
      <c r="AP140" s="174" t="str">
        <f>IF(AP139="","",VLOOKUP(AP139,'シフト記号表（従来型・ユニット型共通）'!$C$6:$L$47,10,FALSE))</f>
        <v/>
      </c>
      <c r="AQ140" s="174" t="str">
        <f>IF(AQ139="","",VLOOKUP(AQ139,'シフト記号表（従来型・ユニット型共通）'!$C$6:$L$47,10,FALSE))</f>
        <v/>
      </c>
      <c r="AR140" s="174"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5" t="str">
        <f>IF(AU139="","",VLOOKUP(AU139,'シフト記号表（従来型・ユニット型共通）'!$C$6:$L$47,10,FALSE))</f>
        <v/>
      </c>
      <c r="AV140" s="173" t="str">
        <f>IF(AV139="","",VLOOKUP(AV139,'シフト記号表（従来型・ユニット型共通）'!$C$6:$L$47,10,FALSE))</f>
        <v/>
      </c>
      <c r="AW140" s="174" t="str">
        <f>IF(AW139="","",VLOOKUP(AW139,'シフト記号表（従来型・ユニット型共通）'!$C$6:$L$47,10,FALSE))</f>
        <v/>
      </c>
      <c r="AX140" s="174" t="str">
        <f>IF(AX139="","",VLOOKUP(AX139,'シフト記号表（従来型・ユニット型共通）'!$C$6:$L$47,10,FALSE))</f>
        <v/>
      </c>
      <c r="AY140" s="174"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175" t="str">
        <f>IF(BB139="","",VLOOKUP(BB139,'シフト記号表（従来型・ユニット型共通）'!$C$6:$L$47,10,FALSE))</f>
        <v/>
      </c>
      <c r="BC140" s="173" t="str">
        <f>IF(BC139="","",VLOOKUP(BC139,'シフト記号表（従来型・ユニット型共通）'!$C$6:$L$47,10,FALSE))</f>
        <v/>
      </c>
      <c r="BD140" s="174" t="str">
        <f>IF(BD139="","",VLOOKUP(BD139,'シフト記号表（従来型・ユニット型共通）'!$C$6:$L$47,10,FALSE))</f>
        <v/>
      </c>
      <c r="BE140" s="174" t="str">
        <f>IF(BE139="","",VLOOKUP(BE139,'シフト記号表（従来型・ユニット型共通）'!$C$6:$L$47,10,FALSE))</f>
        <v/>
      </c>
      <c r="BF140" s="1473">
        <f>IF($BI$3="４週",SUM(AA140:BB140),IF($BI$3="暦月",SUM(AA140:BE140),""))</f>
        <v>0</v>
      </c>
      <c r="BG140" s="1474"/>
      <c r="BH140" s="1475">
        <f>IF($BI$3="４週",BF140/4,IF($BI$3="暦月",(BF140/($BI$8/7)),""))</f>
        <v>0</v>
      </c>
      <c r="BI140" s="1474"/>
      <c r="BJ140" s="1470"/>
      <c r="BK140" s="1471"/>
      <c r="BL140" s="1471"/>
      <c r="BM140" s="1471"/>
      <c r="BN140" s="1472"/>
    </row>
    <row r="141" spans="2:66" ht="20.25" customHeight="1">
      <c r="B141" s="1479">
        <f>B139+1</f>
        <v>63</v>
      </c>
      <c r="C141" s="1389"/>
      <c r="D141" s="1391"/>
      <c r="E141" s="1327"/>
      <c r="F141" s="1392"/>
      <c r="G141" s="1316"/>
      <c r="H141" s="1317"/>
      <c r="I141" s="163"/>
      <c r="J141" s="164"/>
      <c r="K141" s="163"/>
      <c r="L141" s="164"/>
      <c r="M141" s="1410"/>
      <c r="N141" s="1411"/>
      <c r="O141" s="1416"/>
      <c r="P141" s="1417"/>
      <c r="Q141" s="1417"/>
      <c r="R141" s="1317"/>
      <c r="S141" s="1440"/>
      <c r="T141" s="1441"/>
      <c r="U141" s="1441"/>
      <c r="V141" s="1441"/>
      <c r="W141" s="1442"/>
      <c r="X141" s="195" t="s">
        <v>18</v>
      </c>
      <c r="Y141" s="118"/>
      <c r="Z141" s="119"/>
      <c r="AA141" s="105"/>
      <c r="AB141" s="106"/>
      <c r="AC141" s="106"/>
      <c r="AD141" s="106"/>
      <c r="AE141" s="106"/>
      <c r="AF141" s="106"/>
      <c r="AG141" s="107"/>
      <c r="AH141" s="105"/>
      <c r="AI141" s="106"/>
      <c r="AJ141" s="106"/>
      <c r="AK141" s="106"/>
      <c r="AL141" s="106"/>
      <c r="AM141" s="106"/>
      <c r="AN141" s="107"/>
      <c r="AO141" s="105"/>
      <c r="AP141" s="106"/>
      <c r="AQ141" s="106"/>
      <c r="AR141" s="106"/>
      <c r="AS141" s="106"/>
      <c r="AT141" s="106"/>
      <c r="AU141" s="107"/>
      <c r="AV141" s="105"/>
      <c r="AW141" s="106"/>
      <c r="AX141" s="106"/>
      <c r="AY141" s="106"/>
      <c r="AZ141" s="106"/>
      <c r="BA141" s="106"/>
      <c r="BB141" s="107"/>
      <c r="BC141" s="105"/>
      <c r="BD141" s="106"/>
      <c r="BE141" s="108"/>
      <c r="BF141" s="1394"/>
      <c r="BG141" s="1395"/>
      <c r="BH141" s="1396"/>
      <c r="BI141" s="1397"/>
      <c r="BJ141" s="1418"/>
      <c r="BK141" s="1419"/>
      <c r="BL141" s="1419"/>
      <c r="BM141" s="1419"/>
      <c r="BN141" s="1420"/>
    </row>
    <row r="142" spans="2:66" ht="20.25" customHeight="1">
      <c r="B142" s="1480"/>
      <c r="C142" s="1390"/>
      <c r="D142" s="1393"/>
      <c r="E142" s="1327"/>
      <c r="F142" s="1392"/>
      <c r="G142" s="1464"/>
      <c r="H142" s="1465"/>
      <c r="I142" s="207"/>
      <c r="J142" s="208">
        <f>G141</f>
        <v>0</v>
      </c>
      <c r="K142" s="207"/>
      <c r="L142" s="208">
        <f>M141</f>
        <v>0</v>
      </c>
      <c r="M142" s="1466"/>
      <c r="N142" s="1467"/>
      <c r="O142" s="1468"/>
      <c r="P142" s="1469"/>
      <c r="Q142" s="1469"/>
      <c r="R142" s="1465"/>
      <c r="S142" s="1440"/>
      <c r="T142" s="1441"/>
      <c r="U142" s="1441"/>
      <c r="V142" s="1441"/>
      <c r="W142" s="1442"/>
      <c r="X142" s="196" t="s">
        <v>254</v>
      </c>
      <c r="Y142" s="120"/>
      <c r="Z142" s="197"/>
      <c r="AA142" s="173" t="str">
        <f>IF(AA141="","",VLOOKUP(AA141,'シフト記号表（従来型・ユニット型共通）'!$C$6:$L$47,10,FALSE))</f>
        <v/>
      </c>
      <c r="AB142" s="174" t="str">
        <f>IF(AB141="","",VLOOKUP(AB141,'シフト記号表（従来型・ユニット型共通）'!$C$6:$L$47,10,FALSE))</f>
        <v/>
      </c>
      <c r="AC142" s="174" t="str">
        <f>IF(AC141="","",VLOOKUP(AC141,'シフト記号表（従来型・ユニット型共通）'!$C$6:$L$47,10,FALSE))</f>
        <v/>
      </c>
      <c r="AD142" s="174"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5" t="str">
        <f>IF(AG141="","",VLOOKUP(AG141,'シフト記号表（従来型・ユニット型共通）'!$C$6:$L$47,10,FALSE))</f>
        <v/>
      </c>
      <c r="AH142" s="173" t="str">
        <f>IF(AH141="","",VLOOKUP(AH141,'シフト記号表（従来型・ユニット型共通）'!$C$6:$L$47,10,FALSE))</f>
        <v/>
      </c>
      <c r="AI142" s="174" t="str">
        <f>IF(AI141="","",VLOOKUP(AI141,'シフト記号表（従来型・ユニット型共通）'!$C$6:$L$47,10,FALSE))</f>
        <v/>
      </c>
      <c r="AJ142" s="174" t="str">
        <f>IF(AJ141="","",VLOOKUP(AJ141,'シフト記号表（従来型・ユニット型共通）'!$C$6:$L$47,10,FALSE))</f>
        <v/>
      </c>
      <c r="AK142" s="174"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5" t="str">
        <f>IF(AN141="","",VLOOKUP(AN141,'シフト記号表（従来型・ユニット型共通）'!$C$6:$L$47,10,FALSE))</f>
        <v/>
      </c>
      <c r="AO142" s="173" t="str">
        <f>IF(AO141="","",VLOOKUP(AO141,'シフト記号表（従来型・ユニット型共通）'!$C$6:$L$47,10,FALSE))</f>
        <v/>
      </c>
      <c r="AP142" s="174" t="str">
        <f>IF(AP141="","",VLOOKUP(AP141,'シフト記号表（従来型・ユニット型共通）'!$C$6:$L$47,10,FALSE))</f>
        <v/>
      </c>
      <c r="AQ142" s="174" t="str">
        <f>IF(AQ141="","",VLOOKUP(AQ141,'シフト記号表（従来型・ユニット型共通）'!$C$6:$L$47,10,FALSE))</f>
        <v/>
      </c>
      <c r="AR142" s="174"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5" t="str">
        <f>IF(AU141="","",VLOOKUP(AU141,'シフト記号表（従来型・ユニット型共通）'!$C$6:$L$47,10,FALSE))</f>
        <v/>
      </c>
      <c r="AV142" s="173" t="str">
        <f>IF(AV141="","",VLOOKUP(AV141,'シフト記号表（従来型・ユニット型共通）'!$C$6:$L$47,10,FALSE))</f>
        <v/>
      </c>
      <c r="AW142" s="174" t="str">
        <f>IF(AW141="","",VLOOKUP(AW141,'シフト記号表（従来型・ユニット型共通）'!$C$6:$L$47,10,FALSE))</f>
        <v/>
      </c>
      <c r="AX142" s="174" t="str">
        <f>IF(AX141="","",VLOOKUP(AX141,'シフト記号表（従来型・ユニット型共通）'!$C$6:$L$47,10,FALSE))</f>
        <v/>
      </c>
      <c r="AY142" s="174"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175" t="str">
        <f>IF(BB141="","",VLOOKUP(BB141,'シフト記号表（従来型・ユニット型共通）'!$C$6:$L$47,10,FALSE))</f>
        <v/>
      </c>
      <c r="BC142" s="173" t="str">
        <f>IF(BC141="","",VLOOKUP(BC141,'シフト記号表（従来型・ユニット型共通）'!$C$6:$L$47,10,FALSE))</f>
        <v/>
      </c>
      <c r="BD142" s="174" t="str">
        <f>IF(BD141="","",VLOOKUP(BD141,'シフト記号表（従来型・ユニット型共通）'!$C$6:$L$47,10,FALSE))</f>
        <v/>
      </c>
      <c r="BE142" s="174" t="str">
        <f>IF(BE141="","",VLOOKUP(BE141,'シフト記号表（従来型・ユニット型共通）'!$C$6:$L$47,10,FALSE))</f>
        <v/>
      </c>
      <c r="BF142" s="1473">
        <f>IF($BI$3="４週",SUM(AA142:BB142),IF($BI$3="暦月",SUM(AA142:BE142),""))</f>
        <v>0</v>
      </c>
      <c r="BG142" s="1474"/>
      <c r="BH142" s="1475">
        <f>IF($BI$3="４週",BF142/4,IF($BI$3="暦月",(BF142/($BI$8/7)),""))</f>
        <v>0</v>
      </c>
      <c r="BI142" s="1474"/>
      <c r="BJ142" s="1470"/>
      <c r="BK142" s="1471"/>
      <c r="BL142" s="1471"/>
      <c r="BM142" s="1471"/>
      <c r="BN142" s="1472"/>
    </row>
    <row r="143" spans="2:66" ht="20.25" customHeight="1">
      <c r="B143" s="1479">
        <f>B141+1</f>
        <v>64</v>
      </c>
      <c r="C143" s="1389"/>
      <c r="D143" s="1391"/>
      <c r="E143" s="1327"/>
      <c r="F143" s="1392"/>
      <c r="G143" s="1316"/>
      <c r="H143" s="1317"/>
      <c r="I143" s="163"/>
      <c r="J143" s="164"/>
      <c r="K143" s="163"/>
      <c r="L143" s="164"/>
      <c r="M143" s="1410"/>
      <c r="N143" s="1411"/>
      <c r="O143" s="1416"/>
      <c r="P143" s="1417"/>
      <c r="Q143" s="1417"/>
      <c r="R143" s="1317"/>
      <c r="S143" s="1440"/>
      <c r="T143" s="1441"/>
      <c r="U143" s="1441"/>
      <c r="V143" s="1441"/>
      <c r="W143" s="1442"/>
      <c r="X143" s="195" t="s">
        <v>18</v>
      </c>
      <c r="Y143" s="118"/>
      <c r="Z143" s="119"/>
      <c r="AA143" s="105"/>
      <c r="AB143" s="106"/>
      <c r="AC143" s="106"/>
      <c r="AD143" s="106"/>
      <c r="AE143" s="106"/>
      <c r="AF143" s="106"/>
      <c r="AG143" s="107"/>
      <c r="AH143" s="105"/>
      <c r="AI143" s="106"/>
      <c r="AJ143" s="106"/>
      <c r="AK143" s="106"/>
      <c r="AL143" s="106"/>
      <c r="AM143" s="106"/>
      <c r="AN143" s="107"/>
      <c r="AO143" s="105"/>
      <c r="AP143" s="106"/>
      <c r="AQ143" s="106"/>
      <c r="AR143" s="106"/>
      <c r="AS143" s="106"/>
      <c r="AT143" s="106"/>
      <c r="AU143" s="107"/>
      <c r="AV143" s="105"/>
      <c r="AW143" s="106"/>
      <c r="AX143" s="106"/>
      <c r="AY143" s="106"/>
      <c r="AZ143" s="106"/>
      <c r="BA143" s="106"/>
      <c r="BB143" s="107"/>
      <c r="BC143" s="105"/>
      <c r="BD143" s="106"/>
      <c r="BE143" s="108"/>
      <c r="BF143" s="1394"/>
      <c r="BG143" s="1395"/>
      <c r="BH143" s="1396"/>
      <c r="BI143" s="1397"/>
      <c r="BJ143" s="1418"/>
      <c r="BK143" s="1419"/>
      <c r="BL143" s="1419"/>
      <c r="BM143" s="1419"/>
      <c r="BN143" s="1420"/>
    </row>
    <row r="144" spans="2:66" ht="20.25" customHeight="1">
      <c r="B144" s="1480"/>
      <c r="C144" s="1390"/>
      <c r="D144" s="1393"/>
      <c r="E144" s="1327"/>
      <c r="F144" s="1392"/>
      <c r="G144" s="1464"/>
      <c r="H144" s="1465"/>
      <c r="I144" s="207"/>
      <c r="J144" s="208">
        <f>G143</f>
        <v>0</v>
      </c>
      <c r="K144" s="207"/>
      <c r="L144" s="208">
        <f>M143</f>
        <v>0</v>
      </c>
      <c r="M144" s="1466"/>
      <c r="N144" s="1467"/>
      <c r="O144" s="1468"/>
      <c r="P144" s="1469"/>
      <c r="Q144" s="1469"/>
      <c r="R144" s="1465"/>
      <c r="S144" s="1440"/>
      <c r="T144" s="1441"/>
      <c r="U144" s="1441"/>
      <c r="V144" s="1441"/>
      <c r="W144" s="1442"/>
      <c r="X144" s="196" t="s">
        <v>254</v>
      </c>
      <c r="Y144" s="120"/>
      <c r="Z144" s="197"/>
      <c r="AA144" s="173" t="str">
        <f>IF(AA143="","",VLOOKUP(AA143,'シフト記号表（従来型・ユニット型共通）'!$C$6:$L$47,10,FALSE))</f>
        <v/>
      </c>
      <c r="AB144" s="174" t="str">
        <f>IF(AB143="","",VLOOKUP(AB143,'シフト記号表（従来型・ユニット型共通）'!$C$6:$L$47,10,FALSE))</f>
        <v/>
      </c>
      <c r="AC144" s="174" t="str">
        <f>IF(AC143="","",VLOOKUP(AC143,'シフト記号表（従来型・ユニット型共通）'!$C$6:$L$47,10,FALSE))</f>
        <v/>
      </c>
      <c r="AD144" s="174"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5" t="str">
        <f>IF(AG143="","",VLOOKUP(AG143,'シフト記号表（従来型・ユニット型共通）'!$C$6:$L$47,10,FALSE))</f>
        <v/>
      </c>
      <c r="AH144" s="173" t="str">
        <f>IF(AH143="","",VLOOKUP(AH143,'シフト記号表（従来型・ユニット型共通）'!$C$6:$L$47,10,FALSE))</f>
        <v/>
      </c>
      <c r="AI144" s="174" t="str">
        <f>IF(AI143="","",VLOOKUP(AI143,'シフト記号表（従来型・ユニット型共通）'!$C$6:$L$47,10,FALSE))</f>
        <v/>
      </c>
      <c r="AJ144" s="174" t="str">
        <f>IF(AJ143="","",VLOOKUP(AJ143,'シフト記号表（従来型・ユニット型共通）'!$C$6:$L$47,10,FALSE))</f>
        <v/>
      </c>
      <c r="AK144" s="174"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5" t="str">
        <f>IF(AN143="","",VLOOKUP(AN143,'シフト記号表（従来型・ユニット型共通）'!$C$6:$L$47,10,FALSE))</f>
        <v/>
      </c>
      <c r="AO144" s="173" t="str">
        <f>IF(AO143="","",VLOOKUP(AO143,'シフト記号表（従来型・ユニット型共通）'!$C$6:$L$47,10,FALSE))</f>
        <v/>
      </c>
      <c r="AP144" s="174" t="str">
        <f>IF(AP143="","",VLOOKUP(AP143,'シフト記号表（従来型・ユニット型共通）'!$C$6:$L$47,10,FALSE))</f>
        <v/>
      </c>
      <c r="AQ144" s="174" t="str">
        <f>IF(AQ143="","",VLOOKUP(AQ143,'シフト記号表（従来型・ユニット型共通）'!$C$6:$L$47,10,FALSE))</f>
        <v/>
      </c>
      <c r="AR144" s="174"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5" t="str">
        <f>IF(AU143="","",VLOOKUP(AU143,'シフト記号表（従来型・ユニット型共通）'!$C$6:$L$47,10,FALSE))</f>
        <v/>
      </c>
      <c r="AV144" s="173" t="str">
        <f>IF(AV143="","",VLOOKUP(AV143,'シフト記号表（従来型・ユニット型共通）'!$C$6:$L$47,10,FALSE))</f>
        <v/>
      </c>
      <c r="AW144" s="174" t="str">
        <f>IF(AW143="","",VLOOKUP(AW143,'シフト記号表（従来型・ユニット型共通）'!$C$6:$L$47,10,FALSE))</f>
        <v/>
      </c>
      <c r="AX144" s="174" t="str">
        <f>IF(AX143="","",VLOOKUP(AX143,'シフト記号表（従来型・ユニット型共通）'!$C$6:$L$47,10,FALSE))</f>
        <v/>
      </c>
      <c r="AY144" s="174"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175" t="str">
        <f>IF(BB143="","",VLOOKUP(BB143,'シフト記号表（従来型・ユニット型共通）'!$C$6:$L$47,10,FALSE))</f>
        <v/>
      </c>
      <c r="BC144" s="173" t="str">
        <f>IF(BC143="","",VLOOKUP(BC143,'シフト記号表（従来型・ユニット型共通）'!$C$6:$L$47,10,FALSE))</f>
        <v/>
      </c>
      <c r="BD144" s="174" t="str">
        <f>IF(BD143="","",VLOOKUP(BD143,'シフト記号表（従来型・ユニット型共通）'!$C$6:$L$47,10,FALSE))</f>
        <v/>
      </c>
      <c r="BE144" s="174" t="str">
        <f>IF(BE143="","",VLOOKUP(BE143,'シフト記号表（従来型・ユニット型共通）'!$C$6:$L$47,10,FALSE))</f>
        <v/>
      </c>
      <c r="BF144" s="1473">
        <f>IF($BI$3="４週",SUM(AA144:BB144),IF($BI$3="暦月",SUM(AA144:BE144),""))</f>
        <v>0</v>
      </c>
      <c r="BG144" s="1474"/>
      <c r="BH144" s="1475">
        <f>IF($BI$3="４週",BF144/4,IF($BI$3="暦月",(BF144/($BI$8/7)),""))</f>
        <v>0</v>
      </c>
      <c r="BI144" s="1474"/>
      <c r="BJ144" s="1470"/>
      <c r="BK144" s="1471"/>
      <c r="BL144" s="1471"/>
      <c r="BM144" s="1471"/>
      <c r="BN144" s="1472"/>
    </row>
    <row r="145" spans="2:66" ht="20.25" customHeight="1">
      <c r="B145" s="1479">
        <f>B143+1</f>
        <v>65</v>
      </c>
      <c r="C145" s="1389"/>
      <c r="D145" s="1391"/>
      <c r="E145" s="1327"/>
      <c r="F145" s="1392"/>
      <c r="G145" s="1316"/>
      <c r="H145" s="1317"/>
      <c r="I145" s="163"/>
      <c r="J145" s="164"/>
      <c r="K145" s="163"/>
      <c r="L145" s="164"/>
      <c r="M145" s="1410"/>
      <c r="N145" s="1411"/>
      <c r="O145" s="1416"/>
      <c r="P145" s="1417"/>
      <c r="Q145" s="1417"/>
      <c r="R145" s="1317"/>
      <c r="S145" s="1440"/>
      <c r="T145" s="1441"/>
      <c r="U145" s="1441"/>
      <c r="V145" s="1441"/>
      <c r="W145" s="1442"/>
      <c r="X145" s="195" t="s">
        <v>18</v>
      </c>
      <c r="Y145" s="118"/>
      <c r="Z145" s="119"/>
      <c r="AA145" s="105"/>
      <c r="AB145" s="106"/>
      <c r="AC145" s="106"/>
      <c r="AD145" s="106"/>
      <c r="AE145" s="106"/>
      <c r="AF145" s="106"/>
      <c r="AG145" s="107"/>
      <c r="AH145" s="105"/>
      <c r="AI145" s="106"/>
      <c r="AJ145" s="106"/>
      <c r="AK145" s="106"/>
      <c r="AL145" s="106"/>
      <c r="AM145" s="106"/>
      <c r="AN145" s="107"/>
      <c r="AO145" s="105"/>
      <c r="AP145" s="106"/>
      <c r="AQ145" s="106"/>
      <c r="AR145" s="106"/>
      <c r="AS145" s="106"/>
      <c r="AT145" s="106"/>
      <c r="AU145" s="107"/>
      <c r="AV145" s="105"/>
      <c r="AW145" s="106"/>
      <c r="AX145" s="106"/>
      <c r="AY145" s="106"/>
      <c r="AZ145" s="106"/>
      <c r="BA145" s="106"/>
      <c r="BB145" s="107"/>
      <c r="BC145" s="105"/>
      <c r="BD145" s="106"/>
      <c r="BE145" s="108"/>
      <c r="BF145" s="1394"/>
      <c r="BG145" s="1395"/>
      <c r="BH145" s="1396"/>
      <c r="BI145" s="1397"/>
      <c r="BJ145" s="1418"/>
      <c r="BK145" s="1419"/>
      <c r="BL145" s="1419"/>
      <c r="BM145" s="1419"/>
      <c r="BN145" s="1420"/>
    </row>
    <row r="146" spans="2:66" ht="20.25" customHeight="1">
      <c r="B146" s="1480"/>
      <c r="C146" s="1390"/>
      <c r="D146" s="1393"/>
      <c r="E146" s="1327"/>
      <c r="F146" s="1392"/>
      <c r="G146" s="1464"/>
      <c r="H146" s="1465"/>
      <c r="I146" s="207"/>
      <c r="J146" s="208">
        <f>G145</f>
        <v>0</v>
      </c>
      <c r="K146" s="207"/>
      <c r="L146" s="208">
        <f>M145</f>
        <v>0</v>
      </c>
      <c r="M146" s="1466"/>
      <c r="N146" s="1467"/>
      <c r="O146" s="1468"/>
      <c r="P146" s="1469"/>
      <c r="Q146" s="1469"/>
      <c r="R146" s="1465"/>
      <c r="S146" s="1440"/>
      <c r="T146" s="1441"/>
      <c r="U146" s="1441"/>
      <c r="V146" s="1441"/>
      <c r="W146" s="1442"/>
      <c r="X146" s="196" t="s">
        <v>254</v>
      </c>
      <c r="Y146" s="120"/>
      <c r="Z146" s="197"/>
      <c r="AA146" s="173" t="str">
        <f>IF(AA145="","",VLOOKUP(AA145,'シフト記号表（従来型・ユニット型共通）'!$C$6:$L$47,10,FALSE))</f>
        <v/>
      </c>
      <c r="AB146" s="174" t="str">
        <f>IF(AB145="","",VLOOKUP(AB145,'シフト記号表（従来型・ユニット型共通）'!$C$6:$L$47,10,FALSE))</f>
        <v/>
      </c>
      <c r="AC146" s="174" t="str">
        <f>IF(AC145="","",VLOOKUP(AC145,'シフト記号表（従来型・ユニット型共通）'!$C$6:$L$47,10,FALSE))</f>
        <v/>
      </c>
      <c r="AD146" s="174"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5" t="str">
        <f>IF(AG145="","",VLOOKUP(AG145,'シフト記号表（従来型・ユニット型共通）'!$C$6:$L$47,10,FALSE))</f>
        <v/>
      </c>
      <c r="AH146" s="173" t="str">
        <f>IF(AH145="","",VLOOKUP(AH145,'シフト記号表（従来型・ユニット型共通）'!$C$6:$L$47,10,FALSE))</f>
        <v/>
      </c>
      <c r="AI146" s="174" t="str">
        <f>IF(AI145="","",VLOOKUP(AI145,'シフト記号表（従来型・ユニット型共通）'!$C$6:$L$47,10,FALSE))</f>
        <v/>
      </c>
      <c r="AJ146" s="174" t="str">
        <f>IF(AJ145="","",VLOOKUP(AJ145,'シフト記号表（従来型・ユニット型共通）'!$C$6:$L$47,10,FALSE))</f>
        <v/>
      </c>
      <c r="AK146" s="174"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5" t="str">
        <f>IF(AN145="","",VLOOKUP(AN145,'シフト記号表（従来型・ユニット型共通）'!$C$6:$L$47,10,FALSE))</f>
        <v/>
      </c>
      <c r="AO146" s="173" t="str">
        <f>IF(AO145="","",VLOOKUP(AO145,'シフト記号表（従来型・ユニット型共通）'!$C$6:$L$47,10,FALSE))</f>
        <v/>
      </c>
      <c r="AP146" s="174" t="str">
        <f>IF(AP145="","",VLOOKUP(AP145,'シフト記号表（従来型・ユニット型共通）'!$C$6:$L$47,10,FALSE))</f>
        <v/>
      </c>
      <c r="AQ146" s="174" t="str">
        <f>IF(AQ145="","",VLOOKUP(AQ145,'シフト記号表（従来型・ユニット型共通）'!$C$6:$L$47,10,FALSE))</f>
        <v/>
      </c>
      <c r="AR146" s="174"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5" t="str">
        <f>IF(AU145="","",VLOOKUP(AU145,'シフト記号表（従来型・ユニット型共通）'!$C$6:$L$47,10,FALSE))</f>
        <v/>
      </c>
      <c r="AV146" s="173" t="str">
        <f>IF(AV145="","",VLOOKUP(AV145,'シフト記号表（従来型・ユニット型共通）'!$C$6:$L$47,10,FALSE))</f>
        <v/>
      </c>
      <c r="AW146" s="174" t="str">
        <f>IF(AW145="","",VLOOKUP(AW145,'シフト記号表（従来型・ユニット型共通）'!$C$6:$L$47,10,FALSE))</f>
        <v/>
      </c>
      <c r="AX146" s="174" t="str">
        <f>IF(AX145="","",VLOOKUP(AX145,'シフト記号表（従来型・ユニット型共通）'!$C$6:$L$47,10,FALSE))</f>
        <v/>
      </c>
      <c r="AY146" s="174"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175" t="str">
        <f>IF(BB145="","",VLOOKUP(BB145,'シフト記号表（従来型・ユニット型共通）'!$C$6:$L$47,10,FALSE))</f>
        <v/>
      </c>
      <c r="BC146" s="173" t="str">
        <f>IF(BC145="","",VLOOKUP(BC145,'シフト記号表（従来型・ユニット型共通）'!$C$6:$L$47,10,FALSE))</f>
        <v/>
      </c>
      <c r="BD146" s="174" t="str">
        <f>IF(BD145="","",VLOOKUP(BD145,'シフト記号表（従来型・ユニット型共通）'!$C$6:$L$47,10,FALSE))</f>
        <v/>
      </c>
      <c r="BE146" s="174" t="str">
        <f>IF(BE145="","",VLOOKUP(BE145,'シフト記号表（従来型・ユニット型共通）'!$C$6:$L$47,10,FALSE))</f>
        <v/>
      </c>
      <c r="BF146" s="1473">
        <f>IF($BI$3="４週",SUM(AA146:BB146),IF($BI$3="暦月",SUM(AA146:BE146),""))</f>
        <v>0</v>
      </c>
      <c r="BG146" s="1474"/>
      <c r="BH146" s="1475">
        <f>IF($BI$3="４週",BF146/4,IF($BI$3="暦月",(BF146/($BI$8/7)),""))</f>
        <v>0</v>
      </c>
      <c r="BI146" s="1474"/>
      <c r="BJ146" s="1470"/>
      <c r="BK146" s="1471"/>
      <c r="BL146" s="1471"/>
      <c r="BM146" s="1471"/>
      <c r="BN146" s="1472"/>
    </row>
    <row r="147" spans="2:66" ht="20.25" customHeight="1">
      <c r="B147" s="1479">
        <f>B145+1</f>
        <v>66</v>
      </c>
      <c r="C147" s="1389"/>
      <c r="D147" s="1391"/>
      <c r="E147" s="1327"/>
      <c r="F147" s="1392"/>
      <c r="G147" s="1316"/>
      <c r="H147" s="1317"/>
      <c r="I147" s="163"/>
      <c r="J147" s="164"/>
      <c r="K147" s="163"/>
      <c r="L147" s="164"/>
      <c r="M147" s="1410"/>
      <c r="N147" s="1411"/>
      <c r="O147" s="1416"/>
      <c r="P147" s="1417"/>
      <c r="Q147" s="1417"/>
      <c r="R147" s="1317"/>
      <c r="S147" s="1440"/>
      <c r="T147" s="1441"/>
      <c r="U147" s="1441"/>
      <c r="V147" s="1441"/>
      <c r="W147" s="1442"/>
      <c r="X147" s="195" t="s">
        <v>18</v>
      </c>
      <c r="Y147" s="118"/>
      <c r="Z147" s="119"/>
      <c r="AA147" s="105"/>
      <c r="AB147" s="106"/>
      <c r="AC147" s="106"/>
      <c r="AD147" s="106"/>
      <c r="AE147" s="106"/>
      <c r="AF147" s="106"/>
      <c r="AG147" s="107"/>
      <c r="AH147" s="105"/>
      <c r="AI147" s="106"/>
      <c r="AJ147" s="106"/>
      <c r="AK147" s="106"/>
      <c r="AL147" s="106"/>
      <c r="AM147" s="106"/>
      <c r="AN147" s="107"/>
      <c r="AO147" s="105"/>
      <c r="AP147" s="106"/>
      <c r="AQ147" s="106"/>
      <c r="AR147" s="106"/>
      <c r="AS147" s="106"/>
      <c r="AT147" s="106"/>
      <c r="AU147" s="107"/>
      <c r="AV147" s="105"/>
      <c r="AW147" s="106"/>
      <c r="AX147" s="106"/>
      <c r="AY147" s="106"/>
      <c r="AZ147" s="106"/>
      <c r="BA147" s="106"/>
      <c r="BB147" s="107"/>
      <c r="BC147" s="105"/>
      <c r="BD147" s="106"/>
      <c r="BE147" s="108"/>
      <c r="BF147" s="1394"/>
      <c r="BG147" s="1395"/>
      <c r="BH147" s="1396"/>
      <c r="BI147" s="1397"/>
      <c r="BJ147" s="1418"/>
      <c r="BK147" s="1419"/>
      <c r="BL147" s="1419"/>
      <c r="BM147" s="1419"/>
      <c r="BN147" s="1420"/>
    </row>
    <row r="148" spans="2:66" ht="20.25" customHeight="1">
      <c r="B148" s="1480"/>
      <c r="C148" s="1390"/>
      <c r="D148" s="1393"/>
      <c r="E148" s="1327"/>
      <c r="F148" s="1392"/>
      <c r="G148" s="1464"/>
      <c r="H148" s="1465"/>
      <c r="I148" s="207"/>
      <c r="J148" s="208">
        <f>G147</f>
        <v>0</v>
      </c>
      <c r="K148" s="207"/>
      <c r="L148" s="208">
        <f>M147</f>
        <v>0</v>
      </c>
      <c r="M148" s="1466"/>
      <c r="N148" s="1467"/>
      <c r="O148" s="1468"/>
      <c r="P148" s="1469"/>
      <c r="Q148" s="1469"/>
      <c r="R148" s="1465"/>
      <c r="S148" s="1440"/>
      <c r="T148" s="1441"/>
      <c r="U148" s="1441"/>
      <c r="V148" s="1441"/>
      <c r="W148" s="1442"/>
      <c r="X148" s="196" t="s">
        <v>254</v>
      </c>
      <c r="Y148" s="120"/>
      <c r="Z148" s="197"/>
      <c r="AA148" s="173" t="str">
        <f>IF(AA147="","",VLOOKUP(AA147,'シフト記号表（従来型・ユニット型共通）'!$C$6:$L$47,10,FALSE))</f>
        <v/>
      </c>
      <c r="AB148" s="174" t="str">
        <f>IF(AB147="","",VLOOKUP(AB147,'シフト記号表（従来型・ユニット型共通）'!$C$6:$L$47,10,FALSE))</f>
        <v/>
      </c>
      <c r="AC148" s="174" t="str">
        <f>IF(AC147="","",VLOOKUP(AC147,'シフト記号表（従来型・ユニット型共通）'!$C$6:$L$47,10,FALSE))</f>
        <v/>
      </c>
      <c r="AD148" s="174"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5" t="str">
        <f>IF(AG147="","",VLOOKUP(AG147,'シフト記号表（従来型・ユニット型共通）'!$C$6:$L$47,10,FALSE))</f>
        <v/>
      </c>
      <c r="AH148" s="173" t="str">
        <f>IF(AH147="","",VLOOKUP(AH147,'シフト記号表（従来型・ユニット型共通）'!$C$6:$L$47,10,FALSE))</f>
        <v/>
      </c>
      <c r="AI148" s="174" t="str">
        <f>IF(AI147="","",VLOOKUP(AI147,'シフト記号表（従来型・ユニット型共通）'!$C$6:$L$47,10,FALSE))</f>
        <v/>
      </c>
      <c r="AJ148" s="174" t="str">
        <f>IF(AJ147="","",VLOOKUP(AJ147,'シフト記号表（従来型・ユニット型共通）'!$C$6:$L$47,10,FALSE))</f>
        <v/>
      </c>
      <c r="AK148" s="174"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5" t="str">
        <f>IF(AN147="","",VLOOKUP(AN147,'シフト記号表（従来型・ユニット型共通）'!$C$6:$L$47,10,FALSE))</f>
        <v/>
      </c>
      <c r="AO148" s="173" t="str">
        <f>IF(AO147="","",VLOOKUP(AO147,'シフト記号表（従来型・ユニット型共通）'!$C$6:$L$47,10,FALSE))</f>
        <v/>
      </c>
      <c r="AP148" s="174" t="str">
        <f>IF(AP147="","",VLOOKUP(AP147,'シフト記号表（従来型・ユニット型共通）'!$C$6:$L$47,10,FALSE))</f>
        <v/>
      </c>
      <c r="AQ148" s="174" t="str">
        <f>IF(AQ147="","",VLOOKUP(AQ147,'シフト記号表（従来型・ユニット型共通）'!$C$6:$L$47,10,FALSE))</f>
        <v/>
      </c>
      <c r="AR148" s="174"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5" t="str">
        <f>IF(AU147="","",VLOOKUP(AU147,'シフト記号表（従来型・ユニット型共通）'!$C$6:$L$47,10,FALSE))</f>
        <v/>
      </c>
      <c r="AV148" s="173" t="str">
        <f>IF(AV147="","",VLOOKUP(AV147,'シフト記号表（従来型・ユニット型共通）'!$C$6:$L$47,10,FALSE))</f>
        <v/>
      </c>
      <c r="AW148" s="174" t="str">
        <f>IF(AW147="","",VLOOKUP(AW147,'シフト記号表（従来型・ユニット型共通）'!$C$6:$L$47,10,FALSE))</f>
        <v/>
      </c>
      <c r="AX148" s="174" t="str">
        <f>IF(AX147="","",VLOOKUP(AX147,'シフト記号表（従来型・ユニット型共通）'!$C$6:$L$47,10,FALSE))</f>
        <v/>
      </c>
      <c r="AY148" s="174"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175" t="str">
        <f>IF(BB147="","",VLOOKUP(BB147,'シフト記号表（従来型・ユニット型共通）'!$C$6:$L$47,10,FALSE))</f>
        <v/>
      </c>
      <c r="BC148" s="173" t="str">
        <f>IF(BC147="","",VLOOKUP(BC147,'シフト記号表（従来型・ユニット型共通）'!$C$6:$L$47,10,FALSE))</f>
        <v/>
      </c>
      <c r="BD148" s="174" t="str">
        <f>IF(BD147="","",VLOOKUP(BD147,'シフト記号表（従来型・ユニット型共通）'!$C$6:$L$47,10,FALSE))</f>
        <v/>
      </c>
      <c r="BE148" s="174" t="str">
        <f>IF(BE147="","",VLOOKUP(BE147,'シフト記号表（従来型・ユニット型共通）'!$C$6:$L$47,10,FALSE))</f>
        <v/>
      </c>
      <c r="BF148" s="1473">
        <f>IF($BI$3="４週",SUM(AA148:BB148),IF($BI$3="暦月",SUM(AA148:BE148),""))</f>
        <v>0</v>
      </c>
      <c r="BG148" s="1474"/>
      <c r="BH148" s="1475">
        <f>IF($BI$3="４週",BF148/4,IF($BI$3="暦月",(BF148/($BI$8/7)),""))</f>
        <v>0</v>
      </c>
      <c r="BI148" s="1474"/>
      <c r="BJ148" s="1470"/>
      <c r="BK148" s="1471"/>
      <c r="BL148" s="1471"/>
      <c r="BM148" s="1471"/>
      <c r="BN148" s="1472"/>
    </row>
    <row r="149" spans="2:66" ht="20.25" customHeight="1">
      <c r="B149" s="1479">
        <f>B147+1</f>
        <v>67</v>
      </c>
      <c r="C149" s="1389"/>
      <c r="D149" s="1391"/>
      <c r="E149" s="1327"/>
      <c r="F149" s="1392"/>
      <c r="G149" s="1316"/>
      <c r="H149" s="1317"/>
      <c r="I149" s="163"/>
      <c r="J149" s="164"/>
      <c r="K149" s="163"/>
      <c r="L149" s="164"/>
      <c r="M149" s="1410"/>
      <c r="N149" s="1411"/>
      <c r="O149" s="1416"/>
      <c r="P149" s="1417"/>
      <c r="Q149" s="1417"/>
      <c r="R149" s="1317"/>
      <c r="S149" s="1440"/>
      <c r="T149" s="1441"/>
      <c r="U149" s="1441"/>
      <c r="V149" s="1441"/>
      <c r="W149" s="1442"/>
      <c r="X149" s="195" t="s">
        <v>18</v>
      </c>
      <c r="Y149" s="118"/>
      <c r="Z149" s="119"/>
      <c r="AA149" s="105"/>
      <c r="AB149" s="106"/>
      <c r="AC149" s="106"/>
      <c r="AD149" s="106"/>
      <c r="AE149" s="106"/>
      <c r="AF149" s="106"/>
      <c r="AG149" s="107"/>
      <c r="AH149" s="105"/>
      <c r="AI149" s="106"/>
      <c r="AJ149" s="106"/>
      <c r="AK149" s="106"/>
      <c r="AL149" s="106"/>
      <c r="AM149" s="106"/>
      <c r="AN149" s="107"/>
      <c r="AO149" s="105"/>
      <c r="AP149" s="106"/>
      <c r="AQ149" s="106"/>
      <c r="AR149" s="106"/>
      <c r="AS149" s="106"/>
      <c r="AT149" s="106"/>
      <c r="AU149" s="107"/>
      <c r="AV149" s="105"/>
      <c r="AW149" s="106"/>
      <c r="AX149" s="106"/>
      <c r="AY149" s="106"/>
      <c r="AZ149" s="106"/>
      <c r="BA149" s="106"/>
      <c r="BB149" s="107"/>
      <c r="BC149" s="105"/>
      <c r="BD149" s="106"/>
      <c r="BE149" s="108"/>
      <c r="BF149" s="1394"/>
      <c r="BG149" s="1395"/>
      <c r="BH149" s="1396"/>
      <c r="BI149" s="1397"/>
      <c r="BJ149" s="1418"/>
      <c r="BK149" s="1419"/>
      <c r="BL149" s="1419"/>
      <c r="BM149" s="1419"/>
      <c r="BN149" s="1420"/>
    </row>
    <row r="150" spans="2:66" ht="20.25" customHeight="1">
      <c r="B150" s="1480"/>
      <c r="C150" s="1390"/>
      <c r="D150" s="1393"/>
      <c r="E150" s="1327"/>
      <c r="F150" s="1392"/>
      <c r="G150" s="1464"/>
      <c r="H150" s="1465"/>
      <c r="I150" s="207"/>
      <c r="J150" s="208">
        <f>G149</f>
        <v>0</v>
      </c>
      <c r="K150" s="207"/>
      <c r="L150" s="208">
        <f>M149</f>
        <v>0</v>
      </c>
      <c r="M150" s="1466"/>
      <c r="N150" s="1467"/>
      <c r="O150" s="1468"/>
      <c r="P150" s="1469"/>
      <c r="Q150" s="1469"/>
      <c r="R150" s="1465"/>
      <c r="S150" s="1440"/>
      <c r="T150" s="1441"/>
      <c r="U150" s="1441"/>
      <c r="V150" s="1441"/>
      <c r="W150" s="1442"/>
      <c r="X150" s="196" t="s">
        <v>254</v>
      </c>
      <c r="Y150" s="120"/>
      <c r="Z150" s="197"/>
      <c r="AA150" s="173" t="str">
        <f>IF(AA149="","",VLOOKUP(AA149,'シフト記号表（従来型・ユニット型共通）'!$C$6:$L$47,10,FALSE))</f>
        <v/>
      </c>
      <c r="AB150" s="174" t="str">
        <f>IF(AB149="","",VLOOKUP(AB149,'シフト記号表（従来型・ユニット型共通）'!$C$6:$L$47,10,FALSE))</f>
        <v/>
      </c>
      <c r="AC150" s="174" t="str">
        <f>IF(AC149="","",VLOOKUP(AC149,'シフト記号表（従来型・ユニット型共通）'!$C$6:$L$47,10,FALSE))</f>
        <v/>
      </c>
      <c r="AD150" s="174"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5" t="str">
        <f>IF(AG149="","",VLOOKUP(AG149,'シフト記号表（従来型・ユニット型共通）'!$C$6:$L$47,10,FALSE))</f>
        <v/>
      </c>
      <c r="AH150" s="173" t="str">
        <f>IF(AH149="","",VLOOKUP(AH149,'シフト記号表（従来型・ユニット型共通）'!$C$6:$L$47,10,FALSE))</f>
        <v/>
      </c>
      <c r="AI150" s="174" t="str">
        <f>IF(AI149="","",VLOOKUP(AI149,'シフト記号表（従来型・ユニット型共通）'!$C$6:$L$47,10,FALSE))</f>
        <v/>
      </c>
      <c r="AJ150" s="174" t="str">
        <f>IF(AJ149="","",VLOOKUP(AJ149,'シフト記号表（従来型・ユニット型共通）'!$C$6:$L$47,10,FALSE))</f>
        <v/>
      </c>
      <c r="AK150" s="174"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5" t="str">
        <f>IF(AN149="","",VLOOKUP(AN149,'シフト記号表（従来型・ユニット型共通）'!$C$6:$L$47,10,FALSE))</f>
        <v/>
      </c>
      <c r="AO150" s="173" t="str">
        <f>IF(AO149="","",VLOOKUP(AO149,'シフト記号表（従来型・ユニット型共通）'!$C$6:$L$47,10,FALSE))</f>
        <v/>
      </c>
      <c r="AP150" s="174" t="str">
        <f>IF(AP149="","",VLOOKUP(AP149,'シフト記号表（従来型・ユニット型共通）'!$C$6:$L$47,10,FALSE))</f>
        <v/>
      </c>
      <c r="AQ150" s="174" t="str">
        <f>IF(AQ149="","",VLOOKUP(AQ149,'シフト記号表（従来型・ユニット型共通）'!$C$6:$L$47,10,FALSE))</f>
        <v/>
      </c>
      <c r="AR150" s="174"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5" t="str">
        <f>IF(AU149="","",VLOOKUP(AU149,'シフト記号表（従来型・ユニット型共通）'!$C$6:$L$47,10,FALSE))</f>
        <v/>
      </c>
      <c r="AV150" s="173" t="str">
        <f>IF(AV149="","",VLOOKUP(AV149,'シフト記号表（従来型・ユニット型共通）'!$C$6:$L$47,10,FALSE))</f>
        <v/>
      </c>
      <c r="AW150" s="174" t="str">
        <f>IF(AW149="","",VLOOKUP(AW149,'シフト記号表（従来型・ユニット型共通）'!$C$6:$L$47,10,FALSE))</f>
        <v/>
      </c>
      <c r="AX150" s="174" t="str">
        <f>IF(AX149="","",VLOOKUP(AX149,'シフト記号表（従来型・ユニット型共通）'!$C$6:$L$47,10,FALSE))</f>
        <v/>
      </c>
      <c r="AY150" s="174"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175" t="str">
        <f>IF(BB149="","",VLOOKUP(BB149,'シフト記号表（従来型・ユニット型共通）'!$C$6:$L$47,10,FALSE))</f>
        <v/>
      </c>
      <c r="BC150" s="173" t="str">
        <f>IF(BC149="","",VLOOKUP(BC149,'シフト記号表（従来型・ユニット型共通）'!$C$6:$L$47,10,FALSE))</f>
        <v/>
      </c>
      <c r="BD150" s="174" t="str">
        <f>IF(BD149="","",VLOOKUP(BD149,'シフト記号表（従来型・ユニット型共通）'!$C$6:$L$47,10,FALSE))</f>
        <v/>
      </c>
      <c r="BE150" s="174" t="str">
        <f>IF(BE149="","",VLOOKUP(BE149,'シフト記号表（従来型・ユニット型共通）'!$C$6:$L$47,10,FALSE))</f>
        <v/>
      </c>
      <c r="BF150" s="1473">
        <f>IF($BI$3="４週",SUM(AA150:BB150),IF($BI$3="暦月",SUM(AA150:BE150),""))</f>
        <v>0</v>
      </c>
      <c r="BG150" s="1474"/>
      <c r="BH150" s="1475">
        <f>IF($BI$3="４週",BF150/4,IF($BI$3="暦月",(BF150/($BI$8/7)),""))</f>
        <v>0</v>
      </c>
      <c r="BI150" s="1474"/>
      <c r="BJ150" s="1470"/>
      <c r="BK150" s="1471"/>
      <c r="BL150" s="1471"/>
      <c r="BM150" s="1471"/>
      <c r="BN150" s="1472"/>
    </row>
    <row r="151" spans="2:66" ht="20.25" customHeight="1">
      <c r="B151" s="1479">
        <f>B149+1</f>
        <v>68</v>
      </c>
      <c r="C151" s="1389"/>
      <c r="D151" s="1391"/>
      <c r="E151" s="1327"/>
      <c r="F151" s="1392"/>
      <c r="G151" s="1316"/>
      <c r="H151" s="1317"/>
      <c r="I151" s="163"/>
      <c r="J151" s="164"/>
      <c r="K151" s="163"/>
      <c r="L151" s="164"/>
      <c r="M151" s="1410"/>
      <c r="N151" s="1411"/>
      <c r="O151" s="1416"/>
      <c r="P151" s="1417"/>
      <c r="Q151" s="1417"/>
      <c r="R151" s="1317"/>
      <c r="S151" s="1440"/>
      <c r="T151" s="1441"/>
      <c r="U151" s="1441"/>
      <c r="V151" s="1441"/>
      <c r="W151" s="1442"/>
      <c r="X151" s="195" t="s">
        <v>18</v>
      </c>
      <c r="Y151" s="118"/>
      <c r="Z151" s="119"/>
      <c r="AA151" s="105"/>
      <c r="AB151" s="106"/>
      <c r="AC151" s="106"/>
      <c r="AD151" s="106"/>
      <c r="AE151" s="106"/>
      <c r="AF151" s="106"/>
      <c r="AG151" s="107"/>
      <c r="AH151" s="105"/>
      <c r="AI151" s="106"/>
      <c r="AJ151" s="106"/>
      <c r="AK151" s="106"/>
      <c r="AL151" s="106"/>
      <c r="AM151" s="106"/>
      <c r="AN151" s="107"/>
      <c r="AO151" s="105"/>
      <c r="AP151" s="106"/>
      <c r="AQ151" s="106"/>
      <c r="AR151" s="106"/>
      <c r="AS151" s="106"/>
      <c r="AT151" s="106"/>
      <c r="AU151" s="107"/>
      <c r="AV151" s="105"/>
      <c r="AW151" s="106"/>
      <c r="AX151" s="106"/>
      <c r="AY151" s="106"/>
      <c r="AZ151" s="106"/>
      <c r="BA151" s="106"/>
      <c r="BB151" s="107"/>
      <c r="BC151" s="105"/>
      <c r="BD151" s="106"/>
      <c r="BE151" s="108"/>
      <c r="BF151" s="1394"/>
      <c r="BG151" s="1395"/>
      <c r="BH151" s="1396"/>
      <c r="BI151" s="1397"/>
      <c r="BJ151" s="1418"/>
      <c r="BK151" s="1419"/>
      <c r="BL151" s="1419"/>
      <c r="BM151" s="1419"/>
      <c r="BN151" s="1420"/>
    </row>
    <row r="152" spans="2:66" ht="20.25" customHeight="1">
      <c r="B152" s="1480"/>
      <c r="C152" s="1390"/>
      <c r="D152" s="1393"/>
      <c r="E152" s="1327"/>
      <c r="F152" s="1392"/>
      <c r="G152" s="1464"/>
      <c r="H152" s="1465"/>
      <c r="I152" s="207"/>
      <c r="J152" s="208">
        <f>G151</f>
        <v>0</v>
      </c>
      <c r="K152" s="207"/>
      <c r="L152" s="208">
        <f>M151</f>
        <v>0</v>
      </c>
      <c r="M152" s="1466"/>
      <c r="N152" s="1467"/>
      <c r="O152" s="1468"/>
      <c r="P152" s="1469"/>
      <c r="Q152" s="1469"/>
      <c r="R152" s="1465"/>
      <c r="S152" s="1440"/>
      <c r="T152" s="1441"/>
      <c r="U152" s="1441"/>
      <c r="V152" s="1441"/>
      <c r="W152" s="1442"/>
      <c r="X152" s="196" t="s">
        <v>254</v>
      </c>
      <c r="Y152" s="120"/>
      <c r="Z152" s="197"/>
      <c r="AA152" s="173" t="str">
        <f>IF(AA151="","",VLOOKUP(AA151,'シフト記号表（従来型・ユニット型共通）'!$C$6:$L$47,10,FALSE))</f>
        <v/>
      </c>
      <c r="AB152" s="174" t="str">
        <f>IF(AB151="","",VLOOKUP(AB151,'シフト記号表（従来型・ユニット型共通）'!$C$6:$L$47,10,FALSE))</f>
        <v/>
      </c>
      <c r="AC152" s="174" t="str">
        <f>IF(AC151="","",VLOOKUP(AC151,'シフト記号表（従来型・ユニット型共通）'!$C$6:$L$47,10,FALSE))</f>
        <v/>
      </c>
      <c r="AD152" s="174"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5" t="str">
        <f>IF(AG151="","",VLOOKUP(AG151,'シフト記号表（従来型・ユニット型共通）'!$C$6:$L$47,10,FALSE))</f>
        <v/>
      </c>
      <c r="AH152" s="173" t="str">
        <f>IF(AH151="","",VLOOKUP(AH151,'シフト記号表（従来型・ユニット型共通）'!$C$6:$L$47,10,FALSE))</f>
        <v/>
      </c>
      <c r="AI152" s="174" t="str">
        <f>IF(AI151="","",VLOOKUP(AI151,'シフト記号表（従来型・ユニット型共通）'!$C$6:$L$47,10,FALSE))</f>
        <v/>
      </c>
      <c r="AJ152" s="174" t="str">
        <f>IF(AJ151="","",VLOOKUP(AJ151,'シフト記号表（従来型・ユニット型共通）'!$C$6:$L$47,10,FALSE))</f>
        <v/>
      </c>
      <c r="AK152" s="174"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5" t="str">
        <f>IF(AN151="","",VLOOKUP(AN151,'シフト記号表（従来型・ユニット型共通）'!$C$6:$L$47,10,FALSE))</f>
        <v/>
      </c>
      <c r="AO152" s="173" t="str">
        <f>IF(AO151="","",VLOOKUP(AO151,'シフト記号表（従来型・ユニット型共通）'!$C$6:$L$47,10,FALSE))</f>
        <v/>
      </c>
      <c r="AP152" s="174" t="str">
        <f>IF(AP151="","",VLOOKUP(AP151,'シフト記号表（従来型・ユニット型共通）'!$C$6:$L$47,10,FALSE))</f>
        <v/>
      </c>
      <c r="AQ152" s="174" t="str">
        <f>IF(AQ151="","",VLOOKUP(AQ151,'シフト記号表（従来型・ユニット型共通）'!$C$6:$L$47,10,FALSE))</f>
        <v/>
      </c>
      <c r="AR152" s="174"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5" t="str">
        <f>IF(AU151="","",VLOOKUP(AU151,'シフト記号表（従来型・ユニット型共通）'!$C$6:$L$47,10,FALSE))</f>
        <v/>
      </c>
      <c r="AV152" s="173" t="str">
        <f>IF(AV151="","",VLOOKUP(AV151,'シフト記号表（従来型・ユニット型共通）'!$C$6:$L$47,10,FALSE))</f>
        <v/>
      </c>
      <c r="AW152" s="174" t="str">
        <f>IF(AW151="","",VLOOKUP(AW151,'シフト記号表（従来型・ユニット型共通）'!$C$6:$L$47,10,FALSE))</f>
        <v/>
      </c>
      <c r="AX152" s="174" t="str">
        <f>IF(AX151="","",VLOOKUP(AX151,'シフト記号表（従来型・ユニット型共通）'!$C$6:$L$47,10,FALSE))</f>
        <v/>
      </c>
      <c r="AY152" s="174"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175" t="str">
        <f>IF(BB151="","",VLOOKUP(BB151,'シフト記号表（従来型・ユニット型共通）'!$C$6:$L$47,10,FALSE))</f>
        <v/>
      </c>
      <c r="BC152" s="173" t="str">
        <f>IF(BC151="","",VLOOKUP(BC151,'シフト記号表（従来型・ユニット型共通）'!$C$6:$L$47,10,FALSE))</f>
        <v/>
      </c>
      <c r="BD152" s="174" t="str">
        <f>IF(BD151="","",VLOOKUP(BD151,'シフト記号表（従来型・ユニット型共通）'!$C$6:$L$47,10,FALSE))</f>
        <v/>
      </c>
      <c r="BE152" s="174" t="str">
        <f>IF(BE151="","",VLOOKUP(BE151,'シフト記号表（従来型・ユニット型共通）'!$C$6:$L$47,10,FALSE))</f>
        <v/>
      </c>
      <c r="BF152" s="1473">
        <f>IF($BI$3="４週",SUM(AA152:BB152),IF($BI$3="暦月",SUM(AA152:BE152),""))</f>
        <v>0</v>
      </c>
      <c r="BG152" s="1474"/>
      <c r="BH152" s="1475">
        <f>IF($BI$3="４週",BF152/4,IF($BI$3="暦月",(BF152/($BI$8/7)),""))</f>
        <v>0</v>
      </c>
      <c r="BI152" s="1474"/>
      <c r="BJ152" s="1470"/>
      <c r="BK152" s="1471"/>
      <c r="BL152" s="1471"/>
      <c r="BM152" s="1471"/>
      <c r="BN152" s="1472"/>
    </row>
    <row r="153" spans="2:66" ht="20.25" customHeight="1">
      <c r="B153" s="1479">
        <f>B151+1</f>
        <v>69</v>
      </c>
      <c r="C153" s="1389"/>
      <c r="D153" s="1391"/>
      <c r="E153" s="1327"/>
      <c r="F153" s="1392"/>
      <c r="G153" s="1316"/>
      <c r="H153" s="1317"/>
      <c r="I153" s="163"/>
      <c r="J153" s="164"/>
      <c r="K153" s="163"/>
      <c r="L153" s="164"/>
      <c r="M153" s="1410"/>
      <c r="N153" s="1411"/>
      <c r="O153" s="1416"/>
      <c r="P153" s="1417"/>
      <c r="Q153" s="1417"/>
      <c r="R153" s="1317"/>
      <c r="S153" s="1440"/>
      <c r="T153" s="1441"/>
      <c r="U153" s="1441"/>
      <c r="V153" s="1441"/>
      <c r="W153" s="1442"/>
      <c r="X153" s="195" t="s">
        <v>18</v>
      </c>
      <c r="Y153" s="118"/>
      <c r="Z153" s="119"/>
      <c r="AA153" s="105"/>
      <c r="AB153" s="106"/>
      <c r="AC153" s="106"/>
      <c r="AD153" s="106"/>
      <c r="AE153" s="106"/>
      <c r="AF153" s="106"/>
      <c r="AG153" s="107"/>
      <c r="AH153" s="105"/>
      <c r="AI153" s="106"/>
      <c r="AJ153" s="106"/>
      <c r="AK153" s="106"/>
      <c r="AL153" s="106"/>
      <c r="AM153" s="106"/>
      <c r="AN153" s="107"/>
      <c r="AO153" s="105"/>
      <c r="AP153" s="106"/>
      <c r="AQ153" s="106"/>
      <c r="AR153" s="106"/>
      <c r="AS153" s="106"/>
      <c r="AT153" s="106"/>
      <c r="AU153" s="107"/>
      <c r="AV153" s="105"/>
      <c r="AW153" s="106"/>
      <c r="AX153" s="106"/>
      <c r="AY153" s="106"/>
      <c r="AZ153" s="106"/>
      <c r="BA153" s="106"/>
      <c r="BB153" s="107"/>
      <c r="BC153" s="105"/>
      <c r="BD153" s="106"/>
      <c r="BE153" s="108"/>
      <c r="BF153" s="1394"/>
      <c r="BG153" s="1395"/>
      <c r="BH153" s="1396"/>
      <c r="BI153" s="1397"/>
      <c r="BJ153" s="1418"/>
      <c r="BK153" s="1419"/>
      <c r="BL153" s="1419"/>
      <c r="BM153" s="1419"/>
      <c r="BN153" s="1420"/>
    </row>
    <row r="154" spans="2:66" ht="20.25" customHeight="1">
      <c r="B154" s="1480"/>
      <c r="C154" s="1390"/>
      <c r="D154" s="1393"/>
      <c r="E154" s="1327"/>
      <c r="F154" s="1392"/>
      <c r="G154" s="1464"/>
      <c r="H154" s="1465"/>
      <c r="I154" s="207"/>
      <c r="J154" s="208">
        <f>G153</f>
        <v>0</v>
      </c>
      <c r="K154" s="207"/>
      <c r="L154" s="208">
        <f>M153</f>
        <v>0</v>
      </c>
      <c r="M154" s="1466"/>
      <c r="N154" s="1467"/>
      <c r="O154" s="1468"/>
      <c r="P154" s="1469"/>
      <c r="Q154" s="1469"/>
      <c r="R154" s="1465"/>
      <c r="S154" s="1440"/>
      <c r="T154" s="1441"/>
      <c r="U154" s="1441"/>
      <c r="V154" s="1441"/>
      <c r="W154" s="1442"/>
      <c r="X154" s="196" t="s">
        <v>254</v>
      </c>
      <c r="Y154" s="120"/>
      <c r="Z154" s="197"/>
      <c r="AA154" s="173" t="str">
        <f>IF(AA153="","",VLOOKUP(AA153,'シフト記号表（従来型・ユニット型共通）'!$C$6:$L$47,10,FALSE))</f>
        <v/>
      </c>
      <c r="AB154" s="174" t="str">
        <f>IF(AB153="","",VLOOKUP(AB153,'シフト記号表（従来型・ユニット型共通）'!$C$6:$L$47,10,FALSE))</f>
        <v/>
      </c>
      <c r="AC154" s="174" t="str">
        <f>IF(AC153="","",VLOOKUP(AC153,'シフト記号表（従来型・ユニット型共通）'!$C$6:$L$47,10,FALSE))</f>
        <v/>
      </c>
      <c r="AD154" s="174"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5" t="str">
        <f>IF(AG153="","",VLOOKUP(AG153,'シフト記号表（従来型・ユニット型共通）'!$C$6:$L$47,10,FALSE))</f>
        <v/>
      </c>
      <c r="AH154" s="173" t="str">
        <f>IF(AH153="","",VLOOKUP(AH153,'シフト記号表（従来型・ユニット型共通）'!$C$6:$L$47,10,FALSE))</f>
        <v/>
      </c>
      <c r="AI154" s="174" t="str">
        <f>IF(AI153="","",VLOOKUP(AI153,'シフト記号表（従来型・ユニット型共通）'!$C$6:$L$47,10,FALSE))</f>
        <v/>
      </c>
      <c r="AJ154" s="174" t="str">
        <f>IF(AJ153="","",VLOOKUP(AJ153,'シフト記号表（従来型・ユニット型共通）'!$C$6:$L$47,10,FALSE))</f>
        <v/>
      </c>
      <c r="AK154" s="174"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5" t="str">
        <f>IF(AN153="","",VLOOKUP(AN153,'シフト記号表（従来型・ユニット型共通）'!$C$6:$L$47,10,FALSE))</f>
        <v/>
      </c>
      <c r="AO154" s="173" t="str">
        <f>IF(AO153="","",VLOOKUP(AO153,'シフト記号表（従来型・ユニット型共通）'!$C$6:$L$47,10,FALSE))</f>
        <v/>
      </c>
      <c r="AP154" s="174" t="str">
        <f>IF(AP153="","",VLOOKUP(AP153,'シフト記号表（従来型・ユニット型共通）'!$C$6:$L$47,10,FALSE))</f>
        <v/>
      </c>
      <c r="AQ154" s="174" t="str">
        <f>IF(AQ153="","",VLOOKUP(AQ153,'シフト記号表（従来型・ユニット型共通）'!$C$6:$L$47,10,FALSE))</f>
        <v/>
      </c>
      <c r="AR154" s="174"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5" t="str">
        <f>IF(AU153="","",VLOOKUP(AU153,'シフト記号表（従来型・ユニット型共通）'!$C$6:$L$47,10,FALSE))</f>
        <v/>
      </c>
      <c r="AV154" s="173" t="str">
        <f>IF(AV153="","",VLOOKUP(AV153,'シフト記号表（従来型・ユニット型共通）'!$C$6:$L$47,10,FALSE))</f>
        <v/>
      </c>
      <c r="AW154" s="174" t="str">
        <f>IF(AW153="","",VLOOKUP(AW153,'シフト記号表（従来型・ユニット型共通）'!$C$6:$L$47,10,FALSE))</f>
        <v/>
      </c>
      <c r="AX154" s="174" t="str">
        <f>IF(AX153="","",VLOOKUP(AX153,'シフト記号表（従来型・ユニット型共通）'!$C$6:$L$47,10,FALSE))</f>
        <v/>
      </c>
      <c r="AY154" s="174"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175" t="str">
        <f>IF(BB153="","",VLOOKUP(BB153,'シフト記号表（従来型・ユニット型共通）'!$C$6:$L$47,10,FALSE))</f>
        <v/>
      </c>
      <c r="BC154" s="173" t="str">
        <f>IF(BC153="","",VLOOKUP(BC153,'シフト記号表（従来型・ユニット型共通）'!$C$6:$L$47,10,FALSE))</f>
        <v/>
      </c>
      <c r="BD154" s="174" t="str">
        <f>IF(BD153="","",VLOOKUP(BD153,'シフト記号表（従来型・ユニット型共通）'!$C$6:$L$47,10,FALSE))</f>
        <v/>
      </c>
      <c r="BE154" s="174" t="str">
        <f>IF(BE153="","",VLOOKUP(BE153,'シフト記号表（従来型・ユニット型共通）'!$C$6:$L$47,10,FALSE))</f>
        <v/>
      </c>
      <c r="BF154" s="1473">
        <f>IF($BI$3="４週",SUM(AA154:BB154),IF($BI$3="暦月",SUM(AA154:BE154),""))</f>
        <v>0</v>
      </c>
      <c r="BG154" s="1474"/>
      <c r="BH154" s="1475">
        <f>IF($BI$3="４週",BF154/4,IF($BI$3="暦月",(BF154/($BI$8/7)),""))</f>
        <v>0</v>
      </c>
      <c r="BI154" s="1474"/>
      <c r="BJ154" s="1470"/>
      <c r="BK154" s="1471"/>
      <c r="BL154" s="1471"/>
      <c r="BM154" s="1471"/>
      <c r="BN154" s="1472"/>
    </row>
    <row r="155" spans="2:66" ht="20.25" customHeight="1">
      <c r="B155" s="1479">
        <f>B153+1</f>
        <v>70</v>
      </c>
      <c r="C155" s="1389"/>
      <c r="D155" s="1391"/>
      <c r="E155" s="1327"/>
      <c r="F155" s="1392"/>
      <c r="G155" s="1316"/>
      <c r="H155" s="1317"/>
      <c r="I155" s="163"/>
      <c r="J155" s="164"/>
      <c r="K155" s="163"/>
      <c r="L155" s="164"/>
      <c r="M155" s="1410"/>
      <c r="N155" s="1411"/>
      <c r="O155" s="1416"/>
      <c r="P155" s="1417"/>
      <c r="Q155" s="1417"/>
      <c r="R155" s="1317"/>
      <c r="S155" s="1440"/>
      <c r="T155" s="1441"/>
      <c r="U155" s="1441"/>
      <c r="V155" s="1441"/>
      <c r="W155" s="1442"/>
      <c r="X155" s="195" t="s">
        <v>18</v>
      </c>
      <c r="Y155" s="118"/>
      <c r="Z155" s="119"/>
      <c r="AA155" s="105"/>
      <c r="AB155" s="106"/>
      <c r="AC155" s="106"/>
      <c r="AD155" s="106"/>
      <c r="AE155" s="106"/>
      <c r="AF155" s="106"/>
      <c r="AG155" s="107"/>
      <c r="AH155" s="105"/>
      <c r="AI155" s="106"/>
      <c r="AJ155" s="106"/>
      <c r="AK155" s="106"/>
      <c r="AL155" s="106"/>
      <c r="AM155" s="106"/>
      <c r="AN155" s="107"/>
      <c r="AO155" s="105"/>
      <c r="AP155" s="106"/>
      <c r="AQ155" s="106"/>
      <c r="AR155" s="106"/>
      <c r="AS155" s="106"/>
      <c r="AT155" s="106"/>
      <c r="AU155" s="107"/>
      <c r="AV155" s="105"/>
      <c r="AW155" s="106"/>
      <c r="AX155" s="106"/>
      <c r="AY155" s="106"/>
      <c r="AZ155" s="106"/>
      <c r="BA155" s="106"/>
      <c r="BB155" s="107"/>
      <c r="BC155" s="105"/>
      <c r="BD155" s="106"/>
      <c r="BE155" s="108"/>
      <c r="BF155" s="1394"/>
      <c r="BG155" s="1395"/>
      <c r="BH155" s="1396"/>
      <c r="BI155" s="1397"/>
      <c r="BJ155" s="1418"/>
      <c r="BK155" s="1419"/>
      <c r="BL155" s="1419"/>
      <c r="BM155" s="1419"/>
      <c r="BN155" s="1420"/>
    </row>
    <row r="156" spans="2:66" ht="20.25" customHeight="1">
      <c r="B156" s="1480"/>
      <c r="C156" s="1390"/>
      <c r="D156" s="1393"/>
      <c r="E156" s="1327"/>
      <c r="F156" s="1392"/>
      <c r="G156" s="1464"/>
      <c r="H156" s="1465"/>
      <c r="I156" s="207"/>
      <c r="J156" s="208">
        <f>G155</f>
        <v>0</v>
      </c>
      <c r="K156" s="207"/>
      <c r="L156" s="208">
        <f>M155</f>
        <v>0</v>
      </c>
      <c r="M156" s="1466"/>
      <c r="N156" s="1467"/>
      <c r="O156" s="1468"/>
      <c r="P156" s="1469"/>
      <c r="Q156" s="1469"/>
      <c r="R156" s="1465"/>
      <c r="S156" s="1440"/>
      <c r="T156" s="1441"/>
      <c r="U156" s="1441"/>
      <c r="V156" s="1441"/>
      <c r="W156" s="1442"/>
      <c r="X156" s="196" t="s">
        <v>254</v>
      </c>
      <c r="Y156" s="120"/>
      <c r="Z156" s="197"/>
      <c r="AA156" s="173" t="str">
        <f>IF(AA155="","",VLOOKUP(AA155,'シフト記号表（従来型・ユニット型共通）'!$C$6:$L$47,10,FALSE))</f>
        <v/>
      </c>
      <c r="AB156" s="174" t="str">
        <f>IF(AB155="","",VLOOKUP(AB155,'シフト記号表（従来型・ユニット型共通）'!$C$6:$L$47,10,FALSE))</f>
        <v/>
      </c>
      <c r="AC156" s="174" t="str">
        <f>IF(AC155="","",VLOOKUP(AC155,'シフト記号表（従来型・ユニット型共通）'!$C$6:$L$47,10,FALSE))</f>
        <v/>
      </c>
      <c r="AD156" s="174"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5" t="str">
        <f>IF(AG155="","",VLOOKUP(AG155,'シフト記号表（従来型・ユニット型共通）'!$C$6:$L$47,10,FALSE))</f>
        <v/>
      </c>
      <c r="AH156" s="173" t="str">
        <f>IF(AH155="","",VLOOKUP(AH155,'シフト記号表（従来型・ユニット型共通）'!$C$6:$L$47,10,FALSE))</f>
        <v/>
      </c>
      <c r="AI156" s="174" t="str">
        <f>IF(AI155="","",VLOOKUP(AI155,'シフト記号表（従来型・ユニット型共通）'!$C$6:$L$47,10,FALSE))</f>
        <v/>
      </c>
      <c r="AJ156" s="174" t="str">
        <f>IF(AJ155="","",VLOOKUP(AJ155,'シフト記号表（従来型・ユニット型共通）'!$C$6:$L$47,10,FALSE))</f>
        <v/>
      </c>
      <c r="AK156" s="174"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5" t="str">
        <f>IF(AN155="","",VLOOKUP(AN155,'シフト記号表（従来型・ユニット型共通）'!$C$6:$L$47,10,FALSE))</f>
        <v/>
      </c>
      <c r="AO156" s="173" t="str">
        <f>IF(AO155="","",VLOOKUP(AO155,'シフト記号表（従来型・ユニット型共通）'!$C$6:$L$47,10,FALSE))</f>
        <v/>
      </c>
      <c r="AP156" s="174" t="str">
        <f>IF(AP155="","",VLOOKUP(AP155,'シフト記号表（従来型・ユニット型共通）'!$C$6:$L$47,10,FALSE))</f>
        <v/>
      </c>
      <c r="AQ156" s="174" t="str">
        <f>IF(AQ155="","",VLOOKUP(AQ155,'シフト記号表（従来型・ユニット型共通）'!$C$6:$L$47,10,FALSE))</f>
        <v/>
      </c>
      <c r="AR156" s="174"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5" t="str">
        <f>IF(AU155="","",VLOOKUP(AU155,'シフト記号表（従来型・ユニット型共通）'!$C$6:$L$47,10,FALSE))</f>
        <v/>
      </c>
      <c r="AV156" s="173" t="str">
        <f>IF(AV155="","",VLOOKUP(AV155,'シフト記号表（従来型・ユニット型共通）'!$C$6:$L$47,10,FALSE))</f>
        <v/>
      </c>
      <c r="AW156" s="174" t="str">
        <f>IF(AW155="","",VLOOKUP(AW155,'シフト記号表（従来型・ユニット型共通）'!$C$6:$L$47,10,FALSE))</f>
        <v/>
      </c>
      <c r="AX156" s="174" t="str">
        <f>IF(AX155="","",VLOOKUP(AX155,'シフト記号表（従来型・ユニット型共通）'!$C$6:$L$47,10,FALSE))</f>
        <v/>
      </c>
      <c r="AY156" s="174"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175" t="str">
        <f>IF(BB155="","",VLOOKUP(BB155,'シフト記号表（従来型・ユニット型共通）'!$C$6:$L$47,10,FALSE))</f>
        <v/>
      </c>
      <c r="BC156" s="173" t="str">
        <f>IF(BC155="","",VLOOKUP(BC155,'シフト記号表（従来型・ユニット型共通）'!$C$6:$L$47,10,FALSE))</f>
        <v/>
      </c>
      <c r="BD156" s="174" t="str">
        <f>IF(BD155="","",VLOOKUP(BD155,'シフト記号表（従来型・ユニット型共通）'!$C$6:$L$47,10,FALSE))</f>
        <v/>
      </c>
      <c r="BE156" s="174" t="str">
        <f>IF(BE155="","",VLOOKUP(BE155,'シフト記号表（従来型・ユニット型共通）'!$C$6:$L$47,10,FALSE))</f>
        <v/>
      </c>
      <c r="BF156" s="1473">
        <f>IF($BI$3="４週",SUM(AA156:BB156),IF($BI$3="暦月",SUM(AA156:BE156),""))</f>
        <v>0</v>
      </c>
      <c r="BG156" s="1474"/>
      <c r="BH156" s="1475">
        <f>IF($BI$3="４週",BF156/4,IF($BI$3="暦月",(BF156/($BI$8/7)),""))</f>
        <v>0</v>
      </c>
      <c r="BI156" s="1474"/>
      <c r="BJ156" s="1470"/>
      <c r="BK156" s="1471"/>
      <c r="BL156" s="1471"/>
      <c r="BM156" s="1471"/>
      <c r="BN156" s="1472"/>
    </row>
    <row r="157" spans="2:66" ht="20.25" customHeight="1">
      <c r="B157" s="1479">
        <f>B155+1</f>
        <v>71</v>
      </c>
      <c r="C157" s="1389"/>
      <c r="D157" s="1391"/>
      <c r="E157" s="1327"/>
      <c r="F157" s="1392"/>
      <c r="G157" s="1316"/>
      <c r="H157" s="1317"/>
      <c r="I157" s="163"/>
      <c r="J157" s="164"/>
      <c r="K157" s="163"/>
      <c r="L157" s="164"/>
      <c r="M157" s="1410"/>
      <c r="N157" s="1411"/>
      <c r="O157" s="1416"/>
      <c r="P157" s="1417"/>
      <c r="Q157" s="1417"/>
      <c r="R157" s="1317"/>
      <c r="S157" s="1440"/>
      <c r="T157" s="1441"/>
      <c r="U157" s="1441"/>
      <c r="V157" s="1441"/>
      <c r="W157" s="1442"/>
      <c r="X157" s="195" t="s">
        <v>18</v>
      </c>
      <c r="Y157" s="118"/>
      <c r="Z157" s="119"/>
      <c r="AA157" s="105"/>
      <c r="AB157" s="106"/>
      <c r="AC157" s="106"/>
      <c r="AD157" s="106"/>
      <c r="AE157" s="106"/>
      <c r="AF157" s="106"/>
      <c r="AG157" s="107"/>
      <c r="AH157" s="105"/>
      <c r="AI157" s="106"/>
      <c r="AJ157" s="106"/>
      <c r="AK157" s="106"/>
      <c r="AL157" s="106"/>
      <c r="AM157" s="106"/>
      <c r="AN157" s="107"/>
      <c r="AO157" s="105"/>
      <c r="AP157" s="106"/>
      <c r="AQ157" s="106"/>
      <c r="AR157" s="106"/>
      <c r="AS157" s="106"/>
      <c r="AT157" s="106"/>
      <c r="AU157" s="107"/>
      <c r="AV157" s="105"/>
      <c r="AW157" s="106"/>
      <c r="AX157" s="106"/>
      <c r="AY157" s="106"/>
      <c r="AZ157" s="106"/>
      <c r="BA157" s="106"/>
      <c r="BB157" s="107"/>
      <c r="BC157" s="105"/>
      <c r="BD157" s="106"/>
      <c r="BE157" s="108"/>
      <c r="BF157" s="1394"/>
      <c r="BG157" s="1395"/>
      <c r="BH157" s="1396"/>
      <c r="BI157" s="1397"/>
      <c r="BJ157" s="1418"/>
      <c r="BK157" s="1419"/>
      <c r="BL157" s="1419"/>
      <c r="BM157" s="1419"/>
      <c r="BN157" s="1420"/>
    </row>
    <row r="158" spans="2:66" ht="20.25" customHeight="1">
      <c r="B158" s="1480"/>
      <c r="C158" s="1390"/>
      <c r="D158" s="1393"/>
      <c r="E158" s="1327"/>
      <c r="F158" s="1392"/>
      <c r="G158" s="1464"/>
      <c r="H158" s="1465"/>
      <c r="I158" s="207"/>
      <c r="J158" s="208">
        <f>G157</f>
        <v>0</v>
      </c>
      <c r="K158" s="207"/>
      <c r="L158" s="208">
        <f>M157</f>
        <v>0</v>
      </c>
      <c r="M158" s="1466"/>
      <c r="N158" s="1467"/>
      <c r="O158" s="1468"/>
      <c r="P158" s="1469"/>
      <c r="Q158" s="1469"/>
      <c r="R158" s="1465"/>
      <c r="S158" s="1440"/>
      <c r="T158" s="1441"/>
      <c r="U158" s="1441"/>
      <c r="V158" s="1441"/>
      <c r="W158" s="1442"/>
      <c r="X158" s="196" t="s">
        <v>254</v>
      </c>
      <c r="Y158" s="120"/>
      <c r="Z158" s="197"/>
      <c r="AA158" s="173" t="str">
        <f>IF(AA157="","",VLOOKUP(AA157,'シフト記号表（従来型・ユニット型共通）'!$C$6:$L$47,10,FALSE))</f>
        <v/>
      </c>
      <c r="AB158" s="174" t="str">
        <f>IF(AB157="","",VLOOKUP(AB157,'シフト記号表（従来型・ユニット型共通）'!$C$6:$L$47,10,FALSE))</f>
        <v/>
      </c>
      <c r="AC158" s="174" t="str">
        <f>IF(AC157="","",VLOOKUP(AC157,'シフト記号表（従来型・ユニット型共通）'!$C$6:$L$47,10,FALSE))</f>
        <v/>
      </c>
      <c r="AD158" s="174"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5" t="str">
        <f>IF(AG157="","",VLOOKUP(AG157,'シフト記号表（従来型・ユニット型共通）'!$C$6:$L$47,10,FALSE))</f>
        <v/>
      </c>
      <c r="AH158" s="173" t="str">
        <f>IF(AH157="","",VLOOKUP(AH157,'シフト記号表（従来型・ユニット型共通）'!$C$6:$L$47,10,FALSE))</f>
        <v/>
      </c>
      <c r="AI158" s="174" t="str">
        <f>IF(AI157="","",VLOOKUP(AI157,'シフト記号表（従来型・ユニット型共通）'!$C$6:$L$47,10,FALSE))</f>
        <v/>
      </c>
      <c r="AJ158" s="174" t="str">
        <f>IF(AJ157="","",VLOOKUP(AJ157,'シフト記号表（従来型・ユニット型共通）'!$C$6:$L$47,10,FALSE))</f>
        <v/>
      </c>
      <c r="AK158" s="174"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5" t="str">
        <f>IF(AN157="","",VLOOKUP(AN157,'シフト記号表（従来型・ユニット型共通）'!$C$6:$L$47,10,FALSE))</f>
        <v/>
      </c>
      <c r="AO158" s="173" t="str">
        <f>IF(AO157="","",VLOOKUP(AO157,'シフト記号表（従来型・ユニット型共通）'!$C$6:$L$47,10,FALSE))</f>
        <v/>
      </c>
      <c r="AP158" s="174" t="str">
        <f>IF(AP157="","",VLOOKUP(AP157,'シフト記号表（従来型・ユニット型共通）'!$C$6:$L$47,10,FALSE))</f>
        <v/>
      </c>
      <c r="AQ158" s="174" t="str">
        <f>IF(AQ157="","",VLOOKUP(AQ157,'シフト記号表（従来型・ユニット型共通）'!$C$6:$L$47,10,FALSE))</f>
        <v/>
      </c>
      <c r="AR158" s="174"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5" t="str">
        <f>IF(AU157="","",VLOOKUP(AU157,'シフト記号表（従来型・ユニット型共通）'!$C$6:$L$47,10,FALSE))</f>
        <v/>
      </c>
      <c r="AV158" s="173" t="str">
        <f>IF(AV157="","",VLOOKUP(AV157,'シフト記号表（従来型・ユニット型共通）'!$C$6:$L$47,10,FALSE))</f>
        <v/>
      </c>
      <c r="AW158" s="174" t="str">
        <f>IF(AW157="","",VLOOKUP(AW157,'シフト記号表（従来型・ユニット型共通）'!$C$6:$L$47,10,FALSE))</f>
        <v/>
      </c>
      <c r="AX158" s="174" t="str">
        <f>IF(AX157="","",VLOOKUP(AX157,'シフト記号表（従来型・ユニット型共通）'!$C$6:$L$47,10,FALSE))</f>
        <v/>
      </c>
      <c r="AY158" s="174"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175" t="str">
        <f>IF(BB157="","",VLOOKUP(BB157,'シフト記号表（従来型・ユニット型共通）'!$C$6:$L$47,10,FALSE))</f>
        <v/>
      </c>
      <c r="BC158" s="173" t="str">
        <f>IF(BC157="","",VLOOKUP(BC157,'シフト記号表（従来型・ユニット型共通）'!$C$6:$L$47,10,FALSE))</f>
        <v/>
      </c>
      <c r="BD158" s="174" t="str">
        <f>IF(BD157="","",VLOOKUP(BD157,'シフト記号表（従来型・ユニット型共通）'!$C$6:$L$47,10,FALSE))</f>
        <v/>
      </c>
      <c r="BE158" s="174" t="str">
        <f>IF(BE157="","",VLOOKUP(BE157,'シフト記号表（従来型・ユニット型共通）'!$C$6:$L$47,10,FALSE))</f>
        <v/>
      </c>
      <c r="BF158" s="1473">
        <f>IF($BI$3="４週",SUM(AA158:BB158),IF($BI$3="暦月",SUM(AA158:BE158),""))</f>
        <v>0</v>
      </c>
      <c r="BG158" s="1474"/>
      <c r="BH158" s="1475">
        <f>IF($BI$3="４週",BF158/4,IF($BI$3="暦月",(BF158/($BI$8/7)),""))</f>
        <v>0</v>
      </c>
      <c r="BI158" s="1474"/>
      <c r="BJ158" s="1470"/>
      <c r="BK158" s="1471"/>
      <c r="BL158" s="1471"/>
      <c r="BM158" s="1471"/>
      <c r="BN158" s="1472"/>
    </row>
    <row r="159" spans="2:66" ht="20.25" customHeight="1">
      <c r="B159" s="1479">
        <f>B157+1</f>
        <v>72</v>
      </c>
      <c r="C159" s="1389"/>
      <c r="D159" s="1391"/>
      <c r="E159" s="1327"/>
      <c r="F159" s="1392"/>
      <c r="G159" s="1316"/>
      <c r="H159" s="1317"/>
      <c r="I159" s="163"/>
      <c r="J159" s="164"/>
      <c r="K159" s="163"/>
      <c r="L159" s="164"/>
      <c r="M159" s="1410"/>
      <c r="N159" s="1411"/>
      <c r="O159" s="1416"/>
      <c r="P159" s="1417"/>
      <c r="Q159" s="1417"/>
      <c r="R159" s="1317"/>
      <c r="S159" s="1440"/>
      <c r="T159" s="1441"/>
      <c r="U159" s="1441"/>
      <c r="V159" s="1441"/>
      <c r="W159" s="1442"/>
      <c r="X159" s="195" t="s">
        <v>18</v>
      </c>
      <c r="Y159" s="118"/>
      <c r="Z159" s="119"/>
      <c r="AA159" s="105"/>
      <c r="AB159" s="106"/>
      <c r="AC159" s="106"/>
      <c r="AD159" s="106"/>
      <c r="AE159" s="106"/>
      <c r="AF159" s="106"/>
      <c r="AG159" s="107"/>
      <c r="AH159" s="105"/>
      <c r="AI159" s="106"/>
      <c r="AJ159" s="106"/>
      <c r="AK159" s="106"/>
      <c r="AL159" s="106"/>
      <c r="AM159" s="106"/>
      <c r="AN159" s="107"/>
      <c r="AO159" s="105"/>
      <c r="AP159" s="106"/>
      <c r="AQ159" s="106"/>
      <c r="AR159" s="106"/>
      <c r="AS159" s="106"/>
      <c r="AT159" s="106"/>
      <c r="AU159" s="107"/>
      <c r="AV159" s="105"/>
      <c r="AW159" s="106"/>
      <c r="AX159" s="106"/>
      <c r="AY159" s="106"/>
      <c r="AZ159" s="106"/>
      <c r="BA159" s="106"/>
      <c r="BB159" s="107"/>
      <c r="BC159" s="105"/>
      <c r="BD159" s="106"/>
      <c r="BE159" s="108"/>
      <c r="BF159" s="1394"/>
      <c r="BG159" s="1395"/>
      <c r="BH159" s="1396"/>
      <c r="BI159" s="1397"/>
      <c r="BJ159" s="1418"/>
      <c r="BK159" s="1419"/>
      <c r="BL159" s="1419"/>
      <c r="BM159" s="1419"/>
      <c r="BN159" s="1420"/>
    </row>
    <row r="160" spans="2:66" ht="20.25" customHeight="1">
      <c r="B160" s="1480"/>
      <c r="C160" s="1390"/>
      <c r="D160" s="1393"/>
      <c r="E160" s="1327"/>
      <c r="F160" s="1392"/>
      <c r="G160" s="1464"/>
      <c r="H160" s="1465"/>
      <c r="I160" s="207"/>
      <c r="J160" s="208">
        <f>G159</f>
        <v>0</v>
      </c>
      <c r="K160" s="207"/>
      <c r="L160" s="208">
        <f>M159</f>
        <v>0</v>
      </c>
      <c r="M160" s="1466"/>
      <c r="N160" s="1467"/>
      <c r="O160" s="1468"/>
      <c r="P160" s="1469"/>
      <c r="Q160" s="1469"/>
      <c r="R160" s="1465"/>
      <c r="S160" s="1440"/>
      <c r="T160" s="1441"/>
      <c r="U160" s="1441"/>
      <c r="V160" s="1441"/>
      <c r="W160" s="1442"/>
      <c r="X160" s="196" t="s">
        <v>254</v>
      </c>
      <c r="Y160" s="120"/>
      <c r="Z160" s="197"/>
      <c r="AA160" s="173" t="str">
        <f>IF(AA159="","",VLOOKUP(AA159,'シフト記号表（従来型・ユニット型共通）'!$C$6:$L$47,10,FALSE))</f>
        <v/>
      </c>
      <c r="AB160" s="174" t="str">
        <f>IF(AB159="","",VLOOKUP(AB159,'シフト記号表（従来型・ユニット型共通）'!$C$6:$L$47,10,FALSE))</f>
        <v/>
      </c>
      <c r="AC160" s="174" t="str">
        <f>IF(AC159="","",VLOOKUP(AC159,'シフト記号表（従来型・ユニット型共通）'!$C$6:$L$47,10,FALSE))</f>
        <v/>
      </c>
      <c r="AD160" s="174"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5" t="str">
        <f>IF(AG159="","",VLOOKUP(AG159,'シフト記号表（従来型・ユニット型共通）'!$C$6:$L$47,10,FALSE))</f>
        <v/>
      </c>
      <c r="AH160" s="173" t="str">
        <f>IF(AH159="","",VLOOKUP(AH159,'シフト記号表（従来型・ユニット型共通）'!$C$6:$L$47,10,FALSE))</f>
        <v/>
      </c>
      <c r="AI160" s="174" t="str">
        <f>IF(AI159="","",VLOOKUP(AI159,'シフト記号表（従来型・ユニット型共通）'!$C$6:$L$47,10,FALSE))</f>
        <v/>
      </c>
      <c r="AJ160" s="174" t="str">
        <f>IF(AJ159="","",VLOOKUP(AJ159,'シフト記号表（従来型・ユニット型共通）'!$C$6:$L$47,10,FALSE))</f>
        <v/>
      </c>
      <c r="AK160" s="174"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5" t="str">
        <f>IF(AN159="","",VLOOKUP(AN159,'シフト記号表（従来型・ユニット型共通）'!$C$6:$L$47,10,FALSE))</f>
        <v/>
      </c>
      <c r="AO160" s="173" t="str">
        <f>IF(AO159="","",VLOOKUP(AO159,'シフト記号表（従来型・ユニット型共通）'!$C$6:$L$47,10,FALSE))</f>
        <v/>
      </c>
      <c r="AP160" s="174" t="str">
        <f>IF(AP159="","",VLOOKUP(AP159,'シフト記号表（従来型・ユニット型共通）'!$C$6:$L$47,10,FALSE))</f>
        <v/>
      </c>
      <c r="AQ160" s="174" t="str">
        <f>IF(AQ159="","",VLOOKUP(AQ159,'シフト記号表（従来型・ユニット型共通）'!$C$6:$L$47,10,FALSE))</f>
        <v/>
      </c>
      <c r="AR160" s="174"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5" t="str">
        <f>IF(AU159="","",VLOOKUP(AU159,'シフト記号表（従来型・ユニット型共通）'!$C$6:$L$47,10,FALSE))</f>
        <v/>
      </c>
      <c r="AV160" s="173" t="str">
        <f>IF(AV159="","",VLOOKUP(AV159,'シフト記号表（従来型・ユニット型共通）'!$C$6:$L$47,10,FALSE))</f>
        <v/>
      </c>
      <c r="AW160" s="174" t="str">
        <f>IF(AW159="","",VLOOKUP(AW159,'シフト記号表（従来型・ユニット型共通）'!$C$6:$L$47,10,FALSE))</f>
        <v/>
      </c>
      <c r="AX160" s="174" t="str">
        <f>IF(AX159="","",VLOOKUP(AX159,'シフト記号表（従来型・ユニット型共通）'!$C$6:$L$47,10,FALSE))</f>
        <v/>
      </c>
      <c r="AY160" s="174"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175" t="str">
        <f>IF(BB159="","",VLOOKUP(BB159,'シフト記号表（従来型・ユニット型共通）'!$C$6:$L$47,10,FALSE))</f>
        <v/>
      </c>
      <c r="BC160" s="173" t="str">
        <f>IF(BC159="","",VLOOKUP(BC159,'シフト記号表（従来型・ユニット型共通）'!$C$6:$L$47,10,FALSE))</f>
        <v/>
      </c>
      <c r="BD160" s="174" t="str">
        <f>IF(BD159="","",VLOOKUP(BD159,'シフト記号表（従来型・ユニット型共通）'!$C$6:$L$47,10,FALSE))</f>
        <v/>
      </c>
      <c r="BE160" s="174" t="str">
        <f>IF(BE159="","",VLOOKUP(BE159,'シフト記号表（従来型・ユニット型共通）'!$C$6:$L$47,10,FALSE))</f>
        <v/>
      </c>
      <c r="BF160" s="1473">
        <f>IF($BI$3="４週",SUM(AA160:BB160),IF($BI$3="暦月",SUM(AA160:BE160),""))</f>
        <v>0</v>
      </c>
      <c r="BG160" s="1474"/>
      <c r="BH160" s="1475">
        <f>IF($BI$3="４週",BF160/4,IF($BI$3="暦月",(BF160/($BI$8/7)),""))</f>
        <v>0</v>
      </c>
      <c r="BI160" s="1474"/>
      <c r="BJ160" s="1470"/>
      <c r="BK160" s="1471"/>
      <c r="BL160" s="1471"/>
      <c r="BM160" s="1471"/>
      <c r="BN160" s="1472"/>
    </row>
    <row r="161" spans="2:66" ht="20.25" customHeight="1">
      <c r="B161" s="1479">
        <f>B159+1</f>
        <v>73</v>
      </c>
      <c r="C161" s="1389"/>
      <c r="D161" s="1391"/>
      <c r="E161" s="1327"/>
      <c r="F161" s="1392"/>
      <c r="G161" s="1316"/>
      <c r="H161" s="1317"/>
      <c r="I161" s="163"/>
      <c r="J161" s="164"/>
      <c r="K161" s="163"/>
      <c r="L161" s="164"/>
      <c r="M161" s="1410"/>
      <c r="N161" s="1411"/>
      <c r="O161" s="1416"/>
      <c r="P161" s="1417"/>
      <c r="Q161" s="1417"/>
      <c r="R161" s="1317"/>
      <c r="S161" s="1440"/>
      <c r="T161" s="1441"/>
      <c r="U161" s="1441"/>
      <c r="V161" s="1441"/>
      <c r="W161" s="1442"/>
      <c r="X161" s="195" t="s">
        <v>18</v>
      </c>
      <c r="Y161" s="118"/>
      <c r="Z161" s="119"/>
      <c r="AA161" s="105"/>
      <c r="AB161" s="106"/>
      <c r="AC161" s="106"/>
      <c r="AD161" s="106"/>
      <c r="AE161" s="106"/>
      <c r="AF161" s="106"/>
      <c r="AG161" s="107"/>
      <c r="AH161" s="105"/>
      <c r="AI161" s="106"/>
      <c r="AJ161" s="106"/>
      <c r="AK161" s="106"/>
      <c r="AL161" s="106"/>
      <c r="AM161" s="106"/>
      <c r="AN161" s="107"/>
      <c r="AO161" s="105"/>
      <c r="AP161" s="106"/>
      <c r="AQ161" s="106"/>
      <c r="AR161" s="106"/>
      <c r="AS161" s="106"/>
      <c r="AT161" s="106"/>
      <c r="AU161" s="107"/>
      <c r="AV161" s="105"/>
      <c r="AW161" s="106"/>
      <c r="AX161" s="106"/>
      <c r="AY161" s="106"/>
      <c r="AZ161" s="106"/>
      <c r="BA161" s="106"/>
      <c r="BB161" s="107"/>
      <c r="BC161" s="105"/>
      <c r="BD161" s="106"/>
      <c r="BE161" s="108"/>
      <c r="BF161" s="1394"/>
      <c r="BG161" s="1395"/>
      <c r="BH161" s="1396"/>
      <c r="BI161" s="1397"/>
      <c r="BJ161" s="1418"/>
      <c r="BK161" s="1419"/>
      <c r="BL161" s="1419"/>
      <c r="BM161" s="1419"/>
      <c r="BN161" s="1420"/>
    </row>
    <row r="162" spans="2:66" ht="20.25" customHeight="1">
      <c r="B162" s="1480"/>
      <c r="C162" s="1390"/>
      <c r="D162" s="1393"/>
      <c r="E162" s="1327"/>
      <c r="F162" s="1392"/>
      <c r="G162" s="1464"/>
      <c r="H162" s="1465"/>
      <c r="I162" s="207"/>
      <c r="J162" s="208">
        <f>G161</f>
        <v>0</v>
      </c>
      <c r="K162" s="207"/>
      <c r="L162" s="208">
        <f>M161</f>
        <v>0</v>
      </c>
      <c r="M162" s="1466"/>
      <c r="N162" s="1467"/>
      <c r="O162" s="1468"/>
      <c r="P162" s="1469"/>
      <c r="Q162" s="1469"/>
      <c r="R162" s="1465"/>
      <c r="S162" s="1440"/>
      <c r="T162" s="1441"/>
      <c r="U162" s="1441"/>
      <c r="V162" s="1441"/>
      <c r="W162" s="1442"/>
      <c r="X162" s="196" t="s">
        <v>254</v>
      </c>
      <c r="Y162" s="120"/>
      <c r="Z162" s="197"/>
      <c r="AA162" s="173" t="str">
        <f>IF(AA161="","",VLOOKUP(AA161,'シフト記号表（従来型・ユニット型共通）'!$C$6:$L$47,10,FALSE))</f>
        <v/>
      </c>
      <c r="AB162" s="174" t="str">
        <f>IF(AB161="","",VLOOKUP(AB161,'シフト記号表（従来型・ユニット型共通）'!$C$6:$L$47,10,FALSE))</f>
        <v/>
      </c>
      <c r="AC162" s="174" t="str">
        <f>IF(AC161="","",VLOOKUP(AC161,'シフト記号表（従来型・ユニット型共通）'!$C$6:$L$47,10,FALSE))</f>
        <v/>
      </c>
      <c r="AD162" s="174"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5" t="str">
        <f>IF(AG161="","",VLOOKUP(AG161,'シフト記号表（従来型・ユニット型共通）'!$C$6:$L$47,10,FALSE))</f>
        <v/>
      </c>
      <c r="AH162" s="173" t="str">
        <f>IF(AH161="","",VLOOKUP(AH161,'シフト記号表（従来型・ユニット型共通）'!$C$6:$L$47,10,FALSE))</f>
        <v/>
      </c>
      <c r="AI162" s="174" t="str">
        <f>IF(AI161="","",VLOOKUP(AI161,'シフト記号表（従来型・ユニット型共通）'!$C$6:$L$47,10,FALSE))</f>
        <v/>
      </c>
      <c r="AJ162" s="174" t="str">
        <f>IF(AJ161="","",VLOOKUP(AJ161,'シフト記号表（従来型・ユニット型共通）'!$C$6:$L$47,10,FALSE))</f>
        <v/>
      </c>
      <c r="AK162" s="174"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5" t="str">
        <f>IF(AN161="","",VLOOKUP(AN161,'シフト記号表（従来型・ユニット型共通）'!$C$6:$L$47,10,FALSE))</f>
        <v/>
      </c>
      <c r="AO162" s="173" t="str">
        <f>IF(AO161="","",VLOOKUP(AO161,'シフト記号表（従来型・ユニット型共通）'!$C$6:$L$47,10,FALSE))</f>
        <v/>
      </c>
      <c r="AP162" s="174" t="str">
        <f>IF(AP161="","",VLOOKUP(AP161,'シフト記号表（従来型・ユニット型共通）'!$C$6:$L$47,10,FALSE))</f>
        <v/>
      </c>
      <c r="AQ162" s="174" t="str">
        <f>IF(AQ161="","",VLOOKUP(AQ161,'シフト記号表（従来型・ユニット型共通）'!$C$6:$L$47,10,FALSE))</f>
        <v/>
      </c>
      <c r="AR162" s="174"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5" t="str">
        <f>IF(AU161="","",VLOOKUP(AU161,'シフト記号表（従来型・ユニット型共通）'!$C$6:$L$47,10,FALSE))</f>
        <v/>
      </c>
      <c r="AV162" s="173" t="str">
        <f>IF(AV161="","",VLOOKUP(AV161,'シフト記号表（従来型・ユニット型共通）'!$C$6:$L$47,10,FALSE))</f>
        <v/>
      </c>
      <c r="AW162" s="174" t="str">
        <f>IF(AW161="","",VLOOKUP(AW161,'シフト記号表（従来型・ユニット型共通）'!$C$6:$L$47,10,FALSE))</f>
        <v/>
      </c>
      <c r="AX162" s="174" t="str">
        <f>IF(AX161="","",VLOOKUP(AX161,'シフト記号表（従来型・ユニット型共通）'!$C$6:$L$47,10,FALSE))</f>
        <v/>
      </c>
      <c r="AY162" s="174"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175" t="str">
        <f>IF(BB161="","",VLOOKUP(BB161,'シフト記号表（従来型・ユニット型共通）'!$C$6:$L$47,10,FALSE))</f>
        <v/>
      </c>
      <c r="BC162" s="173" t="str">
        <f>IF(BC161="","",VLOOKUP(BC161,'シフト記号表（従来型・ユニット型共通）'!$C$6:$L$47,10,FALSE))</f>
        <v/>
      </c>
      <c r="BD162" s="174" t="str">
        <f>IF(BD161="","",VLOOKUP(BD161,'シフト記号表（従来型・ユニット型共通）'!$C$6:$L$47,10,FALSE))</f>
        <v/>
      </c>
      <c r="BE162" s="174" t="str">
        <f>IF(BE161="","",VLOOKUP(BE161,'シフト記号表（従来型・ユニット型共通）'!$C$6:$L$47,10,FALSE))</f>
        <v/>
      </c>
      <c r="BF162" s="1473">
        <f>IF($BI$3="４週",SUM(AA162:BB162),IF($BI$3="暦月",SUM(AA162:BE162),""))</f>
        <v>0</v>
      </c>
      <c r="BG162" s="1474"/>
      <c r="BH162" s="1475">
        <f>IF($BI$3="４週",BF162/4,IF($BI$3="暦月",(BF162/($BI$8/7)),""))</f>
        <v>0</v>
      </c>
      <c r="BI162" s="1474"/>
      <c r="BJ162" s="1470"/>
      <c r="BK162" s="1471"/>
      <c r="BL162" s="1471"/>
      <c r="BM162" s="1471"/>
      <c r="BN162" s="1472"/>
    </row>
    <row r="163" spans="2:66" ht="20.25" customHeight="1">
      <c r="B163" s="1479">
        <f>B161+1</f>
        <v>74</v>
      </c>
      <c r="C163" s="1389"/>
      <c r="D163" s="1391"/>
      <c r="E163" s="1327"/>
      <c r="F163" s="1392"/>
      <c r="G163" s="1316"/>
      <c r="H163" s="1317"/>
      <c r="I163" s="163"/>
      <c r="J163" s="164"/>
      <c r="K163" s="163"/>
      <c r="L163" s="164"/>
      <c r="M163" s="1410"/>
      <c r="N163" s="1411"/>
      <c r="O163" s="1416"/>
      <c r="P163" s="1417"/>
      <c r="Q163" s="1417"/>
      <c r="R163" s="1317"/>
      <c r="S163" s="1440"/>
      <c r="T163" s="1441"/>
      <c r="U163" s="1441"/>
      <c r="V163" s="1441"/>
      <c r="W163" s="1442"/>
      <c r="X163" s="195" t="s">
        <v>18</v>
      </c>
      <c r="Y163" s="118"/>
      <c r="Z163" s="119"/>
      <c r="AA163" s="105"/>
      <c r="AB163" s="106"/>
      <c r="AC163" s="106"/>
      <c r="AD163" s="106"/>
      <c r="AE163" s="106"/>
      <c r="AF163" s="106"/>
      <c r="AG163" s="107"/>
      <c r="AH163" s="105"/>
      <c r="AI163" s="106"/>
      <c r="AJ163" s="106"/>
      <c r="AK163" s="106"/>
      <c r="AL163" s="106"/>
      <c r="AM163" s="106"/>
      <c r="AN163" s="107"/>
      <c r="AO163" s="105"/>
      <c r="AP163" s="106"/>
      <c r="AQ163" s="106"/>
      <c r="AR163" s="106"/>
      <c r="AS163" s="106"/>
      <c r="AT163" s="106"/>
      <c r="AU163" s="107"/>
      <c r="AV163" s="105"/>
      <c r="AW163" s="106"/>
      <c r="AX163" s="106"/>
      <c r="AY163" s="106"/>
      <c r="AZ163" s="106"/>
      <c r="BA163" s="106"/>
      <c r="BB163" s="107"/>
      <c r="BC163" s="105"/>
      <c r="BD163" s="106"/>
      <c r="BE163" s="108"/>
      <c r="BF163" s="1394"/>
      <c r="BG163" s="1395"/>
      <c r="BH163" s="1396"/>
      <c r="BI163" s="1397"/>
      <c r="BJ163" s="1418"/>
      <c r="BK163" s="1419"/>
      <c r="BL163" s="1419"/>
      <c r="BM163" s="1419"/>
      <c r="BN163" s="1420"/>
    </row>
    <row r="164" spans="2:66" ht="20.25" customHeight="1">
      <c r="B164" s="1480"/>
      <c r="C164" s="1390"/>
      <c r="D164" s="1393"/>
      <c r="E164" s="1327"/>
      <c r="F164" s="1392"/>
      <c r="G164" s="1464"/>
      <c r="H164" s="1465"/>
      <c r="I164" s="207"/>
      <c r="J164" s="208">
        <f>G163</f>
        <v>0</v>
      </c>
      <c r="K164" s="207"/>
      <c r="L164" s="208">
        <f>M163</f>
        <v>0</v>
      </c>
      <c r="M164" s="1466"/>
      <c r="N164" s="1467"/>
      <c r="O164" s="1468"/>
      <c r="P164" s="1469"/>
      <c r="Q164" s="1469"/>
      <c r="R164" s="1465"/>
      <c r="S164" s="1440"/>
      <c r="T164" s="1441"/>
      <c r="U164" s="1441"/>
      <c r="V164" s="1441"/>
      <c r="W164" s="1442"/>
      <c r="X164" s="196" t="s">
        <v>254</v>
      </c>
      <c r="Y164" s="120"/>
      <c r="Z164" s="197"/>
      <c r="AA164" s="173" t="str">
        <f>IF(AA163="","",VLOOKUP(AA163,'シフト記号表（従来型・ユニット型共通）'!$C$6:$L$47,10,FALSE))</f>
        <v/>
      </c>
      <c r="AB164" s="174" t="str">
        <f>IF(AB163="","",VLOOKUP(AB163,'シフト記号表（従来型・ユニット型共通）'!$C$6:$L$47,10,FALSE))</f>
        <v/>
      </c>
      <c r="AC164" s="174" t="str">
        <f>IF(AC163="","",VLOOKUP(AC163,'シフト記号表（従来型・ユニット型共通）'!$C$6:$L$47,10,FALSE))</f>
        <v/>
      </c>
      <c r="AD164" s="174"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5" t="str">
        <f>IF(AG163="","",VLOOKUP(AG163,'シフト記号表（従来型・ユニット型共通）'!$C$6:$L$47,10,FALSE))</f>
        <v/>
      </c>
      <c r="AH164" s="173" t="str">
        <f>IF(AH163="","",VLOOKUP(AH163,'シフト記号表（従来型・ユニット型共通）'!$C$6:$L$47,10,FALSE))</f>
        <v/>
      </c>
      <c r="AI164" s="174" t="str">
        <f>IF(AI163="","",VLOOKUP(AI163,'シフト記号表（従来型・ユニット型共通）'!$C$6:$L$47,10,FALSE))</f>
        <v/>
      </c>
      <c r="AJ164" s="174" t="str">
        <f>IF(AJ163="","",VLOOKUP(AJ163,'シフト記号表（従来型・ユニット型共通）'!$C$6:$L$47,10,FALSE))</f>
        <v/>
      </c>
      <c r="AK164" s="174"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5" t="str">
        <f>IF(AN163="","",VLOOKUP(AN163,'シフト記号表（従来型・ユニット型共通）'!$C$6:$L$47,10,FALSE))</f>
        <v/>
      </c>
      <c r="AO164" s="173" t="str">
        <f>IF(AO163="","",VLOOKUP(AO163,'シフト記号表（従来型・ユニット型共通）'!$C$6:$L$47,10,FALSE))</f>
        <v/>
      </c>
      <c r="AP164" s="174" t="str">
        <f>IF(AP163="","",VLOOKUP(AP163,'シフト記号表（従来型・ユニット型共通）'!$C$6:$L$47,10,FALSE))</f>
        <v/>
      </c>
      <c r="AQ164" s="174" t="str">
        <f>IF(AQ163="","",VLOOKUP(AQ163,'シフト記号表（従来型・ユニット型共通）'!$C$6:$L$47,10,FALSE))</f>
        <v/>
      </c>
      <c r="AR164" s="174"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5" t="str">
        <f>IF(AU163="","",VLOOKUP(AU163,'シフト記号表（従来型・ユニット型共通）'!$C$6:$L$47,10,FALSE))</f>
        <v/>
      </c>
      <c r="AV164" s="173" t="str">
        <f>IF(AV163="","",VLOOKUP(AV163,'シフト記号表（従来型・ユニット型共通）'!$C$6:$L$47,10,FALSE))</f>
        <v/>
      </c>
      <c r="AW164" s="174" t="str">
        <f>IF(AW163="","",VLOOKUP(AW163,'シフト記号表（従来型・ユニット型共通）'!$C$6:$L$47,10,FALSE))</f>
        <v/>
      </c>
      <c r="AX164" s="174" t="str">
        <f>IF(AX163="","",VLOOKUP(AX163,'シフト記号表（従来型・ユニット型共通）'!$C$6:$L$47,10,FALSE))</f>
        <v/>
      </c>
      <c r="AY164" s="174"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175" t="str">
        <f>IF(BB163="","",VLOOKUP(BB163,'シフト記号表（従来型・ユニット型共通）'!$C$6:$L$47,10,FALSE))</f>
        <v/>
      </c>
      <c r="BC164" s="173" t="str">
        <f>IF(BC163="","",VLOOKUP(BC163,'シフト記号表（従来型・ユニット型共通）'!$C$6:$L$47,10,FALSE))</f>
        <v/>
      </c>
      <c r="BD164" s="174" t="str">
        <f>IF(BD163="","",VLOOKUP(BD163,'シフト記号表（従来型・ユニット型共通）'!$C$6:$L$47,10,FALSE))</f>
        <v/>
      </c>
      <c r="BE164" s="174" t="str">
        <f>IF(BE163="","",VLOOKUP(BE163,'シフト記号表（従来型・ユニット型共通）'!$C$6:$L$47,10,FALSE))</f>
        <v/>
      </c>
      <c r="BF164" s="1473">
        <f>IF($BI$3="４週",SUM(AA164:BB164),IF($BI$3="暦月",SUM(AA164:BE164),""))</f>
        <v>0</v>
      </c>
      <c r="BG164" s="1474"/>
      <c r="BH164" s="1475">
        <f>IF($BI$3="４週",BF164/4,IF($BI$3="暦月",(BF164/($BI$8/7)),""))</f>
        <v>0</v>
      </c>
      <c r="BI164" s="1474"/>
      <c r="BJ164" s="1470"/>
      <c r="BK164" s="1471"/>
      <c r="BL164" s="1471"/>
      <c r="BM164" s="1471"/>
      <c r="BN164" s="1472"/>
    </row>
    <row r="165" spans="2:66" ht="20.25" customHeight="1">
      <c r="B165" s="1479">
        <f>B163+1</f>
        <v>75</v>
      </c>
      <c r="C165" s="1389"/>
      <c r="D165" s="1391"/>
      <c r="E165" s="1327"/>
      <c r="F165" s="1392"/>
      <c r="G165" s="1316"/>
      <c r="H165" s="1317"/>
      <c r="I165" s="163"/>
      <c r="J165" s="164"/>
      <c r="K165" s="163"/>
      <c r="L165" s="164"/>
      <c r="M165" s="1410"/>
      <c r="N165" s="1411"/>
      <c r="O165" s="1416"/>
      <c r="P165" s="1417"/>
      <c r="Q165" s="1417"/>
      <c r="R165" s="1317"/>
      <c r="S165" s="1440"/>
      <c r="T165" s="1441"/>
      <c r="U165" s="1441"/>
      <c r="V165" s="1441"/>
      <c r="W165" s="1442"/>
      <c r="X165" s="195" t="s">
        <v>18</v>
      </c>
      <c r="Y165" s="118"/>
      <c r="Z165" s="119"/>
      <c r="AA165" s="105"/>
      <c r="AB165" s="106"/>
      <c r="AC165" s="106"/>
      <c r="AD165" s="106"/>
      <c r="AE165" s="106"/>
      <c r="AF165" s="106"/>
      <c r="AG165" s="107"/>
      <c r="AH165" s="105"/>
      <c r="AI165" s="106"/>
      <c r="AJ165" s="106"/>
      <c r="AK165" s="106"/>
      <c r="AL165" s="106"/>
      <c r="AM165" s="106"/>
      <c r="AN165" s="107"/>
      <c r="AO165" s="105"/>
      <c r="AP165" s="106"/>
      <c r="AQ165" s="106"/>
      <c r="AR165" s="106"/>
      <c r="AS165" s="106"/>
      <c r="AT165" s="106"/>
      <c r="AU165" s="107"/>
      <c r="AV165" s="105"/>
      <c r="AW165" s="106"/>
      <c r="AX165" s="106"/>
      <c r="AY165" s="106"/>
      <c r="AZ165" s="106"/>
      <c r="BA165" s="106"/>
      <c r="BB165" s="107"/>
      <c r="BC165" s="105"/>
      <c r="BD165" s="106"/>
      <c r="BE165" s="108"/>
      <c r="BF165" s="1394"/>
      <c r="BG165" s="1395"/>
      <c r="BH165" s="1396"/>
      <c r="BI165" s="1397"/>
      <c r="BJ165" s="1418"/>
      <c r="BK165" s="1419"/>
      <c r="BL165" s="1419"/>
      <c r="BM165" s="1419"/>
      <c r="BN165" s="1420"/>
    </row>
    <row r="166" spans="2:66" ht="20.25" customHeight="1">
      <c r="B166" s="1480"/>
      <c r="C166" s="1390"/>
      <c r="D166" s="1393"/>
      <c r="E166" s="1327"/>
      <c r="F166" s="1392"/>
      <c r="G166" s="1464"/>
      <c r="H166" s="1465"/>
      <c r="I166" s="207"/>
      <c r="J166" s="208">
        <f>G165</f>
        <v>0</v>
      </c>
      <c r="K166" s="207"/>
      <c r="L166" s="208">
        <f>M165</f>
        <v>0</v>
      </c>
      <c r="M166" s="1466"/>
      <c r="N166" s="1467"/>
      <c r="O166" s="1468"/>
      <c r="P166" s="1469"/>
      <c r="Q166" s="1469"/>
      <c r="R166" s="1465"/>
      <c r="S166" s="1440"/>
      <c r="T166" s="1441"/>
      <c r="U166" s="1441"/>
      <c r="V166" s="1441"/>
      <c r="W166" s="1442"/>
      <c r="X166" s="196" t="s">
        <v>254</v>
      </c>
      <c r="Y166" s="120"/>
      <c r="Z166" s="197"/>
      <c r="AA166" s="173" t="str">
        <f>IF(AA165="","",VLOOKUP(AA165,'シフト記号表（従来型・ユニット型共通）'!$C$6:$L$47,10,FALSE))</f>
        <v/>
      </c>
      <c r="AB166" s="174" t="str">
        <f>IF(AB165="","",VLOOKUP(AB165,'シフト記号表（従来型・ユニット型共通）'!$C$6:$L$47,10,FALSE))</f>
        <v/>
      </c>
      <c r="AC166" s="174" t="str">
        <f>IF(AC165="","",VLOOKUP(AC165,'シフト記号表（従来型・ユニット型共通）'!$C$6:$L$47,10,FALSE))</f>
        <v/>
      </c>
      <c r="AD166" s="174"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5" t="str">
        <f>IF(AG165="","",VLOOKUP(AG165,'シフト記号表（従来型・ユニット型共通）'!$C$6:$L$47,10,FALSE))</f>
        <v/>
      </c>
      <c r="AH166" s="173" t="str">
        <f>IF(AH165="","",VLOOKUP(AH165,'シフト記号表（従来型・ユニット型共通）'!$C$6:$L$47,10,FALSE))</f>
        <v/>
      </c>
      <c r="AI166" s="174" t="str">
        <f>IF(AI165="","",VLOOKUP(AI165,'シフト記号表（従来型・ユニット型共通）'!$C$6:$L$47,10,FALSE))</f>
        <v/>
      </c>
      <c r="AJ166" s="174" t="str">
        <f>IF(AJ165="","",VLOOKUP(AJ165,'シフト記号表（従来型・ユニット型共通）'!$C$6:$L$47,10,FALSE))</f>
        <v/>
      </c>
      <c r="AK166" s="174"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5" t="str">
        <f>IF(AN165="","",VLOOKUP(AN165,'シフト記号表（従来型・ユニット型共通）'!$C$6:$L$47,10,FALSE))</f>
        <v/>
      </c>
      <c r="AO166" s="173" t="str">
        <f>IF(AO165="","",VLOOKUP(AO165,'シフト記号表（従来型・ユニット型共通）'!$C$6:$L$47,10,FALSE))</f>
        <v/>
      </c>
      <c r="AP166" s="174" t="str">
        <f>IF(AP165="","",VLOOKUP(AP165,'シフト記号表（従来型・ユニット型共通）'!$C$6:$L$47,10,FALSE))</f>
        <v/>
      </c>
      <c r="AQ166" s="174" t="str">
        <f>IF(AQ165="","",VLOOKUP(AQ165,'シフト記号表（従来型・ユニット型共通）'!$C$6:$L$47,10,FALSE))</f>
        <v/>
      </c>
      <c r="AR166" s="174"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5" t="str">
        <f>IF(AU165="","",VLOOKUP(AU165,'シフト記号表（従来型・ユニット型共通）'!$C$6:$L$47,10,FALSE))</f>
        <v/>
      </c>
      <c r="AV166" s="173" t="str">
        <f>IF(AV165="","",VLOOKUP(AV165,'シフト記号表（従来型・ユニット型共通）'!$C$6:$L$47,10,FALSE))</f>
        <v/>
      </c>
      <c r="AW166" s="174" t="str">
        <f>IF(AW165="","",VLOOKUP(AW165,'シフト記号表（従来型・ユニット型共通）'!$C$6:$L$47,10,FALSE))</f>
        <v/>
      </c>
      <c r="AX166" s="174" t="str">
        <f>IF(AX165="","",VLOOKUP(AX165,'シフト記号表（従来型・ユニット型共通）'!$C$6:$L$47,10,FALSE))</f>
        <v/>
      </c>
      <c r="AY166" s="174"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175" t="str">
        <f>IF(BB165="","",VLOOKUP(BB165,'シフト記号表（従来型・ユニット型共通）'!$C$6:$L$47,10,FALSE))</f>
        <v/>
      </c>
      <c r="BC166" s="173" t="str">
        <f>IF(BC165="","",VLOOKUP(BC165,'シフト記号表（従来型・ユニット型共通）'!$C$6:$L$47,10,FALSE))</f>
        <v/>
      </c>
      <c r="BD166" s="174" t="str">
        <f>IF(BD165="","",VLOOKUP(BD165,'シフト記号表（従来型・ユニット型共通）'!$C$6:$L$47,10,FALSE))</f>
        <v/>
      </c>
      <c r="BE166" s="174" t="str">
        <f>IF(BE165="","",VLOOKUP(BE165,'シフト記号表（従来型・ユニット型共通）'!$C$6:$L$47,10,FALSE))</f>
        <v/>
      </c>
      <c r="BF166" s="1473">
        <f>IF($BI$3="４週",SUM(AA166:BB166),IF($BI$3="暦月",SUM(AA166:BE166),""))</f>
        <v>0</v>
      </c>
      <c r="BG166" s="1474"/>
      <c r="BH166" s="1475">
        <f>IF($BI$3="４週",BF166/4,IF($BI$3="暦月",(BF166/($BI$8/7)),""))</f>
        <v>0</v>
      </c>
      <c r="BI166" s="1474"/>
      <c r="BJ166" s="1470"/>
      <c r="BK166" s="1471"/>
      <c r="BL166" s="1471"/>
      <c r="BM166" s="1471"/>
      <c r="BN166" s="1472"/>
    </row>
    <row r="167" spans="2:66" ht="20.25" customHeight="1">
      <c r="B167" s="1479">
        <f>B165+1</f>
        <v>76</v>
      </c>
      <c r="C167" s="1389"/>
      <c r="D167" s="1391"/>
      <c r="E167" s="1327"/>
      <c r="F167" s="1392"/>
      <c r="G167" s="1316"/>
      <c r="H167" s="1317"/>
      <c r="I167" s="163"/>
      <c r="J167" s="164"/>
      <c r="K167" s="163"/>
      <c r="L167" s="164"/>
      <c r="M167" s="1410"/>
      <c r="N167" s="1411"/>
      <c r="O167" s="1416"/>
      <c r="P167" s="1417"/>
      <c r="Q167" s="1417"/>
      <c r="R167" s="1317"/>
      <c r="S167" s="1440"/>
      <c r="T167" s="1441"/>
      <c r="U167" s="1441"/>
      <c r="V167" s="1441"/>
      <c r="W167" s="1442"/>
      <c r="X167" s="195" t="s">
        <v>18</v>
      </c>
      <c r="Y167" s="118"/>
      <c r="Z167" s="119"/>
      <c r="AA167" s="105"/>
      <c r="AB167" s="106"/>
      <c r="AC167" s="106"/>
      <c r="AD167" s="106"/>
      <c r="AE167" s="106"/>
      <c r="AF167" s="106"/>
      <c r="AG167" s="107"/>
      <c r="AH167" s="105"/>
      <c r="AI167" s="106"/>
      <c r="AJ167" s="106"/>
      <c r="AK167" s="106"/>
      <c r="AL167" s="106"/>
      <c r="AM167" s="106"/>
      <c r="AN167" s="107"/>
      <c r="AO167" s="105"/>
      <c r="AP167" s="106"/>
      <c r="AQ167" s="106"/>
      <c r="AR167" s="106"/>
      <c r="AS167" s="106"/>
      <c r="AT167" s="106"/>
      <c r="AU167" s="107"/>
      <c r="AV167" s="105"/>
      <c r="AW167" s="106"/>
      <c r="AX167" s="106"/>
      <c r="AY167" s="106"/>
      <c r="AZ167" s="106"/>
      <c r="BA167" s="106"/>
      <c r="BB167" s="107"/>
      <c r="BC167" s="105"/>
      <c r="BD167" s="106"/>
      <c r="BE167" s="108"/>
      <c r="BF167" s="1394"/>
      <c r="BG167" s="1395"/>
      <c r="BH167" s="1396"/>
      <c r="BI167" s="1397"/>
      <c r="BJ167" s="1418"/>
      <c r="BK167" s="1419"/>
      <c r="BL167" s="1419"/>
      <c r="BM167" s="1419"/>
      <c r="BN167" s="1420"/>
    </row>
    <row r="168" spans="2:66" ht="20.25" customHeight="1">
      <c r="B168" s="1480"/>
      <c r="C168" s="1390"/>
      <c r="D168" s="1393"/>
      <c r="E168" s="1327"/>
      <c r="F168" s="1392"/>
      <c r="G168" s="1464"/>
      <c r="H168" s="1465"/>
      <c r="I168" s="207"/>
      <c r="J168" s="208">
        <f>G167</f>
        <v>0</v>
      </c>
      <c r="K168" s="207"/>
      <c r="L168" s="208">
        <f>M167</f>
        <v>0</v>
      </c>
      <c r="M168" s="1466"/>
      <c r="N168" s="1467"/>
      <c r="O168" s="1468"/>
      <c r="P168" s="1469"/>
      <c r="Q168" s="1469"/>
      <c r="R168" s="1465"/>
      <c r="S168" s="1440"/>
      <c r="T168" s="1441"/>
      <c r="U168" s="1441"/>
      <c r="V168" s="1441"/>
      <c r="W168" s="1442"/>
      <c r="X168" s="196" t="s">
        <v>254</v>
      </c>
      <c r="Y168" s="120"/>
      <c r="Z168" s="197"/>
      <c r="AA168" s="173" t="str">
        <f>IF(AA167="","",VLOOKUP(AA167,'シフト記号表（従来型・ユニット型共通）'!$C$6:$L$47,10,FALSE))</f>
        <v/>
      </c>
      <c r="AB168" s="174" t="str">
        <f>IF(AB167="","",VLOOKUP(AB167,'シフト記号表（従来型・ユニット型共通）'!$C$6:$L$47,10,FALSE))</f>
        <v/>
      </c>
      <c r="AC168" s="174" t="str">
        <f>IF(AC167="","",VLOOKUP(AC167,'シフト記号表（従来型・ユニット型共通）'!$C$6:$L$47,10,FALSE))</f>
        <v/>
      </c>
      <c r="AD168" s="174"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5" t="str">
        <f>IF(AG167="","",VLOOKUP(AG167,'シフト記号表（従来型・ユニット型共通）'!$C$6:$L$47,10,FALSE))</f>
        <v/>
      </c>
      <c r="AH168" s="173" t="str">
        <f>IF(AH167="","",VLOOKUP(AH167,'シフト記号表（従来型・ユニット型共通）'!$C$6:$L$47,10,FALSE))</f>
        <v/>
      </c>
      <c r="AI168" s="174" t="str">
        <f>IF(AI167="","",VLOOKUP(AI167,'シフト記号表（従来型・ユニット型共通）'!$C$6:$L$47,10,FALSE))</f>
        <v/>
      </c>
      <c r="AJ168" s="174" t="str">
        <f>IF(AJ167="","",VLOOKUP(AJ167,'シフト記号表（従来型・ユニット型共通）'!$C$6:$L$47,10,FALSE))</f>
        <v/>
      </c>
      <c r="AK168" s="174"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5" t="str">
        <f>IF(AN167="","",VLOOKUP(AN167,'シフト記号表（従来型・ユニット型共通）'!$C$6:$L$47,10,FALSE))</f>
        <v/>
      </c>
      <c r="AO168" s="173" t="str">
        <f>IF(AO167="","",VLOOKUP(AO167,'シフト記号表（従来型・ユニット型共通）'!$C$6:$L$47,10,FALSE))</f>
        <v/>
      </c>
      <c r="AP168" s="174" t="str">
        <f>IF(AP167="","",VLOOKUP(AP167,'シフト記号表（従来型・ユニット型共通）'!$C$6:$L$47,10,FALSE))</f>
        <v/>
      </c>
      <c r="AQ168" s="174" t="str">
        <f>IF(AQ167="","",VLOOKUP(AQ167,'シフト記号表（従来型・ユニット型共通）'!$C$6:$L$47,10,FALSE))</f>
        <v/>
      </c>
      <c r="AR168" s="174"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5" t="str">
        <f>IF(AU167="","",VLOOKUP(AU167,'シフト記号表（従来型・ユニット型共通）'!$C$6:$L$47,10,FALSE))</f>
        <v/>
      </c>
      <c r="AV168" s="173" t="str">
        <f>IF(AV167="","",VLOOKUP(AV167,'シフト記号表（従来型・ユニット型共通）'!$C$6:$L$47,10,FALSE))</f>
        <v/>
      </c>
      <c r="AW168" s="174" t="str">
        <f>IF(AW167="","",VLOOKUP(AW167,'シフト記号表（従来型・ユニット型共通）'!$C$6:$L$47,10,FALSE))</f>
        <v/>
      </c>
      <c r="AX168" s="174" t="str">
        <f>IF(AX167="","",VLOOKUP(AX167,'シフト記号表（従来型・ユニット型共通）'!$C$6:$L$47,10,FALSE))</f>
        <v/>
      </c>
      <c r="AY168" s="174"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175" t="str">
        <f>IF(BB167="","",VLOOKUP(BB167,'シフト記号表（従来型・ユニット型共通）'!$C$6:$L$47,10,FALSE))</f>
        <v/>
      </c>
      <c r="BC168" s="173" t="str">
        <f>IF(BC167="","",VLOOKUP(BC167,'シフト記号表（従来型・ユニット型共通）'!$C$6:$L$47,10,FALSE))</f>
        <v/>
      </c>
      <c r="BD168" s="174" t="str">
        <f>IF(BD167="","",VLOOKUP(BD167,'シフト記号表（従来型・ユニット型共通）'!$C$6:$L$47,10,FALSE))</f>
        <v/>
      </c>
      <c r="BE168" s="174" t="str">
        <f>IF(BE167="","",VLOOKUP(BE167,'シフト記号表（従来型・ユニット型共通）'!$C$6:$L$47,10,FALSE))</f>
        <v/>
      </c>
      <c r="BF168" s="1473">
        <f>IF($BI$3="４週",SUM(AA168:BB168),IF($BI$3="暦月",SUM(AA168:BE168),""))</f>
        <v>0</v>
      </c>
      <c r="BG168" s="1474"/>
      <c r="BH168" s="1475">
        <f>IF($BI$3="４週",BF168/4,IF($BI$3="暦月",(BF168/($BI$8/7)),""))</f>
        <v>0</v>
      </c>
      <c r="BI168" s="1474"/>
      <c r="BJ168" s="1470"/>
      <c r="BK168" s="1471"/>
      <c r="BL168" s="1471"/>
      <c r="BM168" s="1471"/>
      <c r="BN168" s="1472"/>
    </row>
    <row r="169" spans="2:66" ht="20.25" customHeight="1">
      <c r="B169" s="1479">
        <f>B167+1</f>
        <v>77</v>
      </c>
      <c r="C169" s="1389"/>
      <c r="D169" s="1391"/>
      <c r="E169" s="1327"/>
      <c r="F169" s="1392"/>
      <c r="G169" s="1316"/>
      <c r="H169" s="1317"/>
      <c r="I169" s="163"/>
      <c r="J169" s="164"/>
      <c r="K169" s="163"/>
      <c r="L169" s="164"/>
      <c r="M169" s="1410"/>
      <c r="N169" s="1411"/>
      <c r="O169" s="1416"/>
      <c r="P169" s="1417"/>
      <c r="Q169" s="1417"/>
      <c r="R169" s="1317"/>
      <c r="S169" s="1440"/>
      <c r="T169" s="1441"/>
      <c r="U169" s="1441"/>
      <c r="V169" s="1441"/>
      <c r="W169" s="1442"/>
      <c r="X169" s="195" t="s">
        <v>18</v>
      </c>
      <c r="Y169" s="118"/>
      <c r="Z169" s="119"/>
      <c r="AA169" s="105"/>
      <c r="AB169" s="106"/>
      <c r="AC169" s="106"/>
      <c r="AD169" s="106"/>
      <c r="AE169" s="106"/>
      <c r="AF169" s="106"/>
      <c r="AG169" s="107"/>
      <c r="AH169" s="105"/>
      <c r="AI169" s="106"/>
      <c r="AJ169" s="106"/>
      <c r="AK169" s="106"/>
      <c r="AL169" s="106"/>
      <c r="AM169" s="106"/>
      <c r="AN169" s="107"/>
      <c r="AO169" s="105"/>
      <c r="AP169" s="106"/>
      <c r="AQ169" s="106"/>
      <c r="AR169" s="106"/>
      <c r="AS169" s="106"/>
      <c r="AT169" s="106"/>
      <c r="AU169" s="107"/>
      <c r="AV169" s="105"/>
      <c r="AW169" s="106"/>
      <c r="AX169" s="106"/>
      <c r="AY169" s="106"/>
      <c r="AZ169" s="106"/>
      <c r="BA169" s="106"/>
      <c r="BB169" s="107"/>
      <c r="BC169" s="105"/>
      <c r="BD169" s="106"/>
      <c r="BE169" s="108"/>
      <c r="BF169" s="1394"/>
      <c r="BG169" s="1395"/>
      <c r="BH169" s="1396"/>
      <c r="BI169" s="1397"/>
      <c r="BJ169" s="1418"/>
      <c r="BK169" s="1419"/>
      <c r="BL169" s="1419"/>
      <c r="BM169" s="1419"/>
      <c r="BN169" s="1420"/>
    </row>
    <row r="170" spans="2:66" ht="20.25" customHeight="1">
      <c r="B170" s="1480"/>
      <c r="C170" s="1390"/>
      <c r="D170" s="1393"/>
      <c r="E170" s="1327"/>
      <c r="F170" s="1392"/>
      <c r="G170" s="1464"/>
      <c r="H170" s="1465"/>
      <c r="I170" s="207"/>
      <c r="J170" s="208">
        <f>G169</f>
        <v>0</v>
      </c>
      <c r="K170" s="207"/>
      <c r="L170" s="208">
        <f>M169</f>
        <v>0</v>
      </c>
      <c r="M170" s="1466"/>
      <c r="N170" s="1467"/>
      <c r="O170" s="1468"/>
      <c r="P170" s="1469"/>
      <c r="Q170" s="1469"/>
      <c r="R170" s="1465"/>
      <c r="S170" s="1440"/>
      <c r="T170" s="1441"/>
      <c r="U170" s="1441"/>
      <c r="V170" s="1441"/>
      <c r="W170" s="1442"/>
      <c r="X170" s="196" t="s">
        <v>254</v>
      </c>
      <c r="Y170" s="120"/>
      <c r="Z170" s="197"/>
      <c r="AA170" s="173" t="str">
        <f>IF(AA169="","",VLOOKUP(AA169,'シフト記号表（従来型・ユニット型共通）'!$C$6:$L$47,10,FALSE))</f>
        <v/>
      </c>
      <c r="AB170" s="174" t="str">
        <f>IF(AB169="","",VLOOKUP(AB169,'シフト記号表（従来型・ユニット型共通）'!$C$6:$L$47,10,FALSE))</f>
        <v/>
      </c>
      <c r="AC170" s="174" t="str">
        <f>IF(AC169="","",VLOOKUP(AC169,'シフト記号表（従来型・ユニット型共通）'!$C$6:$L$47,10,FALSE))</f>
        <v/>
      </c>
      <c r="AD170" s="174"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5" t="str">
        <f>IF(AG169="","",VLOOKUP(AG169,'シフト記号表（従来型・ユニット型共通）'!$C$6:$L$47,10,FALSE))</f>
        <v/>
      </c>
      <c r="AH170" s="173" t="str">
        <f>IF(AH169="","",VLOOKUP(AH169,'シフト記号表（従来型・ユニット型共通）'!$C$6:$L$47,10,FALSE))</f>
        <v/>
      </c>
      <c r="AI170" s="174" t="str">
        <f>IF(AI169="","",VLOOKUP(AI169,'シフト記号表（従来型・ユニット型共通）'!$C$6:$L$47,10,FALSE))</f>
        <v/>
      </c>
      <c r="AJ170" s="174" t="str">
        <f>IF(AJ169="","",VLOOKUP(AJ169,'シフト記号表（従来型・ユニット型共通）'!$C$6:$L$47,10,FALSE))</f>
        <v/>
      </c>
      <c r="AK170" s="174"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5" t="str">
        <f>IF(AN169="","",VLOOKUP(AN169,'シフト記号表（従来型・ユニット型共通）'!$C$6:$L$47,10,FALSE))</f>
        <v/>
      </c>
      <c r="AO170" s="173" t="str">
        <f>IF(AO169="","",VLOOKUP(AO169,'シフト記号表（従来型・ユニット型共通）'!$C$6:$L$47,10,FALSE))</f>
        <v/>
      </c>
      <c r="AP170" s="174" t="str">
        <f>IF(AP169="","",VLOOKUP(AP169,'シフト記号表（従来型・ユニット型共通）'!$C$6:$L$47,10,FALSE))</f>
        <v/>
      </c>
      <c r="AQ170" s="174" t="str">
        <f>IF(AQ169="","",VLOOKUP(AQ169,'シフト記号表（従来型・ユニット型共通）'!$C$6:$L$47,10,FALSE))</f>
        <v/>
      </c>
      <c r="AR170" s="174"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5" t="str">
        <f>IF(AU169="","",VLOOKUP(AU169,'シフト記号表（従来型・ユニット型共通）'!$C$6:$L$47,10,FALSE))</f>
        <v/>
      </c>
      <c r="AV170" s="173" t="str">
        <f>IF(AV169="","",VLOOKUP(AV169,'シフト記号表（従来型・ユニット型共通）'!$C$6:$L$47,10,FALSE))</f>
        <v/>
      </c>
      <c r="AW170" s="174" t="str">
        <f>IF(AW169="","",VLOOKUP(AW169,'シフト記号表（従来型・ユニット型共通）'!$C$6:$L$47,10,FALSE))</f>
        <v/>
      </c>
      <c r="AX170" s="174" t="str">
        <f>IF(AX169="","",VLOOKUP(AX169,'シフト記号表（従来型・ユニット型共通）'!$C$6:$L$47,10,FALSE))</f>
        <v/>
      </c>
      <c r="AY170" s="174"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175" t="str">
        <f>IF(BB169="","",VLOOKUP(BB169,'シフト記号表（従来型・ユニット型共通）'!$C$6:$L$47,10,FALSE))</f>
        <v/>
      </c>
      <c r="BC170" s="173" t="str">
        <f>IF(BC169="","",VLOOKUP(BC169,'シフト記号表（従来型・ユニット型共通）'!$C$6:$L$47,10,FALSE))</f>
        <v/>
      </c>
      <c r="BD170" s="174" t="str">
        <f>IF(BD169="","",VLOOKUP(BD169,'シフト記号表（従来型・ユニット型共通）'!$C$6:$L$47,10,FALSE))</f>
        <v/>
      </c>
      <c r="BE170" s="174" t="str">
        <f>IF(BE169="","",VLOOKUP(BE169,'シフト記号表（従来型・ユニット型共通）'!$C$6:$L$47,10,FALSE))</f>
        <v/>
      </c>
      <c r="BF170" s="1473">
        <f>IF($BI$3="４週",SUM(AA170:BB170),IF($BI$3="暦月",SUM(AA170:BE170),""))</f>
        <v>0</v>
      </c>
      <c r="BG170" s="1474"/>
      <c r="BH170" s="1475">
        <f>IF($BI$3="４週",BF170/4,IF($BI$3="暦月",(BF170/($BI$8/7)),""))</f>
        <v>0</v>
      </c>
      <c r="BI170" s="1474"/>
      <c r="BJ170" s="1470"/>
      <c r="BK170" s="1471"/>
      <c r="BL170" s="1471"/>
      <c r="BM170" s="1471"/>
      <c r="BN170" s="1472"/>
    </row>
    <row r="171" spans="2:66" ht="20.25" customHeight="1">
      <c r="B171" s="1479">
        <f>B169+1</f>
        <v>78</v>
      </c>
      <c r="C171" s="1389"/>
      <c r="D171" s="1391"/>
      <c r="E171" s="1327"/>
      <c r="F171" s="1392"/>
      <c r="G171" s="1316"/>
      <c r="H171" s="1317"/>
      <c r="I171" s="163"/>
      <c r="J171" s="164"/>
      <c r="K171" s="163"/>
      <c r="L171" s="164"/>
      <c r="M171" s="1410"/>
      <c r="N171" s="1411"/>
      <c r="O171" s="1416"/>
      <c r="P171" s="1417"/>
      <c r="Q171" s="1417"/>
      <c r="R171" s="1317"/>
      <c r="S171" s="1440"/>
      <c r="T171" s="1441"/>
      <c r="U171" s="1441"/>
      <c r="V171" s="1441"/>
      <c r="W171" s="1442"/>
      <c r="X171" s="195" t="s">
        <v>18</v>
      </c>
      <c r="Y171" s="118"/>
      <c r="Z171" s="119"/>
      <c r="AA171" s="105"/>
      <c r="AB171" s="106"/>
      <c r="AC171" s="106"/>
      <c r="AD171" s="106"/>
      <c r="AE171" s="106"/>
      <c r="AF171" s="106"/>
      <c r="AG171" s="107"/>
      <c r="AH171" s="105"/>
      <c r="AI171" s="106"/>
      <c r="AJ171" s="106"/>
      <c r="AK171" s="106"/>
      <c r="AL171" s="106"/>
      <c r="AM171" s="106"/>
      <c r="AN171" s="107"/>
      <c r="AO171" s="105"/>
      <c r="AP171" s="106"/>
      <c r="AQ171" s="106"/>
      <c r="AR171" s="106"/>
      <c r="AS171" s="106"/>
      <c r="AT171" s="106"/>
      <c r="AU171" s="107"/>
      <c r="AV171" s="105"/>
      <c r="AW171" s="106"/>
      <c r="AX171" s="106"/>
      <c r="AY171" s="106"/>
      <c r="AZ171" s="106"/>
      <c r="BA171" s="106"/>
      <c r="BB171" s="107"/>
      <c r="BC171" s="105"/>
      <c r="BD171" s="106"/>
      <c r="BE171" s="108"/>
      <c r="BF171" s="1394"/>
      <c r="BG171" s="1395"/>
      <c r="BH171" s="1396"/>
      <c r="BI171" s="1397"/>
      <c r="BJ171" s="1418"/>
      <c r="BK171" s="1419"/>
      <c r="BL171" s="1419"/>
      <c r="BM171" s="1419"/>
      <c r="BN171" s="1420"/>
    </row>
    <row r="172" spans="2:66" ht="20.25" customHeight="1">
      <c r="B172" s="1480"/>
      <c r="C172" s="1390"/>
      <c r="D172" s="1393"/>
      <c r="E172" s="1327"/>
      <c r="F172" s="1392"/>
      <c r="G172" s="1464"/>
      <c r="H172" s="1465"/>
      <c r="I172" s="207"/>
      <c r="J172" s="208">
        <f>G171</f>
        <v>0</v>
      </c>
      <c r="K172" s="207"/>
      <c r="L172" s="208">
        <f>M171</f>
        <v>0</v>
      </c>
      <c r="M172" s="1466"/>
      <c r="N172" s="1467"/>
      <c r="O172" s="1468"/>
      <c r="P172" s="1469"/>
      <c r="Q172" s="1469"/>
      <c r="R172" s="1465"/>
      <c r="S172" s="1440"/>
      <c r="T172" s="1441"/>
      <c r="U172" s="1441"/>
      <c r="V172" s="1441"/>
      <c r="W172" s="1442"/>
      <c r="X172" s="196" t="s">
        <v>254</v>
      </c>
      <c r="Y172" s="120"/>
      <c r="Z172" s="197"/>
      <c r="AA172" s="173" t="str">
        <f>IF(AA171="","",VLOOKUP(AA171,'シフト記号表（従来型・ユニット型共通）'!$C$6:$L$47,10,FALSE))</f>
        <v/>
      </c>
      <c r="AB172" s="174" t="str">
        <f>IF(AB171="","",VLOOKUP(AB171,'シフト記号表（従来型・ユニット型共通）'!$C$6:$L$47,10,FALSE))</f>
        <v/>
      </c>
      <c r="AC172" s="174" t="str">
        <f>IF(AC171="","",VLOOKUP(AC171,'シフト記号表（従来型・ユニット型共通）'!$C$6:$L$47,10,FALSE))</f>
        <v/>
      </c>
      <c r="AD172" s="174"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5" t="str">
        <f>IF(AG171="","",VLOOKUP(AG171,'シフト記号表（従来型・ユニット型共通）'!$C$6:$L$47,10,FALSE))</f>
        <v/>
      </c>
      <c r="AH172" s="173" t="str">
        <f>IF(AH171="","",VLOOKUP(AH171,'シフト記号表（従来型・ユニット型共通）'!$C$6:$L$47,10,FALSE))</f>
        <v/>
      </c>
      <c r="AI172" s="174" t="str">
        <f>IF(AI171="","",VLOOKUP(AI171,'シフト記号表（従来型・ユニット型共通）'!$C$6:$L$47,10,FALSE))</f>
        <v/>
      </c>
      <c r="AJ172" s="174" t="str">
        <f>IF(AJ171="","",VLOOKUP(AJ171,'シフト記号表（従来型・ユニット型共通）'!$C$6:$L$47,10,FALSE))</f>
        <v/>
      </c>
      <c r="AK172" s="174"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5" t="str">
        <f>IF(AN171="","",VLOOKUP(AN171,'シフト記号表（従来型・ユニット型共通）'!$C$6:$L$47,10,FALSE))</f>
        <v/>
      </c>
      <c r="AO172" s="173" t="str">
        <f>IF(AO171="","",VLOOKUP(AO171,'シフト記号表（従来型・ユニット型共通）'!$C$6:$L$47,10,FALSE))</f>
        <v/>
      </c>
      <c r="AP172" s="174" t="str">
        <f>IF(AP171="","",VLOOKUP(AP171,'シフト記号表（従来型・ユニット型共通）'!$C$6:$L$47,10,FALSE))</f>
        <v/>
      </c>
      <c r="AQ172" s="174" t="str">
        <f>IF(AQ171="","",VLOOKUP(AQ171,'シフト記号表（従来型・ユニット型共通）'!$C$6:$L$47,10,FALSE))</f>
        <v/>
      </c>
      <c r="AR172" s="174"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5" t="str">
        <f>IF(AU171="","",VLOOKUP(AU171,'シフト記号表（従来型・ユニット型共通）'!$C$6:$L$47,10,FALSE))</f>
        <v/>
      </c>
      <c r="AV172" s="173" t="str">
        <f>IF(AV171="","",VLOOKUP(AV171,'シフト記号表（従来型・ユニット型共通）'!$C$6:$L$47,10,FALSE))</f>
        <v/>
      </c>
      <c r="AW172" s="174" t="str">
        <f>IF(AW171="","",VLOOKUP(AW171,'シフト記号表（従来型・ユニット型共通）'!$C$6:$L$47,10,FALSE))</f>
        <v/>
      </c>
      <c r="AX172" s="174" t="str">
        <f>IF(AX171="","",VLOOKUP(AX171,'シフト記号表（従来型・ユニット型共通）'!$C$6:$L$47,10,FALSE))</f>
        <v/>
      </c>
      <c r="AY172" s="174"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175" t="str">
        <f>IF(BB171="","",VLOOKUP(BB171,'シフト記号表（従来型・ユニット型共通）'!$C$6:$L$47,10,FALSE))</f>
        <v/>
      </c>
      <c r="BC172" s="173" t="str">
        <f>IF(BC171="","",VLOOKUP(BC171,'シフト記号表（従来型・ユニット型共通）'!$C$6:$L$47,10,FALSE))</f>
        <v/>
      </c>
      <c r="BD172" s="174" t="str">
        <f>IF(BD171="","",VLOOKUP(BD171,'シフト記号表（従来型・ユニット型共通）'!$C$6:$L$47,10,FALSE))</f>
        <v/>
      </c>
      <c r="BE172" s="174" t="str">
        <f>IF(BE171="","",VLOOKUP(BE171,'シフト記号表（従来型・ユニット型共通）'!$C$6:$L$47,10,FALSE))</f>
        <v/>
      </c>
      <c r="BF172" s="1473">
        <f>IF($BI$3="４週",SUM(AA172:BB172),IF($BI$3="暦月",SUM(AA172:BE172),""))</f>
        <v>0</v>
      </c>
      <c r="BG172" s="1474"/>
      <c r="BH172" s="1475">
        <f>IF($BI$3="４週",BF172/4,IF($BI$3="暦月",(BF172/($BI$8/7)),""))</f>
        <v>0</v>
      </c>
      <c r="BI172" s="1474"/>
      <c r="BJ172" s="1470"/>
      <c r="BK172" s="1471"/>
      <c r="BL172" s="1471"/>
      <c r="BM172" s="1471"/>
      <c r="BN172" s="1472"/>
    </row>
    <row r="173" spans="2:66" ht="20.25" customHeight="1">
      <c r="B173" s="1479">
        <f>B171+1</f>
        <v>79</v>
      </c>
      <c r="C173" s="1389"/>
      <c r="D173" s="1391"/>
      <c r="E173" s="1327"/>
      <c r="F173" s="1392"/>
      <c r="G173" s="1316"/>
      <c r="H173" s="1317"/>
      <c r="I173" s="163"/>
      <c r="J173" s="164"/>
      <c r="K173" s="163"/>
      <c r="L173" s="164"/>
      <c r="M173" s="1410"/>
      <c r="N173" s="1411"/>
      <c r="O173" s="1416"/>
      <c r="P173" s="1417"/>
      <c r="Q173" s="1417"/>
      <c r="R173" s="1317"/>
      <c r="S173" s="1440"/>
      <c r="T173" s="1441"/>
      <c r="U173" s="1441"/>
      <c r="V173" s="1441"/>
      <c r="W173" s="1442"/>
      <c r="X173" s="195" t="s">
        <v>18</v>
      </c>
      <c r="Y173" s="118"/>
      <c r="Z173" s="119"/>
      <c r="AA173" s="105"/>
      <c r="AB173" s="106"/>
      <c r="AC173" s="106"/>
      <c r="AD173" s="106"/>
      <c r="AE173" s="106"/>
      <c r="AF173" s="106"/>
      <c r="AG173" s="107"/>
      <c r="AH173" s="105"/>
      <c r="AI173" s="106"/>
      <c r="AJ173" s="106"/>
      <c r="AK173" s="106"/>
      <c r="AL173" s="106"/>
      <c r="AM173" s="106"/>
      <c r="AN173" s="107"/>
      <c r="AO173" s="105"/>
      <c r="AP173" s="106"/>
      <c r="AQ173" s="106"/>
      <c r="AR173" s="106"/>
      <c r="AS173" s="106"/>
      <c r="AT173" s="106"/>
      <c r="AU173" s="107"/>
      <c r="AV173" s="105"/>
      <c r="AW173" s="106"/>
      <c r="AX173" s="106"/>
      <c r="AY173" s="106"/>
      <c r="AZ173" s="106"/>
      <c r="BA173" s="106"/>
      <c r="BB173" s="107"/>
      <c r="BC173" s="105"/>
      <c r="BD173" s="106"/>
      <c r="BE173" s="108"/>
      <c r="BF173" s="1394"/>
      <c r="BG173" s="1395"/>
      <c r="BH173" s="1396"/>
      <c r="BI173" s="1397"/>
      <c r="BJ173" s="1418"/>
      <c r="BK173" s="1419"/>
      <c r="BL173" s="1419"/>
      <c r="BM173" s="1419"/>
      <c r="BN173" s="1420"/>
    </row>
    <row r="174" spans="2:66" ht="20.25" customHeight="1">
      <c r="B174" s="1480"/>
      <c r="C174" s="1390"/>
      <c r="D174" s="1393"/>
      <c r="E174" s="1327"/>
      <c r="F174" s="1392"/>
      <c r="G174" s="1464"/>
      <c r="H174" s="1465"/>
      <c r="I174" s="207"/>
      <c r="J174" s="208">
        <f>G173</f>
        <v>0</v>
      </c>
      <c r="K174" s="207"/>
      <c r="L174" s="208">
        <f>M173</f>
        <v>0</v>
      </c>
      <c r="M174" s="1466"/>
      <c r="N174" s="1467"/>
      <c r="O174" s="1468"/>
      <c r="P174" s="1469"/>
      <c r="Q174" s="1469"/>
      <c r="R174" s="1465"/>
      <c r="S174" s="1440"/>
      <c r="T174" s="1441"/>
      <c r="U174" s="1441"/>
      <c r="V174" s="1441"/>
      <c r="W174" s="1442"/>
      <c r="X174" s="196" t="s">
        <v>254</v>
      </c>
      <c r="Y174" s="120"/>
      <c r="Z174" s="197"/>
      <c r="AA174" s="173" t="str">
        <f>IF(AA173="","",VLOOKUP(AA173,'シフト記号表（従来型・ユニット型共通）'!$C$6:$L$47,10,FALSE))</f>
        <v/>
      </c>
      <c r="AB174" s="174" t="str">
        <f>IF(AB173="","",VLOOKUP(AB173,'シフト記号表（従来型・ユニット型共通）'!$C$6:$L$47,10,FALSE))</f>
        <v/>
      </c>
      <c r="AC174" s="174" t="str">
        <f>IF(AC173="","",VLOOKUP(AC173,'シフト記号表（従来型・ユニット型共通）'!$C$6:$L$47,10,FALSE))</f>
        <v/>
      </c>
      <c r="AD174" s="174"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5" t="str">
        <f>IF(AG173="","",VLOOKUP(AG173,'シフト記号表（従来型・ユニット型共通）'!$C$6:$L$47,10,FALSE))</f>
        <v/>
      </c>
      <c r="AH174" s="173" t="str">
        <f>IF(AH173="","",VLOOKUP(AH173,'シフト記号表（従来型・ユニット型共通）'!$C$6:$L$47,10,FALSE))</f>
        <v/>
      </c>
      <c r="AI174" s="174" t="str">
        <f>IF(AI173="","",VLOOKUP(AI173,'シフト記号表（従来型・ユニット型共通）'!$C$6:$L$47,10,FALSE))</f>
        <v/>
      </c>
      <c r="AJ174" s="174" t="str">
        <f>IF(AJ173="","",VLOOKUP(AJ173,'シフト記号表（従来型・ユニット型共通）'!$C$6:$L$47,10,FALSE))</f>
        <v/>
      </c>
      <c r="AK174" s="174"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5" t="str">
        <f>IF(AN173="","",VLOOKUP(AN173,'シフト記号表（従来型・ユニット型共通）'!$C$6:$L$47,10,FALSE))</f>
        <v/>
      </c>
      <c r="AO174" s="173" t="str">
        <f>IF(AO173="","",VLOOKUP(AO173,'シフト記号表（従来型・ユニット型共通）'!$C$6:$L$47,10,FALSE))</f>
        <v/>
      </c>
      <c r="AP174" s="174" t="str">
        <f>IF(AP173="","",VLOOKUP(AP173,'シフト記号表（従来型・ユニット型共通）'!$C$6:$L$47,10,FALSE))</f>
        <v/>
      </c>
      <c r="AQ174" s="174" t="str">
        <f>IF(AQ173="","",VLOOKUP(AQ173,'シフト記号表（従来型・ユニット型共通）'!$C$6:$L$47,10,FALSE))</f>
        <v/>
      </c>
      <c r="AR174" s="174"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5" t="str">
        <f>IF(AU173="","",VLOOKUP(AU173,'シフト記号表（従来型・ユニット型共通）'!$C$6:$L$47,10,FALSE))</f>
        <v/>
      </c>
      <c r="AV174" s="173" t="str">
        <f>IF(AV173="","",VLOOKUP(AV173,'シフト記号表（従来型・ユニット型共通）'!$C$6:$L$47,10,FALSE))</f>
        <v/>
      </c>
      <c r="AW174" s="174" t="str">
        <f>IF(AW173="","",VLOOKUP(AW173,'シフト記号表（従来型・ユニット型共通）'!$C$6:$L$47,10,FALSE))</f>
        <v/>
      </c>
      <c r="AX174" s="174" t="str">
        <f>IF(AX173="","",VLOOKUP(AX173,'シフト記号表（従来型・ユニット型共通）'!$C$6:$L$47,10,FALSE))</f>
        <v/>
      </c>
      <c r="AY174" s="174"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175" t="str">
        <f>IF(BB173="","",VLOOKUP(BB173,'シフト記号表（従来型・ユニット型共通）'!$C$6:$L$47,10,FALSE))</f>
        <v/>
      </c>
      <c r="BC174" s="173" t="str">
        <f>IF(BC173="","",VLOOKUP(BC173,'シフト記号表（従来型・ユニット型共通）'!$C$6:$L$47,10,FALSE))</f>
        <v/>
      </c>
      <c r="BD174" s="174" t="str">
        <f>IF(BD173="","",VLOOKUP(BD173,'シフト記号表（従来型・ユニット型共通）'!$C$6:$L$47,10,FALSE))</f>
        <v/>
      </c>
      <c r="BE174" s="174" t="str">
        <f>IF(BE173="","",VLOOKUP(BE173,'シフト記号表（従来型・ユニット型共通）'!$C$6:$L$47,10,FALSE))</f>
        <v/>
      </c>
      <c r="BF174" s="1473">
        <f>IF($BI$3="４週",SUM(AA174:BB174),IF($BI$3="暦月",SUM(AA174:BE174),""))</f>
        <v>0</v>
      </c>
      <c r="BG174" s="1474"/>
      <c r="BH174" s="1475">
        <f>IF($BI$3="４週",BF174/4,IF($BI$3="暦月",(BF174/($BI$8/7)),""))</f>
        <v>0</v>
      </c>
      <c r="BI174" s="1474"/>
      <c r="BJ174" s="1470"/>
      <c r="BK174" s="1471"/>
      <c r="BL174" s="1471"/>
      <c r="BM174" s="1471"/>
      <c r="BN174" s="1472"/>
    </row>
    <row r="175" spans="2:66" ht="20.25" customHeight="1">
      <c r="B175" s="1479">
        <f>B173+1</f>
        <v>80</v>
      </c>
      <c r="C175" s="1389"/>
      <c r="D175" s="1391"/>
      <c r="E175" s="1327"/>
      <c r="F175" s="1392"/>
      <c r="G175" s="1316"/>
      <c r="H175" s="1317"/>
      <c r="I175" s="163"/>
      <c r="J175" s="164"/>
      <c r="K175" s="163"/>
      <c r="L175" s="164"/>
      <c r="M175" s="1410"/>
      <c r="N175" s="1411"/>
      <c r="O175" s="1416"/>
      <c r="P175" s="1417"/>
      <c r="Q175" s="1417"/>
      <c r="R175" s="1317"/>
      <c r="S175" s="1440"/>
      <c r="T175" s="1441"/>
      <c r="U175" s="1441"/>
      <c r="V175" s="1441"/>
      <c r="W175" s="1442"/>
      <c r="X175" s="195" t="s">
        <v>18</v>
      </c>
      <c r="Y175" s="118"/>
      <c r="Z175" s="119"/>
      <c r="AA175" s="105"/>
      <c r="AB175" s="106"/>
      <c r="AC175" s="106"/>
      <c r="AD175" s="106"/>
      <c r="AE175" s="106"/>
      <c r="AF175" s="106"/>
      <c r="AG175" s="107"/>
      <c r="AH175" s="105"/>
      <c r="AI175" s="106"/>
      <c r="AJ175" s="106"/>
      <c r="AK175" s="106"/>
      <c r="AL175" s="106"/>
      <c r="AM175" s="106"/>
      <c r="AN175" s="107"/>
      <c r="AO175" s="105"/>
      <c r="AP175" s="106"/>
      <c r="AQ175" s="106"/>
      <c r="AR175" s="106"/>
      <c r="AS175" s="106"/>
      <c r="AT175" s="106"/>
      <c r="AU175" s="107"/>
      <c r="AV175" s="105"/>
      <c r="AW175" s="106"/>
      <c r="AX175" s="106"/>
      <c r="AY175" s="106"/>
      <c r="AZ175" s="106"/>
      <c r="BA175" s="106"/>
      <c r="BB175" s="107"/>
      <c r="BC175" s="105"/>
      <c r="BD175" s="106"/>
      <c r="BE175" s="108"/>
      <c r="BF175" s="1394"/>
      <c r="BG175" s="1395"/>
      <c r="BH175" s="1396"/>
      <c r="BI175" s="1397"/>
      <c r="BJ175" s="1418"/>
      <c r="BK175" s="1419"/>
      <c r="BL175" s="1419"/>
      <c r="BM175" s="1419"/>
      <c r="BN175" s="1420"/>
    </row>
    <row r="176" spans="2:66" ht="20.25" customHeight="1">
      <c r="B176" s="1480"/>
      <c r="C176" s="1390"/>
      <c r="D176" s="1393"/>
      <c r="E176" s="1327"/>
      <c r="F176" s="1392"/>
      <c r="G176" s="1464"/>
      <c r="H176" s="1465"/>
      <c r="I176" s="207"/>
      <c r="J176" s="208">
        <f>G175</f>
        <v>0</v>
      </c>
      <c r="K176" s="207"/>
      <c r="L176" s="208">
        <f>M175</f>
        <v>0</v>
      </c>
      <c r="M176" s="1466"/>
      <c r="N176" s="1467"/>
      <c r="O176" s="1468"/>
      <c r="P176" s="1469"/>
      <c r="Q176" s="1469"/>
      <c r="R176" s="1465"/>
      <c r="S176" s="1440"/>
      <c r="T176" s="1441"/>
      <c r="U176" s="1441"/>
      <c r="V176" s="1441"/>
      <c r="W176" s="1442"/>
      <c r="X176" s="196" t="s">
        <v>254</v>
      </c>
      <c r="Y176" s="120"/>
      <c r="Z176" s="197"/>
      <c r="AA176" s="173" t="str">
        <f>IF(AA175="","",VLOOKUP(AA175,'シフト記号表（従来型・ユニット型共通）'!$C$6:$L$47,10,FALSE))</f>
        <v/>
      </c>
      <c r="AB176" s="174" t="str">
        <f>IF(AB175="","",VLOOKUP(AB175,'シフト記号表（従来型・ユニット型共通）'!$C$6:$L$47,10,FALSE))</f>
        <v/>
      </c>
      <c r="AC176" s="174" t="str">
        <f>IF(AC175="","",VLOOKUP(AC175,'シフト記号表（従来型・ユニット型共通）'!$C$6:$L$47,10,FALSE))</f>
        <v/>
      </c>
      <c r="AD176" s="174"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5" t="str">
        <f>IF(AG175="","",VLOOKUP(AG175,'シフト記号表（従来型・ユニット型共通）'!$C$6:$L$47,10,FALSE))</f>
        <v/>
      </c>
      <c r="AH176" s="173" t="str">
        <f>IF(AH175="","",VLOOKUP(AH175,'シフト記号表（従来型・ユニット型共通）'!$C$6:$L$47,10,FALSE))</f>
        <v/>
      </c>
      <c r="AI176" s="174" t="str">
        <f>IF(AI175="","",VLOOKUP(AI175,'シフト記号表（従来型・ユニット型共通）'!$C$6:$L$47,10,FALSE))</f>
        <v/>
      </c>
      <c r="AJ176" s="174" t="str">
        <f>IF(AJ175="","",VLOOKUP(AJ175,'シフト記号表（従来型・ユニット型共通）'!$C$6:$L$47,10,FALSE))</f>
        <v/>
      </c>
      <c r="AK176" s="174"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5" t="str">
        <f>IF(AN175="","",VLOOKUP(AN175,'シフト記号表（従来型・ユニット型共通）'!$C$6:$L$47,10,FALSE))</f>
        <v/>
      </c>
      <c r="AO176" s="173" t="str">
        <f>IF(AO175="","",VLOOKUP(AO175,'シフト記号表（従来型・ユニット型共通）'!$C$6:$L$47,10,FALSE))</f>
        <v/>
      </c>
      <c r="AP176" s="174" t="str">
        <f>IF(AP175="","",VLOOKUP(AP175,'シフト記号表（従来型・ユニット型共通）'!$C$6:$L$47,10,FALSE))</f>
        <v/>
      </c>
      <c r="AQ176" s="174" t="str">
        <f>IF(AQ175="","",VLOOKUP(AQ175,'シフト記号表（従来型・ユニット型共通）'!$C$6:$L$47,10,FALSE))</f>
        <v/>
      </c>
      <c r="AR176" s="174"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5" t="str">
        <f>IF(AU175="","",VLOOKUP(AU175,'シフト記号表（従来型・ユニット型共通）'!$C$6:$L$47,10,FALSE))</f>
        <v/>
      </c>
      <c r="AV176" s="173" t="str">
        <f>IF(AV175="","",VLOOKUP(AV175,'シフト記号表（従来型・ユニット型共通）'!$C$6:$L$47,10,FALSE))</f>
        <v/>
      </c>
      <c r="AW176" s="174" t="str">
        <f>IF(AW175="","",VLOOKUP(AW175,'シフト記号表（従来型・ユニット型共通）'!$C$6:$L$47,10,FALSE))</f>
        <v/>
      </c>
      <c r="AX176" s="174" t="str">
        <f>IF(AX175="","",VLOOKUP(AX175,'シフト記号表（従来型・ユニット型共通）'!$C$6:$L$47,10,FALSE))</f>
        <v/>
      </c>
      <c r="AY176" s="174"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175" t="str">
        <f>IF(BB175="","",VLOOKUP(BB175,'シフト記号表（従来型・ユニット型共通）'!$C$6:$L$47,10,FALSE))</f>
        <v/>
      </c>
      <c r="BC176" s="173" t="str">
        <f>IF(BC175="","",VLOOKUP(BC175,'シフト記号表（従来型・ユニット型共通）'!$C$6:$L$47,10,FALSE))</f>
        <v/>
      </c>
      <c r="BD176" s="174" t="str">
        <f>IF(BD175="","",VLOOKUP(BD175,'シフト記号表（従来型・ユニット型共通）'!$C$6:$L$47,10,FALSE))</f>
        <v/>
      </c>
      <c r="BE176" s="174" t="str">
        <f>IF(BE175="","",VLOOKUP(BE175,'シフト記号表（従来型・ユニット型共通）'!$C$6:$L$47,10,FALSE))</f>
        <v/>
      </c>
      <c r="BF176" s="1473">
        <f>IF($BI$3="４週",SUM(AA176:BB176),IF($BI$3="暦月",SUM(AA176:BE176),""))</f>
        <v>0</v>
      </c>
      <c r="BG176" s="1474"/>
      <c r="BH176" s="1475">
        <f>IF($BI$3="４週",BF176/4,IF($BI$3="暦月",(BF176/($BI$8/7)),""))</f>
        <v>0</v>
      </c>
      <c r="BI176" s="1474"/>
      <c r="BJ176" s="1470"/>
      <c r="BK176" s="1471"/>
      <c r="BL176" s="1471"/>
      <c r="BM176" s="1471"/>
      <c r="BN176" s="1472"/>
    </row>
    <row r="177" spans="2:66" ht="20.25" customHeight="1">
      <c r="B177" s="1479">
        <f>B175+1</f>
        <v>81</v>
      </c>
      <c r="C177" s="1389"/>
      <c r="D177" s="1391"/>
      <c r="E177" s="1327"/>
      <c r="F177" s="1392"/>
      <c r="G177" s="1316"/>
      <c r="H177" s="1317"/>
      <c r="I177" s="163"/>
      <c r="J177" s="164"/>
      <c r="K177" s="163"/>
      <c r="L177" s="164"/>
      <c r="M177" s="1410"/>
      <c r="N177" s="1411"/>
      <c r="O177" s="1416"/>
      <c r="P177" s="1417"/>
      <c r="Q177" s="1417"/>
      <c r="R177" s="1317"/>
      <c r="S177" s="1440"/>
      <c r="T177" s="1441"/>
      <c r="U177" s="1441"/>
      <c r="V177" s="1441"/>
      <c r="W177" s="1442"/>
      <c r="X177" s="195" t="s">
        <v>18</v>
      </c>
      <c r="Y177" s="118"/>
      <c r="Z177" s="119"/>
      <c r="AA177" s="105"/>
      <c r="AB177" s="106"/>
      <c r="AC177" s="106"/>
      <c r="AD177" s="106"/>
      <c r="AE177" s="106"/>
      <c r="AF177" s="106"/>
      <c r="AG177" s="107"/>
      <c r="AH177" s="105"/>
      <c r="AI177" s="106"/>
      <c r="AJ177" s="106"/>
      <c r="AK177" s="106"/>
      <c r="AL177" s="106"/>
      <c r="AM177" s="106"/>
      <c r="AN177" s="107"/>
      <c r="AO177" s="105"/>
      <c r="AP177" s="106"/>
      <c r="AQ177" s="106"/>
      <c r="AR177" s="106"/>
      <c r="AS177" s="106"/>
      <c r="AT177" s="106"/>
      <c r="AU177" s="107"/>
      <c r="AV177" s="105"/>
      <c r="AW177" s="106"/>
      <c r="AX177" s="106"/>
      <c r="AY177" s="106"/>
      <c r="AZ177" s="106"/>
      <c r="BA177" s="106"/>
      <c r="BB177" s="107"/>
      <c r="BC177" s="105"/>
      <c r="BD177" s="106"/>
      <c r="BE177" s="108"/>
      <c r="BF177" s="1394"/>
      <c r="BG177" s="1395"/>
      <c r="BH177" s="1396"/>
      <c r="BI177" s="1397"/>
      <c r="BJ177" s="1418"/>
      <c r="BK177" s="1419"/>
      <c r="BL177" s="1419"/>
      <c r="BM177" s="1419"/>
      <c r="BN177" s="1420"/>
    </row>
    <row r="178" spans="2:66" ht="20.25" customHeight="1">
      <c r="B178" s="1480"/>
      <c r="C178" s="1390"/>
      <c r="D178" s="1393"/>
      <c r="E178" s="1327"/>
      <c r="F178" s="1392"/>
      <c r="G178" s="1464"/>
      <c r="H178" s="1465"/>
      <c r="I178" s="207"/>
      <c r="J178" s="208">
        <f>G177</f>
        <v>0</v>
      </c>
      <c r="K178" s="207"/>
      <c r="L178" s="208">
        <f>M177</f>
        <v>0</v>
      </c>
      <c r="M178" s="1466"/>
      <c r="N178" s="1467"/>
      <c r="O178" s="1468"/>
      <c r="P178" s="1469"/>
      <c r="Q178" s="1469"/>
      <c r="R178" s="1465"/>
      <c r="S178" s="1440"/>
      <c r="T178" s="1441"/>
      <c r="U178" s="1441"/>
      <c r="V178" s="1441"/>
      <c r="W178" s="1442"/>
      <c r="X178" s="196" t="s">
        <v>254</v>
      </c>
      <c r="Y178" s="120"/>
      <c r="Z178" s="197"/>
      <c r="AA178" s="173" t="str">
        <f>IF(AA177="","",VLOOKUP(AA177,'シフト記号表（従来型・ユニット型共通）'!$C$6:$L$47,10,FALSE))</f>
        <v/>
      </c>
      <c r="AB178" s="174" t="str">
        <f>IF(AB177="","",VLOOKUP(AB177,'シフト記号表（従来型・ユニット型共通）'!$C$6:$L$47,10,FALSE))</f>
        <v/>
      </c>
      <c r="AC178" s="174" t="str">
        <f>IF(AC177="","",VLOOKUP(AC177,'シフト記号表（従来型・ユニット型共通）'!$C$6:$L$47,10,FALSE))</f>
        <v/>
      </c>
      <c r="AD178" s="174"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5" t="str">
        <f>IF(AG177="","",VLOOKUP(AG177,'シフト記号表（従来型・ユニット型共通）'!$C$6:$L$47,10,FALSE))</f>
        <v/>
      </c>
      <c r="AH178" s="173" t="str">
        <f>IF(AH177="","",VLOOKUP(AH177,'シフト記号表（従来型・ユニット型共通）'!$C$6:$L$47,10,FALSE))</f>
        <v/>
      </c>
      <c r="AI178" s="174" t="str">
        <f>IF(AI177="","",VLOOKUP(AI177,'シフト記号表（従来型・ユニット型共通）'!$C$6:$L$47,10,FALSE))</f>
        <v/>
      </c>
      <c r="AJ178" s="174" t="str">
        <f>IF(AJ177="","",VLOOKUP(AJ177,'シフト記号表（従来型・ユニット型共通）'!$C$6:$L$47,10,FALSE))</f>
        <v/>
      </c>
      <c r="AK178" s="174"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5" t="str">
        <f>IF(AN177="","",VLOOKUP(AN177,'シフト記号表（従来型・ユニット型共通）'!$C$6:$L$47,10,FALSE))</f>
        <v/>
      </c>
      <c r="AO178" s="173" t="str">
        <f>IF(AO177="","",VLOOKUP(AO177,'シフト記号表（従来型・ユニット型共通）'!$C$6:$L$47,10,FALSE))</f>
        <v/>
      </c>
      <c r="AP178" s="174" t="str">
        <f>IF(AP177="","",VLOOKUP(AP177,'シフト記号表（従来型・ユニット型共通）'!$C$6:$L$47,10,FALSE))</f>
        <v/>
      </c>
      <c r="AQ178" s="174" t="str">
        <f>IF(AQ177="","",VLOOKUP(AQ177,'シフト記号表（従来型・ユニット型共通）'!$C$6:$L$47,10,FALSE))</f>
        <v/>
      </c>
      <c r="AR178" s="174"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5" t="str">
        <f>IF(AU177="","",VLOOKUP(AU177,'シフト記号表（従来型・ユニット型共通）'!$C$6:$L$47,10,FALSE))</f>
        <v/>
      </c>
      <c r="AV178" s="173" t="str">
        <f>IF(AV177="","",VLOOKUP(AV177,'シフト記号表（従来型・ユニット型共通）'!$C$6:$L$47,10,FALSE))</f>
        <v/>
      </c>
      <c r="AW178" s="174" t="str">
        <f>IF(AW177="","",VLOOKUP(AW177,'シフト記号表（従来型・ユニット型共通）'!$C$6:$L$47,10,FALSE))</f>
        <v/>
      </c>
      <c r="AX178" s="174" t="str">
        <f>IF(AX177="","",VLOOKUP(AX177,'シフト記号表（従来型・ユニット型共通）'!$C$6:$L$47,10,FALSE))</f>
        <v/>
      </c>
      <c r="AY178" s="174"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175" t="str">
        <f>IF(BB177="","",VLOOKUP(BB177,'シフト記号表（従来型・ユニット型共通）'!$C$6:$L$47,10,FALSE))</f>
        <v/>
      </c>
      <c r="BC178" s="173" t="str">
        <f>IF(BC177="","",VLOOKUP(BC177,'シフト記号表（従来型・ユニット型共通）'!$C$6:$L$47,10,FALSE))</f>
        <v/>
      </c>
      <c r="BD178" s="174" t="str">
        <f>IF(BD177="","",VLOOKUP(BD177,'シフト記号表（従来型・ユニット型共通）'!$C$6:$L$47,10,FALSE))</f>
        <v/>
      </c>
      <c r="BE178" s="174" t="str">
        <f>IF(BE177="","",VLOOKUP(BE177,'シフト記号表（従来型・ユニット型共通）'!$C$6:$L$47,10,FALSE))</f>
        <v/>
      </c>
      <c r="BF178" s="1473">
        <f>IF($BI$3="４週",SUM(AA178:BB178),IF($BI$3="暦月",SUM(AA178:BE178),""))</f>
        <v>0</v>
      </c>
      <c r="BG178" s="1474"/>
      <c r="BH178" s="1475">
        <f>IF($BI$3="４週",BF178/4,IF($BI$3="暦月",(BF178/($BI$8/7)),""))</f>
        <v>0</v>
      </c>
      <c r="BI178" s="1474"/>
      <c r="BJ178" s="1470"/>
      <c r="BK178" s="1471"/>
      <c r="BL178" s="1471"/>
      <c r="BM178" s="1471"/>
      <c r="BN178" s="1472"/>
    </row>
    <row r="179" spans="2:66" ht="20.25" customHeight="1">
      <c r="B179" s="1479">
        <f>B177+1</f>
        <v>82</v>
      </c>
      <c r="C179" s="1389"/>
      <c r="D179" s="1391"/>
      <c r="E179" s="1327"/>
      <c r="F179" s="1392"/>
      <c r="G179" s="1316"/>
      <c r="H179" s="1317"/>
      <c r="I179" s="163"/>
      <c r="J179" s="164"/>
      <c r="K179" s="163"/>
      <c r="L179" s="164"/>
      <c r="M179" s="1410"/>
      <c r="N179" s="1411"/>
      <c r="O179" s="1416"/>
      <c r="P179" s="1417"/>
      <c r="Q179" s="1417"/>
      <c r="R179" s="1317"/>
      <c r="S179" s="1440"/>
      <c r="T179" s="1441"/>
      <c r="U179" s="1441"/>
      <c r="V179" s="1441"/>
      <c r="W179" s="1442"/>
      <c r="X179" s="195" t="s">
        <v>18</v>
      </c>
      <c r="Y179" s="118"/>
      <c r="Z179" s="119"/>
      <c r="AA179" s="105"/>
      <c r="AB179" s="106"/>
      <c r="AC179" s="106"/>
      <c r="AD179" s="106"/>
      <c r="AE179" s="106"/>
      <c r="AF179" s="106"/>
      <c r="AG179" s="107"/>
      <c r="AH179" s="105"/>
      <c r="AI179" s="106"/>
      <c r="AJ179" s="106"/>
      <c r="AK179" s="106"/>
      <c r="AL179" s="106"/>
      <c r="AM179" s="106"/>
      <c r="AN179" s="107"/>
      <c r="AO179" s="105"/>
      <c r="AP179" s="106"/>
      <c r="AQ179" s="106"/>
      <c r="AR179" s="106"/>
      <c r="AS179" s="106"/>
      <c r="AT179" s="106"/>
      <c r="AU179" s="107"/>
      <c r="AV179" s="105"/>
      <c r="AW179" s="106"/>
      <c r="AX179" s="106"/>
      <c r="AY179" s="106"/>
      <c r="AZ179" s="106"/>
      <c r="BA179" s="106"/>
      <c r="BB179" s="107"/>
      <c r="BC179" s="105"/>
      <c r="BD179" s="106"/>
      <c r="BE179" s="108"/>
      <c r="BF179" s="1394"/>
      <c r="BG179" s="1395"/>
      <c r="BH179" s="1396"/>
      <c r="BI179" s="1397"/>
      <c r="BJ179" s="1418"/>
      <c r="BK179" s="1419"/>
      <c r="BL179" s="1419"/>
      <c r="BM179" s="1419"/>
      <c r="BN179" s="1420"/>
    </row>
    <row r="180" spans="2:66" ht="20.25" customHeight="1">
      <c r="B180" s="1480"/>
      <c r="C180" s="1390"/>
      <c r="D180" s="1393"/>
      <c r="E180" s="1327"/>
      <c r="F180" s="1392"/>
      <c r="G180" s="1464"/>
      <c r="H180" s="1465"/>
      <c r="I180" s="207"/>
      <c r="J180" s="208">
        <f>G179</f>
        <v>0</v>
      </c>
      <c r="K180" s="207"/>
      <c r="L180" s="208">
        <f>M179</f>
        <v>0</v>
      </c>
      <c r="M180" s="1466"/>
      <c r="N180" s="1467"/>
      <c r="O180" s="1468"/>
      <c r="P180" s="1469"/>
      <c r="Q180" s="1469"/>
      <c r="R180" s="1465"/>
      <c r="S180" s="1440"/>
      <c r="T180" s="1441"/>
      <c r="U180" s="1441"/>
      <c r="V180" s="1441"/>
      <c r="W180" s="1442"/>
      <c r="X180" s="196" t="s">
        <v>254</v>
      </c>
      <c r="Y180" s="120"/>
      <c r="Z180" s="197"/>
      <c r="AA180" s="173" t="str">
        <f>IF(AA179="","",VLOOKUP(AA179,'シフト記号表（従来型・ユニット型共通）'!$C$6:$L$47,10,FALSE))</f>
        <v/>
      </c>
      <c r="AB180" s="174" t="str">
        <f>IF(AB179="","",VLOOKUP(AB179,'シフト記号表（従来型・ユニット型共通）'!$C$6:$L$47,10,FALSE))</f>
        <v/>
      </c>
      <c r="AC180" s="174" t="str">
        <f>IF(AC179="","",VLOOKUP(AC179,'シフト記号表（従来型・ユニット型共通）'!$C$6:$L$47,10,FALSE))</f>
        <v/>
      </c>
      <c r="AD180" s="174"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5" t="str">
        <f>IF(AG179="","",VLOOKUP(AG179,'シフト記号表（従来型・ユニット型共通）'!$C$6:$L$47,10,FALSE))</f>
        <v/>
      </c>
      <c r="AH180" s="173" t="str">
        <f>IF(AH179="","",VLOOKUP(AH179,'シフト記号表（従来型・ユニット型共通）'!$C$6:$L$47,10,FALSE))</f>
        <v/>
      </c>
      <c r="AI180" s="174" t="str">
        <f>IF(AI179="","",VLOOKUP(AI179,'シフト記号表（従来型・ユニット型共通）'!$C$6:$L$47,10,FALSE))</f>
        <v/>
      </c>
      <c r="AJ180" s="174" t="str">
        <f>IF(AJ179="","",VLOOKUP(AJ179,'シフト記号表（従来型・ユニット型共通）'!$C$6:$L$47,10,FALSE))</f>
        <v/>
      </c>
      <c r="AK180" s="174"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5" t="str">
        <f>IF(AN179="","",VLOOKUP(AN179,'シフト記号表（従来型・ユニット型共通）'!$C$6:$L$47,10,FALSE))</f>
        <v/>
      </c>
      <c r="AO180" s="173" t="str">
        <f>IF(AO179="","",VLOOKUP(AO179,'シフト記号表（従来型・ユニット型共通）'!$C$6:$L$47,10,FALSE))</f>
        <v/>
      </c>
      <c r="AP180" s="174" t="str">
        <f>IF(AP179="","",VLOOKUP(AP179,'シフト記号表（従来型・ユニット型共通）'!$C$6:$L$47,10,FALSE))</f>
        <v/>
      </c>
      <c r="AQ180" s="174" t="str">
        <f>IF(AQ179="","",VLOOKUP(AQ179,'シフト記号表（従来型・ユニット型共通）'!$C$6:$L$47,10,FALSE))</f>
        <v/>
      </c>
      <c r="AR180" s="174"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5" t="str">
        <f>IF(AU179="","",VLOOKUP(AU179,'シフト記号表（従来型・ユニット型共通）'!$C$6:$L$47,10,FALSE))</f>
        <v/>
      </c>
      <c r="AV180" s="173" t="str">
        <f>IF(AV179="","",VLOOKUP(AV179,'シフト記号表（従来型・ユニット型共通）'!$C$6:$L$47,10,FALSE))</f>
        <v/>
      </c>
      <c r="AW180" s="174" t="str">
        <f>IF(AW179="","",VLOOKUP(AW179,'シフト記号表（従来型・ユニット型共通）'!$C$6:$L$47,10,FALSE))</f>
        <v/>
      </c>
      <c r="AX180" s="174" t="str">
        <f>IF(AX179="","",VLOOKUP(AX179,'シフト記号表（従来型・ユニット型共通）'!$C$6:$L$47,10,FALSE))</f>
        <v/>
      </c>
      <c r="AY180" s="174"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175" t="str">
        <f>IF(BB179="","",VLOOKUP(BB179,'シフト記号表（従来型・ユニット型共通）'!$C$6:$L$47,10,FALSE))</f>
        <v/>
      </c>
      <c r="BC180" s="173" t="str">
        <f>IF(BC179="","",VLOOKUP(BC179,'シフト記号表（従来型・ユニット型共通）'!$C$6:$L$47,10,FALSE))</f>
        <v/>
      </c>
      <c r="BD180" s="174" t="str">
        <f>IF(BD179="","",VLOOKUP(BD179,'シフト記号表（従来型・ユニット型共通）'!$C$6:$L$47,10,FALSE))</f>
        <v/>
      </c>
      <c r="BE180" s="174" t="str">
        <f>IF(BE179="","",VLOOKUP(BE179,'シフト記号表（従来型・ユニット型共通）'!$C$6:$L$47,10,FALSE))</f>
        <v/>
      </c>
      <c r="BF180" s="1473">
        <f>IF($BI$3="４週",SUM(AA180:BB180),IF($BI$3="暦月",SUM(AA180:BE180),""))</f>
        <v>0</v>
      </c>
      <c r="BG180" s="1474"/>
      <c r="BH180" s="1475">
        <f>IF($BI$3="４週",BF180/4,IF($BI$3="暦月",(BF180/($BI$8/7)),""))</f>
        <v>0</v>
      </c>
      <c r="BI180" s="1474"/>
      <c r="BJ180" s="1470"/>
      <c r="BK180" s="1471"/>
      <c r="BL180" s="1471"/>
      <c r="BM180" s="1471"/>
      <c r="BN180" s="1472"/>
    </row>
    <row r="181" spans="2:66" ht="20.25" customHeight="1">
      <c r="B181" s="1479">
        <f>B179+1</f>
        <v>83</v>
      </c>
      <c r="C181" s="1389"/>
      <c r="D181" s="1391"/>
      <c r="E181" s="1327"/>
      <c r="F181" s="1392"/>
      <c r="G181" s="1316"/>
      <c r="H181" s="1317"/>
      <c r="I181" s="163"/>
      <c r="J181" s="164"/>
      <c r="K181" s="163"/>
      <c r="L181" s="164"/>
      <c r="M181" s="1410"/>
      <c r="N181" s="1411"/>
      <c r="O181" s="1416"/>
      <c r="P181" s="1417"/>
      <c r="Q181" s="1417"/>
      <c r="R181" s="1317"/>
      <c r="S181" s="1440"/>
      <c r="T181" s="1441"/>
      <c r="U181" s="1441"/>
      <c r="V181" s="1441"/>
      <c r="W181" s="1442"/>
      <c r="X181" s="195" t="s">
        <v>18</v>
      </c>
      <c r="Y181" s="118"/>
      <c r="Z181" s="119"/>
      <c r="AA181" s="105"/>
      <c r="AB181" s="106"/>
      <c r="AC181" s="106"/>
      <c r="AD181" s="106"/>
      <c r="AE181" s="106"/>
      <c r="AF181" s="106"/>
      <c r="AG181" s="107"/>
      <c r="AH181" s="105"/>
      <c r="AI181" s="106"/>
      <c r="AJ181" s="106"/>
      <c r="AK181" s="106"/>
      <c r="AL181" s="106"/>
      <c r="AM181" s="106"/>
      <c r="AN181" s="107"/>
      <c r="AO181" s="105"/>
      <c r="AP181" s="106"/>
      <c r="AQ181" s="106"/>
      <c r="AR181" s="106"/>
      <c r="AS181" s="106"/>
      <c r="AT181" s="106"/>
      <c r="AU181" s="107"/>
      <c r="AV181" s="105"/>
      <c r="AW181" s="106"/>
      <c r="AX181" s="106"/>
      <c r="AY181" s="106"/>
      <c r="AZ181" s="106"/>
      <c r="BA181" s="106"/>
      <c r="BB181" s="107"/>
      <c r="BC181" s="105"/>
      <c r="BD181" s="106"/>
      <c r="BE181" s="108"/>
      <c r="BF181" s="1394"/>
      <c r="BG181" s="1395"/>
      <c r="BH181" s="1396"/>
      <c r="BI181" s="1397"/>
      <c r="BJ181" s="1418"/>
      <c r="BK181" s="1419"/>
      <c r="BL181" s="1419"/>
      <c r="BM181" s="1419"/>
      <c r="BN181" s="1420"/>
    </row>
    <row r="182" spans="2:66" ht="20.25" customHeight="1">
      <c r="B182" s="1480"/>
      <c r="C182" s="1390"/>
      <c r="D182" s="1393"/>
      <c r="E182" s="1327"/>
      <c r="F182" s="1392"/>
      <c r="G182" s="1464"/>
      <c r="H182" s="1465"/>
      <c r="I182" s="207"/>
      <c r="J182" s="208">
        <f>G181</f>
        <v>0</v>
      </c>
      <c r="K182" s="207"/>
      <c r="L182" s="208">
        <f>M181</f>
        <v>0</v>
      </c>
      <c r="M182" s="1466"/>
      <c r="N182" s="1467"/>
      <c r="O182" s="1468"/>
      <c r="P182" s="1469"/>
      <c r="Q182" s="1469"/>
      <c r="R182" s="1465"/>
      <c r="S182" s="1440"/>
      <c r="T182" s="1441"/>
      <c r="U182" s="1441"/>
      <c r="V182" s="1441"/>
      <c r="W182" s="1442"/>
      <c r="X182" s="196" t="s">
        <v>254</v>
      </c>
      <c r="Y182" s="120"/>
      <c r="Z182" s="197"/>
      <c r="AA182" s="173" t="str">
        <f>IF(AA181="","",VLOOKUP(AA181,'シフト記号表（従来型・ユニット型共通）'!$C$6:$L$47,10,FALSE))</f>
        <v/>
      </c>
      <c r="AB182" s="174" t="str">
        <f>IF(AB181="","",VLOOKUP(AB181,'シフト記号表（従来型・ユニット型共通）'!$C$6:$L$47,10,FALSE))</f>
        <v/>
      </c>
      <c r="AC182" s="174" t="str">
        <f>IF(AC181="","",VLOOKUP(AC181,'シフト記号表（従来型・ユニット型共通）'!$C$6:$L$47,10,FALSE))</f>
        <v/>
      </c>
      <c r="AD182" s="174"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5" t="str">
        <f>IF(AG181="","",VLOOKUP(AG181,'シフト記号表（従来型・ユニット型共通）'!$C$6:$L$47,10,FALSE))</f>
        <v/>
      </c>
      <c r="AH182" s="173" t="str">
        <f>IF(AH181="","",VLOOKUP(AH181,'シフト記号表（従来型・ユニット型共通）'!$C$6:$L$47,10,FALSE))</f>
        <v/>
      </c>
      <c r="AI182" s="174" t="str">
        <f>IF(AI181="","",VLOOKUP(AI181,'シフト記号表（従来型・ユニット型共通）'!$C$6:$L$47,10,FALSE))</f>
        <v/>
      </c>
      <c r="AJ182" s="174" t="str">
        <f>IF(AJ181="","",VLOOKUP(AJ181,'シフト記号表（従来型・ユニット型共通）'!$C$6:$L$47,10,FALSE))</f>
        <v/>
      </c>
      <c r="AK182" s="174"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5" t="str">
        <f>IF(AN181="","",VLOOKUP(AN181,'シフト記号表（従来型・ユニット型共通）'!$C$6:$L$47,10,FALSE))</f>
        <v/>
      </c>
      <c r="AO182" s="173" t="str">
        <f>IF(AO181="","",VLOOKUP(AO181,'シフト記号表（従来型・ユニット型共通）'!$C$6:$L$47,10,FALSE))</f>
        <v/>
      </c>
      <c r="AP182" s="174" t="str">
        <f>IF(AP181="","",VLOOKUP(AP181,'シフト記号表（従来型・ユニット型共通）'!$C$6:$L$47,10,FALSE))</f>
        <v/>
      </c>
      <c r="AQ182" s="174" t="str">
        <f>IF(AQ181="","",VLOOKUP(AQ181,'シフト記号表（従来型・ユニット型共通）'!$C$6:$L$47,10,FALSE))</f>
        <v/>
      </c>
      <c r="AR182" s="174"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5" t="str">
        <f>IF(AU181="","",VLOOKUP(AU181,'シフト記号表（従来型・ユニット型共通）'!$C$6:$L$47,10,FALSE))</f>
        <v/>
      </c>
      <c r="AV182" s="173" t="str">
        <f>IF(AV181="","",VLOOKUP(AV181,'シフト記号表（従来型・ユニット型共通）'!$C$6:$L$47,10,FALSE))</f>
        <v/>
      </c>
      <c r="AW182" s="174" t="str">
        <f>IF(AW181="","",VLOOKUP(AW181,'シフト記号表（従来型・ユニット型共通）'!$C$6:$L$47,10,FALSE))</f>
        <v/>
      </c>
      <c r="AX182" s="174" t="str">
        <f>IF(AX181="","",VLOOKUP(AX181,'シフト記号表（従来型・ユニット型共通）'!$C$6:$L$47,10,FALSE))</f>
        <v/>
      </c>
      <c r="AY182" s="174"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175" t="str">
        <f>IF(BB181="","",VLOOKUP(BB181,'シフト記号表（従来型・ユニット型共通）'!$C$6:$L$47,10,FALSE))</f>
        <v/>
      </c>
      <c r="BC182" s="173" t="str">
        <f>IF(BC181="","",VLOOKUP(BC181,'シフト記号表（従来型・ユニット型共通）'!$C$6:$L$47,10,FALSE))</f>
        <v/>
      </c>
      <c r="BD182" s="174" t="str">
        <f>IF(BD181="","",VLOOKUP(BD181,'シフト記号表（従来型・ユニット型共通）'!$C$6:$L$47,10,FALSE))</f>
        <v/>
      </c>
      <c r="BE182" s="174" t="str">
        <f>IF(BE181="","",VLOOKUP(BE181,'シフト記号表（従来型・ユニット型共通）'!$C$6:$L$47,10,FALSE))</f>
        <v/>
      </c>
      <c r="BF182" s="1473">
        <f>IF($BI$3="４週",SUM(AA182:BB182),IF($BI$3="暦月",SUM(AA182:BE182),""))</f>
        <v>0</v>
      </c>
      <c r="BG182" s="1474"/>
      <c r="BH182" s="1475">
        <f>IF($BI$3="４週",BF182/4,IF($BI$3="暦月",(BF182/($BI$8/7)),""))</f>
        <v>0</v>
      </c>
      <c r="BI182" s="1474"/>
      <c r="BJ182" s="1470"/>
      <c r="BK182" s="1471"/>
      <c r="BL182" s="1471"/>
      <c r="BM182" s="1471"/>
      <c r="BN182" s="1472"/>
    </row>
    <row r="183" spans="2:66" ht="20.25" customHeight="1">
      <c r="B183" s="1479">
        <f>B181+1</f>
        <v>84</v>
      </c>
      <c r="C183" s="1389"/>
      <c r="D183" s="1391"/>
      <c r="E183" s="1327"/>
      <c r="F183" s="1392"/>
      <c r="G183" s="1316"/>
      <c r="H183" s="1317"/>
      <c r="I183" s="163"/>
      <c r="J183" s="164"/>
      <c r="K183" s="163"/>
      <c r="L183" s="164"/>
      <c r="M183" s="1410"/>
      <c r="N183" s="1411"/>
      <c r="O183" s="1416"/>
      <c r="P183" s="1417"/>
      <c r="Q183" s="1417"/>
      <c r="R183" s="1317"/>
      <c r="S183" s="1440"/>
      <c r="T183" s="1441"/>
      <c r="U183" s="1441"/>
      <c r="V183" s="1441"/>
      <c r="W183" s="1442"/>
      <c r="X183" s="195" t="s">
        <v>18</v>
      </c>
      <c r="Y183" s="118"/>
      <c r="Z183" s="119"/>
      <c r="AA183" s="105"/>
      <c r="AB183" s="106"/>
      <c r="AC183" s="106"/>
      <c r="AD183" s="106"/>
      <c r="AE183" s="106"/>
      <c r="AF183" s="106"/>
      <c r="AG183" s="107"/>
      <c r="AH183" s="105"/>
      <c r="AI183" s="106"/>
      <c r="AJ183" s="106"/>
      <c r="AK183" s="106"/>
      <c r="AL183" s="106"/>
      <c r="AM183" s="106"/>
      <c r="AN183" s="107"/>
      <c r="AO183" s="105"/>
      <c r="AP183" s="106"/>
      <c r="AQ183" s="106"/>
      <c r="AR183" s="106"/>
      <c r="AS183" s="106"/>
      <c r="AT183" s="106"/>
      <c r="AU183" s="107"/>
      <c r="AV183" s="105"/>
      <c r="AW183" s="106"/>
      <c r="AX183" s="106"/>
      <c r="AY183" s="106"/>
      <c r="AZ183" s="106"/>
      <c r="BA183" s="106"/>
      <c r="BB183" s="107"/>
      <c r="BC183" s="105"/>
      <c r="BD183" s="106"/>
      <c r="BE183" s="108"/>
      <c r="BF183" s="1394"/>
      <c r="BG183" s="1395"/>
      <c r="BH183" s="1396"/>
      <c r="BI183" s="1397"/>
      <c r="BJ183" s="1418"/>
      <c r="BK183" s="1419"/>
      <c r="BL183" s="1419"/>
      <c r="BM183" s="1419"/>
      <c r="BN183" s="1420"/>
    </row>
    <row r="184" spans="2:66" ht="20.25" customHeight="1">
      <c r="B184" s="1480"/>
      <c r="C184" s="1390"/>
      <c r="D184" s="1393"/>
      <c r="E184" s="1327"/>
      <c r="F184" s="1392"/>
      <c r="G184" s="1464"/>
      <c r="H184" s="1465"/>
      <c r="I184" s="207"/>
      <c r="J184" s="208">
        <f>G183</f>
        <v>0</v>
      </c>
      <c r="K184" s="207"/>
      <c r="L184" s="208">
        <f>M183</f>
        <v>0</v>
      </c>
      <c r="M184" s="1466"/>
      <c r="N184" s="1467"/>
      <c r="O184" s="1468"/>
      <c r="P184" s="1469"/>
      <c r="Q184" s="1469"/>
      <c r="R184" s="1465"/>
      <c r="S184" s="1440"/>
      <c r="T184" s="1441"/>
      <c r="U184" s="1441"/>
      <c r="V184" s="1441"/>
      <c r="W184" s="1442"/>
      <c r="X184" s="196" t="s">
        <v>254</v>
      </c>
      <c r="Y184" s="120"/>
      <c r="Z184" s="197"/>
      <c r="AA184" s="173" t="str">
        <f>IF(AA183="","",VLOOKUP(AA183,'シフト記号表（従来型・ユニット型共通）'!$C$6:$L$47,10,FALSE))</f>
        <v/>
      </c>
      <c r="AB184" s="174" t="str">
        <f>IF(AB183="","",VLOOKUP(AB183,'シフト記号表（従来型・ユニット型共通）'!$C$6:$L$47,10,FALSE))</f>
        <v/>
      </c>
      <c r="AC184" s="174" t="str">
        <f>IF(AC183="","",VLOOKUP(AC183,'シフト記号表（従来型・ユニット型共通）'!$C$6:$L$47,10,FALSE))</f>
        <v/>
      </c>
      <c r="AD184" s="174"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5" t="str">
        <f>IF(AG183="","",VLOOKUP(AG183,'シフト記号表（従来型・ユニット型共通）'!$C$6:$L$47,10,FALSE))</f>
        <v/>
      </c>
      <c r="AH184" s="173" t="str">
        <f>IF(AH183="","",VLOOKUP(AH183,'シフト記号表（従来型・ユニット型共通）'!$C$6:$L$47,10,FALSE))</f>
        <v/>
      </c>
      <c r="AI184" s="174" t="str">
        <f>IF(AI183="","",VLOOKUP(AI183,'シフト記号表（従来型・ユニット型共通）'!$C$6:$L$47,10,FALSE))</f>
        <v/>
      </c>
      <c r="AJ184" s="174" t="str">
        <f>IF(AJ183="","",VLOOKUP(AJ183,'シフト記号表（従来型・ユニット型共通）'!$C$6:$L$47,10,FALSE))</f>
        <v/>
      </c>
      <c r="AK184" s="174"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5" t="str">
        <f>IF(AN183="","",VLOOKUP(AN183,'シフト記号表（従来型・ユニット型共通）'!$C$6:$L$47,10,FALSE))</f>
        <v/>
      </c>
      <c r="AO184" s="173" t="str">
        <f>IF(AO183="","",VLOOKUP(AO183,'シフト記号表（従来型・ユニット型共通）'!$C$6:$L$47,10,FALSE))</f>
        <v/>
      </c>
      <c r="AP184" s="174" t="str">
        <f>IF(AP183="","",VLOOKUP(AP183,'シフト記号表（従来型・ユニット型共通）'!$C$6:$L$47,10,FALSE))</f>
        <v/>
      </c>
      <c r="AQ184" s="174" t="str">
        <f>IF(AQ183="","",VLOOKUP(AQ183,'シフト記号表（従来型・ユニット型共通）'!$C$6:$L$47,10,FALSE))</f>
        <v/>
      </c>
      <c r="AR184" s="174"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5" t="str">
        <f>IF(AU183="","",VLOOKUP(AU183,'シフト記号表（従来型・ユニット型共通）'!$C$6:$L$47,10,FALSE))</f>
        <v/>
      </c>
      <c r="AV184" s="173" t="str">
        <f>IF(AV183="","",VLOOKUP(AV183,'シフト記号表（従来型・ユニット型共通）'!$C$6:$L$47,10,FALSE))</f>
        <v/>
      </c>
      <c r="AW184" s="174" t="str">
        <f>IF(AW183="","",VLOOKUP(AW183,'シフト記号表（従来型・ユニット型共通）'!$C$6:$L$47,10,FALSE))</f>
        <v/>
      </c>
      <c r="AX184" s="174" t="str">
        <f>IF(AX183="","",VLOOKUP(AX183,'シフト記号表（従来型・ユニット型共通）'!$C$6:$L$47,10,FALSE))</f>
        <v/>
      </c>
      <c r="AY184" s="174"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175" t="str">
        <f>IF(BB183="","",VLOOKUP(BB183,'シフト記号表（従来型・ユニット型共通）'!$C$6:$L$47,10,FALSE))</f>
        <v/>
      </c>
      <c r="BC184" s="173" t="str">
        <f>IF(BC183="","",VLOOKUP(BC183,'シフト記号表（従来型・ユニット型共通）'!$C$6:$L$47,10,FALSE))</f>
        <v/>
      </c>
      <c r="BD184" s="174" t="str">
        <f>IF(BD183="","",VLOOKUP(BD183,'シフト記号表（従来型・ユニット型共通）'!$C$6:$L$47,10,FALSE))</f>
        <v/>
      </c>
      <c r="BE184" s="174" t="str">
        <f>IF(BE183="","",VLOOKUP(BE183,'シフト記号表（従来型・ユニット型共通）'!$C$6:$L$47,10,FALSE))</f>
        <v/>
      </c>
      <c r="BF184" s="1473">
        <f>IF($BI$3="４週",SUM(AA184:BB184),IF($BI$3="暦月",SUM(AA184:BE184),""))</f>
        <v>0</v>
      </c>
      <c r="BG184" s="1474"/>
      <c r="BH184" s="1475">
        <f>IF($BI$3="４週",BF184/4,IF($BI$3="暦月",(BF184/($BI$8/7)),""))</f>
        <v>0</v>
      </c>
      <c r="BI184" s="1474"/>
      <c r="BJ184" s="1470"/>
      <c r="BK184" s="1471"/>
      <c r="BL184" s="1471"/>
      <c r="BM184" s="1471"/>
      <c r="BN184" s="1472"/>
    </row>
    <row r="185" spans="2:66" ht="20.25" customHeight="1">
      <c r="B185" s="1479">
        <f>B183+1</f>
        <v>85</v>
      </c>
      <c r="C185" s="1389"/>
      <c r="D185" s="1391"/>
      <c r="E185" s="1327"/>
      <c r="F185" s="1392"/>
      <c r="G185" s="1316"/>
      <c r="H185" s="1317"/>
      <c r="I185" s="163"/>
      <c r="J185" s="164"/>
      <c r="K185" s="163"/>
      <c r="L185" s="164"/>
      <c r="M185" s="1410"/>
      <c r="N185" s="1411"/>
      <c r="O185" s="1416"/>
      <c r="P185" s="1417"/>
      <c r="Q185" s="1417"/>
      <c r="R185" s="1317"/>
      <c r="S185" s="1440"/>
      <c r="T185" s="1441"/>
      <c r="U185" s="1441"/>
      <c r="V185" s="1441"/>
      <c r="W185" s="1442"/>
      <c r="X185" s="195" t="s">
        <v>18</v>
      </c>
      <c r="Y185" s="118"/>
      <c r="Z185" s="119"/>
      <c r="AA185" s="105"/>
      <c r="AB185" s="106"/>
      <c r="AC185" s="106"/>
      <c r="AD185" s="106"/>
      <c r="AE185" s="106"/>
      <c r="AF185" s="106"/>
      <c r="AG185" s="107"/>
      <c r="AH185" s="105"/>
      <c r="AI185" s="106"/>
      <c r="AJ185" s="106"/>
      <c r="AK185" s="106"/>
      <c r="AL185" s="106"/>
      <c r="AM185" s="106"/>
      <c r="AN185" s="107"/>
      <c r="AO185" s="105"/>
      <c r="AP185" s="106"/>
      <c r="AQ185" s="106"/>
      <c r="AR185" s="106"/>
      <c r="AS185" s="106"/>
      <c r="AT185" s="106"/>
      <c r="AU185" s="107"/>
      <c r="AV185" s="105"/>
      <c r="AW185" s="106"/>
      <c r="AX185" s="106"/>
      <c r="AY185" s="106"/>
      <c r="AZ185" s="106"/>
      <c r="BA185" s="106"/>
      <c r="BB185" s="107"/>
      <c r="BC185" s="105"/>
      <c r="BD185" s="106"/>
      <c r="BE185" s="108"/>
      <c r="BF185" s="1394"/>
      <c r="BG185" s="1395"/>
      <c r="BH185" s="1396"/>
      <c r="BI185" s="1397"/>
      <c r="BJ185" s="1418"/>
      <c r="BK185" s="1419"/>
      <c r="BL185" s="1419"/>
      <c r="BM185" s="1419"/>
      <c r="BN185" s="1420"/>
    </row>
    <row r="186" spans="2:66" ht="20.25" customHeight="1">
      <c r="B186" s="1480"/>
      <c r="C186" s="1390"/>
      <c r="D186" s="1393"/>
      <c r="E186" s="1327"/>
      <c r="F186" s="1392"/>
      <c r="G186" s="1464"/>
      <c r="H186" s="1465"/>
      <c r="I186" s="207"/>
      <c r="J186" s="208">
        <f>G185</f>
        <v>0</v>
      </c>
      <c r="K186" s="207"/>
      <c r="L186" s="208">
        <f>M185</f>
        <v>0</v>
      </c>
      <c r="M186" s="1466"/>
      <c r="N186" s="1467"/>
      <c r="O186" s="1468"/>
      <c r="P186" s="1469"/>
      <c r="Q186" s="1469"/>
      <c r="R186" s="1465"/>
      <c r="S186" s="1440"/>
      <c r="T186" s="1441"/>
      <c r="U186" s="1441"/>
      <c r="V186" s="1441"/>
      <c r="W186" s="1442"/>
      <c r="X186" s="196" t="s">
        <v>254</v>
      </c>
      <c r="Y186" s="120"/>
      <c r="Z186" s="197"/>
      <c r="AA186" s="173" t="str">
        <f>IF(AA185="","",VLOOKUP(AA185,'シフト記号表（従来型・ユニット型共通）'!$C$6:$L$47,10,FALSE))</f>
        <v/>
      </c>
      <c r="AB186" s="174" t="str">
        <f>IF(AB185="","",VLOOKUP(AB185,'シフト記号表（従来型・ユニット型共通）'!$C$6:$L$47,10,FALSE))</f>
        <v/>
      </c>
      <c r="AC186" s="174" t="str">
        <f>IF(AC185="","",VLOOKUP(AC185,'シフト記号表（従来型・ユニット型共通）'!$C$6:$L$47,10,FALSE))</f>
        <v/>
      </c>
      <c r="AD186" s="174"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5" t="str">
        <f>IF(AG185="","",VLOOKUP(AG185,'シフト記号表（従来型・ユニット型共通）'!$C$6:$L$47,10,FALSE))</f>
        <v/>
      </c>
      <c r="AH186" s="173" t="str">
        <f>IF(AH185="","",VLOOKUP(AH185,'シフト記号表（従来型・ユニット型共通）'!$C$6:$L$47,10,FALSE))</f>
        <v/>
      </c>
      <c r="AI186" s="174" t="str">
        <f>IF(AI185="","",VLOOKUP(AI185,'シフト記号表（従来型・ユニット型共通）'!$C$6:$L$47,10,FALSE))</f>
        <v/>
      </c>
      <c r="AJ186" s="174" t="str">
        <f>IF(AJ185="","",VLOOKUP(AJ185,'シフト記号表（従来型・ユニット型共通）'!$C$6:$L$47,10,FALSE))</f>
        <v/>
      </c>
      <c r="AK186" s="174"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5" t="str">
        <f>IF(AN185="","",VLOOKUP(AN185,'シフト記号表（従来型・ユニット型共通）'!$C$6:$L$47,10,FALSE))</f>
        <v/>
      </c>
      <c r="AO186" s="173" t="str">
        <f>IF(AO185="","",VLOOKUP(AO185,'シフト記号表（従来型・ユニット型共通）'!$C$6:$L$47,10,FALSE))</f>
        <v/>
      </c>
      <c r="AP186" s="174" t="str">
        <f>IF(AP185="","",VLOOKUP(AP185,'シフト記号表（従来型・ユニット型共通）'!$C$6:$L$47,10,FALSE))</f>
        <v/>
      </c>
      <c r="AQ186" s="174" t="str">
        <f>IF(AQ185="","",VLOOKUP(AQ185,'シフト記号表（従来型・ユニット型共通）'!$C$6:$L$47,10,FALSE))</f>
        <v/>
      </c>
      <c r="AR186" s="174"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5" t="str">
        <f>IF(AU185="","",VLOOKUP(AU185,'シフト記号表（従来型・ユニット型共通）'!$C$6:$L$47,10,FALSE))</f>
        <v/>
      </c>
      <c r="AV186" s="173" t="str">
        <f>IF(AV185="","",VLOOKUP(AV185,'シフト記号表（従来型・ユニット型共通）'!$C$6:$L$47,10,FALSE))</f>
        <v/>
      </c>
      <c r="AW186" s="174" t="str">
        <f>IF(AW185="","",VLOOKUP(AW185,'シフト記号表（従来型・ユニット型共通）'!$C$6:$L$47,10,FALSE))</f>
        <v/>
      </c>
      <c r="AX186" s="174" t="str">
        <f>IF(AX185="","",VLOOKUP(AX185,'シフト記号表（従来型・ユニット型共通）'!$C$6:$L$47,10,FALSE))</f>
        <v/>
      </c>
      <c r="AY186" s="174"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175" t="str">
        <f>IF(BB185="","",VLOOKUP(BB185,'シフト記号表（従来型・ユニット型共通）'!$C$6:$L$47,10,FALSE))</f>
        <v/>
      </c>
      <c r="BC186" s="173" t="str">
        <f>IF(BC185="","",VLOOKUP(BC185,'シフト記号表（従来型・ユニット型共通）'!$C$6:$L$47,10,FALSE))</f>
        <v/>
      </c>
      <c r="BD186" s="174" t="str">
        <f>IF(BD185="","",VLOOKUP(BD185,'シフト記号表（従来型・ユニット型共通）'!$C$6:$L$47,10,FALSE))</f>
        <v/>
      </c>
      <c r="BE186" s="174" t="str">
        <f>IF(BE185="","",VLOOKUP(BE185,'シフト記号表（従来型・ユニット型共通）'!$C$6:$L$47,10,FALSE))</f>
        <v/>
      </c>
      <c r="BF186" s="1473">
        <f>IF($BI$3="４週",SUM(AA186:BB186),IF($BI$3="暦月",SUM(AA186:BE186),""))</f>
        <v>0</v>
      </c>
      <c r="BG186" s="1474"/>
      <c r="BH186" s="1475">
        <f>IF($BI$3="４週",BF186/4,IF($BI$3="暦月",(BF186/($BI$8/7)),""))</f>
        <v>0</v>
      </c>
      <c r="BI186" s="1474"/>
      <c r="BJ186" s="1470"/>
      <c r="BK186" s="1471"/>
      <c r="BL186" s="1471"/>
      <c r="BM186" s="1471"/>
      <c r="BN186" s="1472"/>
    </row>
    <row r="187" spans="2:66" ht="20.25" customHeight="1">
      <c r="B187" s="1479">
        <f>B185+1</f>
        <v>86</v>
      </c>
      <c r="C187" s="1389"/>
      <c r="D187" s="1391"/>
      <c r="E187" s="1327"/>
      <c r="F187" s="1392"/>
      <c r="G187" s="1316"/>
      <c r="H187" s="1317"/>
      <c r="I187" s="163"/>
      <c r="J187" s="164"/>
      <c r="K187" s="163"/>
      <c r="L187" s="164"/>
      <c r="M187" s="1410"/>
      <c r="N187" s="1411"/>
      <c r="O187" s="1416"/>
      <c r="P187" s="1417"/>
      <c r="Q187" s="1417"/>
      <c r="R187" s="1317"/>
      <c r="S187" s="1440"/>
      <c r="T187" s="1441"/>
      <c r="U187" s="1441"/>
      <c r="V187" s="1441"/>
      <c r="W187" s="1442"/>
      <c r="X187" s="195" t="s">
        <v>18</v>
      </c>
      <c r="Y187" s="118"/>
      <c r="Z187" s="119"/>
      <c r="AA187" s="105"/>
      <c r="AB187" s="106"/>
      <c r="AC187" s="106"/>
      <c r="AD187" s="106"/>
      <c r="AE187" s="106"/>
      <c r="AF187" s="106"/>
      <c r="AG187" s="107"/>
      <c r="AH187" s="105"/>
      <c r="AI187" s="106"/>
      <c r="AJ187" s="106"/>
      <c r="AK187" s="106"/>
      <c r="AL187" s="106"/>
      <c r="AM187" s="106"/>
      <c r="AN187" s="107"/>
      <c r="AO187" s="105"/>
      <c r="AP187" s="106"/>
      <c r="AQ187" s="106"/>
      <c r="AR187" s="106"/>
      <c r="AS187" s="106"/>
      <c r="AT187" s="106"/>
      <c r="AU187" s="107"/>
      <c r="AV187" s="105"/>
      <c r="AW187" s="106"/>
      <c r="AX187" s="106"/>
      <c r="AY187" s="106"/>
      <c r="AZ187" s="106"/>
      <c r="BA187" s="106"/>
      <c r="BB187" s="107"/>
      <c r="BC187" s="105"/>
      <c r="BD187" s="106"/>
      <c r="BE187" s="108"/>
      <c r="BF187" s="1394"/>
      <c r="BG187" s="1395"/>
      <c r="BH187" s="1396"/>
      <c r="BI187" s="1397"/>
      <c r="BJ187" s="1418"/>
      <c r="BK187" s="1419"/>
      <c r="BL187" s="1419"/>
      <c r="BM187" s="1419"/>
      <c r="BN187" s="1420"/>
    </row>
    <row r="188" spans="2:66" ht="20.25" customHeight="1">
      <c r="B188" s="1480"/>
      <c r="C188" s="1390"/>
      <c r="D188" s="1393"/>
      <c r="E188" s="1327"/>
      <c r="F188" s="1392"/>
      <c r="G188" s="1464"/>
      <c r="H188" s="1465"/>
      <c r="I188" s="207"/>
      <c r="J188" s="208">
        <f>G187</f>
        <v>0</v>
      </c>
      <c r="K188" s="207"/>
      <c r="L188" s="208">
        <f>M187</f>
        <v>0</v>
      </c>
      <c r="M188" s="1466"/>
      <c r="N188" s="1467"/>
      <c r="O188" s="1468"/>
      <c r="P188" s="1469"/>
      <c r="Q188" s="1469"/>
      <c r="R188" s="1465"/>
      <c r="S188" s="1440"/>
      <c r="T188" s="1441"/>
      <c r="U188" s="1441"/>
      <c r="V188" s="1441"/>
      <c r="W188" s="1442"/>
      <c r="X188" s="196" t="s">
        <v>254</v>
      </c>
      <c r="Y188" s="120"/>
      <c r="Z188" s="197"/>
      <c r="AA188" s="173" t="str">
        <f>IF(AA187="","",VLOOKUP(AA187,'シフト記号表（従来型・ユニット型共通）'!$C$6:$L$47,10,FALSE))</f>
        <v/>
      </c>
      <c r="AB188" s="174" t="str">
        <f>IF(AB187="","",VLOOKUP(AB187,'シフト記号表（従来型・ユニット型共通）'!$C$6:$L$47,10,FALSE))</f>
        <v/>
      </c>
      <c r="AC188" s="174" t="str">
        <f>IF(AC187="","",VLOOKUP(AC187,'シフト記号表（従来型・ユニット型共通）'!$C$6:$L$47,10,FALSE))</f>
        <v/>
      </c>
      <c r="AD188" s="174"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5" t="str">
        <f>IF(AG187="","",VLOOKUP(AG187,'シフト記号表（従来型・ユニット型共通）'!$C$6:$L$47,10,FALSE))</f>
        <v/>
      </c>
      <c r="AH188" s="173" t="str">
        <f>IF(AH187="","",VLOOKUP(AH187,'シフト記号表（従来型・ユニット型共通）'!$C$6:$L$47,10,FALSE))</f>
        <v/>
      </c>
      <c r="AI188" s="174" t="str">
        <f>IF(AI187="","",VLOOKUP(AI187,'シフト記号表（従来型・ユニット型共通）'!$C$6:$L$47,10,FALSE))</f>
        <v/>
      </c>
      <c r="AJ188" s="174" t="str">
        <f>IF(AJ187="","",VLOOKUP(AJ187,'シフト記号表（従来型・ユニット型共通）'!$C$6:$L$47,10,FALSE))</f>
        <v/>
      </c>
      <c r="AK188" s="174"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5" t="str">
        <f>IF(AN187="","",VLOOKUP(AN187,'シフト記号表（従来型・ユニット型共通）'!$C$6:$L$47,10,FALSE))</f>
        <v/>
      </c>
      <c r="AO188" s="173" t="str">
        <f>IF(AO187="","",VLOOKUP(AO187,'シフト記号表（従来型・ユニット型共通）'!$C$6:$L$47,10,FALSE))</f>
        <v/>
      </c>
      <c r="AP188" s="174" t="str">
        <f>IF(AP187="","",VLOOKUP(AP187,'シフト記号表（従来型・ユニット型共通）'!$C$6:$L$47,10,FALSE))</f>
        <v/>
      </c>
      <c r="AQ188" s="174" t="str">
        <f>IF(AQ187="","",VLOOKUP(AQ187,'シフト記号表（従来型・ユニット型共通）'!$C$6:$L$47,10,FALSE))</f>
        <v/>
      </c>
      <c r="AR188" s="174"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5" t="str">
        <f>IF(AU187="","",VLOOKUP(AU187,'シフト記号表（従来型・ユニット型共通）'!$C$6:$L$47,10,FALSE))</f>
        <v/>
      </c>
      <c r="AV188" s="173" t="str">
        <f>IF(AV187="","",VLOOKUP(AV187,'シフト記号表（従来型・ユニット型共通）'!$C$6:$L$47,10,FALSE))</f>
        <v/>
      </c>
      <c r="AW188" s="174" t="str">
        <f>IF(AW187="","",VLOOKUP(AW187,'シフト記号表（従来型・ユニット型共通）'!$C$6:$L$47,10,FALSE))</f>
        <v/>
      </c>
      <c r="AX188" s="174" t="str">
        <f>IF(AX187="","",VLOOKUP(AX187,'シフト記号表（従来型・ユニット型共通）'!$C$6:$L$47,10,FALSE))</f>
        <v/>
      </c>
      <c r="AY188" s="174"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175" t="str">
        <f>IF(BB187="","",VLOOKUP(BB187,'シフト記号表（従来型・ユニット型共通）'!$C$6:$L$47,10,FALSE))</f>
        <v/>
      </c>
      <c r="BC188" s="173" t="str">
        <f>IF(BC187="","",VLOOKUP(BC187,'シフト記号表（従来型・ユニット型共通）'!$C$6:$L$47,10,FALSE))</f>
        <v/>
      </c>
      <c r="BD188" s="174" t="str">
        <f>IF(BD187="","",VLOOKUP(BD187,'シフト記号表（従来型・ユニット型共通）'!$C$6:$L$47,10,FALSE))</f>
        <v/>
      </c>
      <c r="BE188" s="174" t="str">
        <f>IF(BE187="","",VLOOKUP(BE187,'シフト記号表（従来型・ユニット型共通）'!$C$6:$L$47,10,FALSE))</f>
        <v/>
      </c>
      <c r="BF188" s="1473">
        <f>IF($BI$3="４週",SUM(AA188:BB188),IF($BI$3="暦月",SUM(AA188:BE188),""))</f>
        <v>0</v>
      </c>
      <c r="BG188" s="1474"/>
      <c r="BH188" s="1475">
        <f>IF($BI$3="４週",BF188/4,IF($BI$3="暦月",(BF188/($BI$8/7)),""))</f>
        <v>0</v>
      </c>
      <c r="BI188" s="1474"/>
      <c r="BJ188" s="1470"/>
      <c r="BK188" s="1471"/>
      <c r="BL188" s="1471"/>
      <c r="BM188" s="1471"/>
      <c r="BN188" s="1472"/>
    </row>
    <row r="189" spans="2:66" ht="20.25" customHeight="1">
      <c r="B189" s="1479">
        <f>B187+1</f>
        <v>87</v>
      </c>
      <c r="C189" s="1389"/>
      <c r="D189" s="1391"/>
      <c r="E189" s="1327"/>
      <c r="F189" s="1392"/>
      <c r="G189" s="1316"/>
      <c r="H189" s="1317"/>
      <c r="I189" s="163"/>
      <c r="J189" s="164"/>
      <c r="K189" s="163"/>
      <c r="L189" s="164"/>
      <c r="M189" s="1410"/>
      <c r="N189" s="1411"/>
      <c r="O189" s="1416"/>
      <c r="P189" s="1417"/>
      <c r="Q189" s="1417"/>
      <c r="R189" s="1317"/>
      <c r="S189" s="1440"/>
      <c r="T189" s="1441"/>
      <c r="U189" s="1441"/>
      <c r="V189" s="1441"/>
      <c r="W189" s="1442"/>
      <c r="X189" s="195" t="s">
        <v>18</v>
      </c>
      <c r="Y189" s="118"/>
      <c r="Z189" s="119"/>
      <c r="AA189" s="105"/>
      <c r="AB189" s="106"/>
      <c r="AC189" s="106"/>
      <c r="AD189" s="106"/>
      <c r="AE189" s="106"/>
      <c r="AF189" s="106"/>
      <c r="AG189" s="107"/>
      <c r="AH189" s="105"/>
      <c r="AI189" s="106"/>
      <c r="AJ189" s="106"/>
      <c r="AK189" s="106"/>
      <c r="AL189" s="106"/>
      <c r="AM189" s="106"/>
      <c r="AN189" s="107"/>
      <c r="AO189" s="105"/>
      <c r="AP189" s="106"/>
      <c r="AQ189" s="106"/>
      <c r="AR189" s="106"/>
      <c r="AS189" s="106"/>
      <c r="AT189" s="106"/>
      <c r="AU189" s="107"/>
      <c r="AV189" s="105"/>
      <c r="AW189" s="106"/>
      <c r="AX189" s="106"/>
      <c r="AY189" s="106"/>
      <c r="AZ189" s="106"/>
      <c r="BA189" s="106"/>
      <c r="BB189" s="107"/>
      <c r="BC189" s="105"/>
      <c r="BD189" s="106"/>
      <c r="BE189" s="108"/>
      <c r="BF189" s="1394"/>
      <c r="BG189" s="1395"/>
      <c r="BH189" s="1396"/>
      <c r="BI189" s="1397"/>
      <c r="BJ189" s="1418"/>
      <c r="BK189" s="1419"/>
      <c r="BL189" s="1419"/>
      <c r="BM189" s="1419"/>
      <c r="BN189" s="1420"/>
    </row>
    <row r="190" spans="2:66" ht="20.25" customHeight="1">
      <c r="B190" s="1480"/>
      <c r="C190" s="1390"/>
      <c r="D190" s="1393"/>
      <c r="E190" s="1327"/>
      <c r="F190" s="1392"/>
      <c r="G190" s="1464"/>
      <c r="H190" s="1465"/>
      <c r="I190" s="207"/>
      <c r="J190" s="208">
        <f>G189</f>
        <v>0</v>
      </c>
      <c r="K190" s="207"/>
      <c r="L190" s="208">
        <f>M189</f>
        <v>0</v>
      </c>
      <c r="M190" s="1466"/>
      <c r="N190" s="1467"/>
      <c r="O190" s="1468"/>
      <c r="P190" s="1469"/>
      <c r="Q190" s="1469"/>
      <c r="R190" s="1465"/>
      <c r="S190" s="1440"/>
      <c r="T190" s="1441"/>
      <c r="U190" s="1441"/>
      <c r="V190" s="1441"/>
      <c r="W190" s="1442"/>
      <c r="X190" s="196" t="s">
        <v>254</v>
      </c>
      <c r="Y190" s="120"/>
      <c r="Z190" s="197"/>
      <c r="AA190" s="173" t="str">
        <f>IF(AA189="","",VLOOKUP(AA189,'シフト記号表（従来型・ユニット型共通）'!$C$6:$L$47,10,FALSE))</f>
        <v/>
      </c>
      <c r="AB190" s="174" t="str">
        <f>IF(AB189="","",VLOOKUP(AB189,'シフト記号表（従来型・ユニット型共通）'!$C$6:$L$47,10,FALSE))</f>
        <v/>
      </c>
      <c r="AC190" s="174" t="str">
        <f>IF(AC189="","",VLOOKUP(AC189,'シフト記号表（従来型・ユニット型共通）'!$C$6:$L$47,10,FALSE))</f>
        <v/>
      </c>
      <c r="AD190" s="174"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5" t="str">
        <f>IF(AG189="","",VLOOKUP(AG189,'シフト記号表（従来型・ユニット型共通）'!$C$6:$L$47,10,FALSE))</f>
        <v/>
      </c>
      <c r="AH190" s="173" t="str">
        <f>IF(AH189="","",VLOOKUP(AH189,'シフト記号表（従来型・ユニット型共通）'!$C$6:$L$47,10,FALSE))</f>
        <v/>
      </c>
      <c r="AI190" s="174" t="str">
        <f>IF(AI189="","",VLOOKUP(AI189,'シフト記号表（従来型・ユニット型共通）'!$C$6:$L$47,10,FALSE))</f>
        <v/>
      </c>
      <c r="AJ190" s="174" t="str">
        <f>IF(AJ189="","",VLOOKUP(AJ189,'シフト記号表（従来型・ユニット型共通）'!$C$6:$L$47,10,FALSE))</f>
        <v/>
      </c>
      <c r="AK190" s="174"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5" t="str">
        <f>IF(AN189="","",VLOOKUP(AN189,'シフト記号表（従来型・ユニット型共通）'!$C$6:$L$47,10,FALSE))</f>
        <v/>
      </c>
      <c r="AO190" s="173" t="str">
        <f>IF(AO189="","",VLOOKUP(AO189,'シフト記号表（従来型・ユニット型共通）'!$C$6:$L$47,10,FALSE))</f>
        <v/>
      </c>
      <c r="AP190" s="174" t="str">
        <f>IF(AP189="","",VLOOKUP(AP189,'シフト記号表（従来型・ユニット型共通）'!$C$6:$L$47,10,FALSE))</f>
        <v/>
      </c>
      <c r="AQ190" s="174" t="str">
        <f>IF(AQ189="","",VLOOKUP(AQ189,'シフト記号表（従来型・ユニット型共通）'!$C$6:$L$47,10,FALSE))</f>
        <v/>
      </c>
      <c r="AR190" s="174"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5" t="str">
        <f>IF(AU189="","",VLOOKUP(AU189,'シフト記号表（従来型・ユニット型共通）'!$C$6:$L$47,10,FALSE))</f>
        <v/>
      </c>
      <c r="AV190" s="173" t="str">
        <f>IF(AV189="","",VLOOKUP(AV189,'シフト記号表（従来型・ユニット型共通）'!$C$6:$L$47,10,FALSE))</f>
        <v/>
      </c>
      <c r="AW190" s="174" t="str">
        <f>IF(AW189="","",VLOOKUP(AW189,'シフト記号表（従来型・ユニット型共通）'!$C$6:$L$47,10,FALSE))</f>
        <v/>
      </c>
      <c r="AX190" s="174" t="str">
        <f>IF(AX189="","",VLOOKUP(AX189,'シフト記号表（従来型・ユニット型共通）'!$C$6:$L$47,10,FALSE))</f>
        <v/>
      </c>
      <c r="AY190" s="174"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175" t="str">
        <f>IF(BB189="","",VLOOKUP(BB189,'シフト記号表（従来型・ユニット型共通）'!$C$6:$L$47,10,FALSE))</f>
        <v/>
      </c>
      <c r="BC190" s="173" t="str">
        <f>IF(BC189="","",VLOOKUP(BC189,'シフト記号表（従来型・ユニット型共通）'!$C$6:$L$47,10,FALSE))</f>
        <v/>
      </c>
      <c r="BD190" s="174" t="str">
        <f>IF(BD189="","",VLOOKUP(BD189,'シフト記号表（従来型・ユニット型共通）'!$C$6:$L$47,10,FALSE))</f>
        <v/>
      </c>
      <c r="BE190" s="174" t="str">
        <f>IF(BE189="","",VLOOKUP(BE189,'シフト記号表（従来型・ユニット型共通）'!$C$6:$L$47,10,FALSE))</f>
        <v/>
      </c>
      <c r="BF190" s="1473">
        <f>IF($BI$3="４週",SUM(AA190:BB190),IF($BI$3="暦月",SUM(AA190:BE190),""))</f>
        <v>0</v>
      </c>
      <c r="BG190" s="1474"/>
      <c r="BH190" s="1475">
        <f>IF($BI$3="４週",BF190/4,IF($BI$3="暦月",(BF190/($BI$8/7)),""))</f>
        <v>0</v>
      </c>
      <c r="BI190" s="1474"/>
      <c r="BJ190" s="1470"/>
      <c r="BK190" s="1471"/>
      <c r="BL190" s="1471"/>
      <c r="BM190" s="1471"/>
      <c r="BN190" s="1472"/>
    </row>
    <row r="191" spans="2:66" ht="20.25" customHeight="1">
      <c r="B191" s="1479">
        <f>B189+1</f>
        <v>88</v>
      </c>
      <c r="C191" s="1389"/>
      <c r="D191" s="1391"/>
      <c r="E191" s="1327"/>
      <c r="F191" s="1392"/>
      <c r="G191" s="1316"/>
      <c r="H191" s="1317"/>
      <c r="I191" s="163"/>
      <c r="J191" s="164"/>
      <c r="K191" s="163"/>
      <c r="L191" s="164"/>
      <c r="M191" s="1410"/>
      <c r="N191" s="1411"/>
      <c r="O191" s="1416"/>
      <c r="P191" s="1417"/>
      <c r="Q191" s="1417"/>
      <c r="R191" s="1317"/>
      <c r="S191" s="1440"/>
      <c r="T191" s="1441"/>
      <c r="U191" s="1441"/>
      <c r="V191" s="1441"/>
      <c r="W191" s="1442"/>
      <c r="X191" s="195" t="s">
        <v>18</v>
      </c>
      <c r="Y191" s="118"/>
      <c r="Z191" s="119"/>
      <c r="AA191" s="105"/>
      <c r="AB191" s="106"/>
      <c r="AC191" s="106"/>
      <c r="AD191" s="106"/>
      <c r="AE191" s="106"/>
      <c r="AF191" s="106"/>
      <c r="AG191" s="107"/>
      <c r="AH191" s="105"/>
      <c r="AI191" s="106"/>
      <c r="AJ191" s="106"/>
      <c r="AK191" s="106"/>
      <c r="AL191" s="106"/>
      <c r="AM191" s="106"/>
      <c r="AN191" s="107"/>
      <c r="AO191" s="105"/>
      <c r="AP191" s="106"/>
      <c r="AQ191" s="106"/>
      <c r="AR191" s="106"/>
      <c r="AS191" s="106"/>
      <c r="AT191" s="106"/>
      <c r="AU191" s="107"/>
      <c r="AV191" s="105"/>
      <c r="AW191" s="106"/>
      <c r="AX191" s="106"/>
      <c r="AY191" s="106"/>
      <c r="AZ191" s="106"/>
      <c r="BA191" s="106"/>
      <c r="BB191" s="107"/>
      <c r="BC191" s="105"/>
      <c r="BD191" s="106"/>
      <c r="BE191" s="108"/>
      <c r="BF191" s="1394"/>
      <c r="BG191" s="1395"/>
      <c r="BH191" s="1396"/>
      <c r="BI191" s="1397"/>
      <c r="BJ191" s="1418"/>
      <c r="BK191" s="1419"/>
      <c r="BL191" s="1419"/>
      <c r="BM191" s="1419"/>
      <c r="BN191" s="1420"/>
    </row>
    <row r="192" spans="2:66" ht="20.25" customHeight="1">
      <c r="B192" s="1480"/>
      <c r="C192" s="1390"/>
      <c r="D192" s="1393"/>
      <c r="E192" s="1327"/>
      <c r="F192" s="1392"/>
      <c r="G192" s="1464"/>
      <c r="H192" s="1465"/>
      <c r="I192" s="207"/>
      <c r="J192" s="208">
        <f>G191</f>
        <v>0</v>
      </c>
      <c r="K192" s="207"/>
      <c r="L192" s="208">
        <f>M191</f>
        <v>0</v>
      </c>
      <c r="M192" s="1466"/>
      <c r="N192" s="1467"/>
      <c r="O192" s="1468"/>
      <c r="P192" s="1469"/>
      <c r="Q192" s="1469"/>
      <c r="R192" s="1465"/>
      <c r="S192" s="1440"/>
      <c r="T192" s="1441"/>
      <c r="U192" s="1441"/>
      <c r="V192" s="1441"/>
      <c r="W192" s="1442"/>
      <c r="X192" s="196" t="s">
        <v>254</v>
      </c>
      <c r="Y192" s="120"/>
      <c r="Z192" s="197"/>
      <c r="AA192" s="173" t="str">
        <f>IF(AA191="","",VLOOKUP(AA191,'シフト記号表（従来型・ユニット型共通）'!$C$6:$L$47,10,FALSE))</f>
        <v/>
      </c>
      <c r="AB192" s="174" t="str">
        <f>IF(AB191="","",VLOOKUP(AB191,'シフト記号表（従来型・ユニット型共通）'!$C$6:$L$47,10,FALSE))</f>
        <v/>
      </c>
      <c r="AC192" s="174" t="str">
        <f>IF(AC191="","",VLOOKUP(AC191,'シフト記号表（従来型・ユニット型共通）'!$C$6:$L$47,10,FALSE))</f>
        <v/>
      </c>
      <c r="AD192" s="174"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5" t="str">
        <f>IF(AG191="","",VLOOKUP(AG191,'シフト記号表（従来型・ユニット型共通）'!$C$6:$L$47,10,FALSE))</f>
        <v/>
      </c>
      <c r="AH192" s="173" t="str">
        <f>IF(AH191="","",VLOOKUP(AH191,'シフト記号表（従来型・ユニット型共通）'!$C$6:$L$47,10,FALSE))</f>
        <v/>
      </c>
      <c r="AI192" s="174" t="str">
        <f>IF(AI191="","",VLOOKUP(AI191,'シフト記号表（従来型・ユニット型共通）'!$C$6:$L$47,10,FALSE))</f>
        <v/>
      </c>
      <c r="AJ192" s="174" t="str">
        <f>IF(AJ191="","",VLOOKUP(AJ191,'シフト記号表（従来型・ユニット型共通）'!$C$6:$L$47,10,FALSE))</f>
        <v/>
      </c>
      <c r="AK192" s="174"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5" t="str">
        <f>IF(AN191="","",VLOOKUP(AN191,'シフト記号表（従来型・ユニット型共通）'!$C$6:$L$47,10,FALSE))</f>
        <v/>
      </c>
      <c r="AO192" s="173" t="str">
        <f>IF(AO191="","",VLOOKUP(AO191,'シフト記号表（従来型・ユニット型共通）'!$C$6:$L$47,10,FALSE))</f>
        <v/>
      </c>
      <c r="AP192" s="174" t="str">
        <f>IF(AP191="","",VLOOKUP(AP191,'シフト記号表（従来型・ユニット型共通）'!$C$6:$L$47,10,FALSE))</f>
        <v/>
      </c>
      <c r="AQ192" s="174" t="str">
        <f>IF(AQ191="","",VLOOKUP(AQ191,'シフト記号表（従来型・ユニット型共通）'!$C$6:$L$47,10,FALSE))</f>
        <v/>
      </c>
      <c r="AR192" s="174"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5" t="str">
        <f>IF(AU191="","",VLOOKUP(AU191,'シフト記号表（従来型・ユニット型共通）'!$C$6:$L$47,10,FALSE))</f>
        <v/>
      </c>
      <c r="AV192" s="173" t="str">
        <f>IF(AV191="","",VLOOKUP(AV191,'シフト記号表（従来型・ユニット型共通）'!$C$6:$L$47,10,FALSE))</f>
        <v/>
      </c>
      <c r="AW192" s="174" t="str">
        <f>IF(AW191="","",VLOOKUP(AW191,'シフト記号表（従来型・ユニット型共通）'!$C$6:$L$47,10,FALSE))</f>
        <v/>
      </c>
      <c r="AX192" s="174" t="str">
        <f>IF(AX191="","",VLOOKUP(AX191,'シフト記号表（従来型・ユニット型共通）'!$C$6:$L$47,10,FALSE))</f>
        <v/>
      </c>
      <c r="AY192" s="174"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175" t="str">
        <f>IF(BB191="","",VLOOKUP(BB191,'シフト記号表（従来型・ユニット型共通）'!$C$6:$L$47,10,FALSE))</f>
        <v/>
      </c>
      <c r="BC192" s="173" t="str">
        <f>IF(BC191="","",VLOOKUP(BC191,'シフト記号表（従来型・ユニット型共通）'!$C$6:$L$47,10,FALSE))</f>
        <v/>
      </c>
      <c r="BD192" s="174" t="str">
        <f>IF(BD191="","",VLOOKUP(BD191,'シフト記号表（従来型・ユニット型共通）'!$C$6:$L$47,10,FALSE))</f>
        <v/>
      </c>
      <c r="BE192" s="174" t="str">
        <f>IF(BE191="","",VLOOKUP(BE191,'シフト記号表（従来型・ユニット型共通）'!$C$6:$L$47,10,FALSE))</f>
        <v/>
      </c>
      <c r="BF192" s="1473">
        <f>IF($BI$3="４週",SUM(AA192:BB192),IF($BI$3="暦月",SUM(AA192:BE192),""))</f>
        <v>0</v>
      </c>
      <c r="BG192" s="1474"/>
      <c r="BH192" s="1475">
        <f>IF($BI$3="４週",BF192/4,IF($BI$3="暦月",(BF192/($BI$8/7)),""))</f>
        <v>0</v>
      </c>
      <c r="BI192" s="1474"/>
      <c r="BJ192" s="1470"/>
      <c r="BK192" s="1471"/>
      <c r="BL192" s="1471"/>
      <c r="BM192" s="1471"/>
      <c r="BN192" s="1472"/>
    </row>
    <row r="193" spans="2:66" ht="20.25" customHeight="1">
      <c r="B193" s="1479">
        <f>B191+1</f>
        <v>89</v>
      </c>
      <c r="C193" s="1389"/>
      <c r="D193" s="1391"/>
      <c r="E193" s="1327"/>
      <c r="F193" s="1392"/>
      <c r="G193" s="1316"/>
      <c r="H193" s="1317"/>
      <c r="I193" s="163"/>
      <c r="J193" s="164"/>
      <c r="K193" s="163"/>
      <c r="L193" s="164"/>
      <c r="M193" s="1410"/>
      <c r="N193" s="1411"/>
      <c r="O193" s="1416"/>
      <c r="P193" s="1417"/>
      <c r="Q193" s="1417"/>
      <c r="R193" s="1317"/>
      <c r="S193" s="1440"/>
      <c r="T193" s="1441"/>
      <c r="U193" s="1441"/>
      <c r="V193" s="1441"/>
      <c r="W193" s="1442"/>
      <c r="X193" s="195" t="s">
        <v>18</v>
      </c>
      <c r="Y193" s="118"/>
      <c r="Z193" s="119"/>
      <c r="AA193" s="105"/>
      <c r="AB193" s="106"/>
      <c r="AC193" s="106"/>
      <c r="AD193" s="106"/>
      <c r="AE193" s="106"/>
      <c r="AF193" s="106"/>
      <c r="AG193" s="107"/>
      <c r="AH193" s="105"/>
      <c r="AI193" s="106"/>
      <c r="AJ193" s="106"/>
      <c r="AK193" s="106"/>
      <c r="AL193" s="106"/>
      <c r="AM193" s="106"/>
      <c r="AN193" s="107"/>
      <c r="AO193" s="105"/>
      <c r="AP193" s="106"/>
      <c r="AQ193" s="106"/>
      <c r="AR193" s="106"/>
      <c r="AS193" s="106"/>
      <c r="AT193" s="106"/>
      <c r="AU193" s="107"/>
      <c r="AV193" s="105"/>
      <c r="AW193" s="106"/>
      <c r="AX193" s="106"/>
      <c r="AY193" s="106"/>
      <c r="AZ193" s="106"/>
      <c r="BA193" s="106"/>
      <c r="BB193" s="107"/>
      <c r="BC193" s="105"/>
      <c r="BD193" s="106"/>
      <c r="BE193" s="108"/>
      <c r="BF193" s="1394"/>
      <c r="BG193" s="1395"/>
      <c r="BH193" s="1396"/>
      <c r="BI193" s="1397"/>
      <c r="BJ193" s="1418"/>
      <c r="BK193" s="1419"/>
      <c r="BL193" s="1419"/>
      <c r="BM193" s="1419"/>
      <c r="BN193" s="1420"/>
    </row>
    <row r="194" spans="2:66" ht="20.25" customHeight="1">
      <c r="B194" s="1480"/>
      <c r="C194" s="1390"/>
      <c r="D194" s="1393"/>
      <c r="E194" s="1327"/>
      <c r="F194" s="1392"/>
      <c r="G194" s="1464"/>
      <c r="H194" s="1465"/>
      <c r="I194" s="207"/>
      <c r="J194" s="208">
        <f>G193</f>
        <v>0</v>
      </c>
      <c r="K194" s="207"/>
      <c r="L194" s="208">
        <f>M193</f>
        <v>0</v>
      </c>
      <c r="M194" s="1466"/>
      <c r="N194" s="1467"/>
      <c r="O194" s="1468"/>
      <c r="P194" s="1469"/>
      <c r="Q194" s="1469"/>
      <c r="R194" s="1465"/>
      <c r="S194" s="1440"/>
      <c r="T194" s="1441"/>
      <c r="U194" s="1441"/>
      <c r="V194" s="1441"/>
      <c r="W194" s="1442"/>
      <c r="X194" s="196" t="s">
        <v>254</v>
      </c>
      <c r="Y194" s="120"/>
      <c r="Z194" s="197"/>
      <c r="AA194" s="173" t="str">
        <f>IF(AA193="","",VLOOKUP(AA193,'シフト記号表（従来型・ユニット型共通）'!$C$6:$L$47,10,FALSE))</f>
        <v/>
      </c>
      <c r="AB194" s="174" t="str">
        <f>IF(AB193="","",VLOOKUP(AB193,'シフト記号表（従来型・ユニット型共通）'!$C$6:$L$47,10,FALSE))</f>
        <v/>
      </c>
      <c r="AC194" s="174" t="str">
        <f>IF(AC193="","",VLOOKUP(AC193,'シフト記号表（従来型・ユニット型共通）'!$C$6:$L$47,10,FALSE))</f>
        <v/>
      </c>
      <c r="AD194" s="174"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5" t="str">
        <f>IF(AG193="","",VLOOKUP(AG193,'シフト記号表（従来型・ユニット型共通）'!$C$6:$L$47,10,FALSE))</f>
        <v/>
      </c>
      <c r="AH194" s="173" t="str">
        <f>IF(AH193="","",VLOOKUP(AH193,'シフト記号表（従来型・ユニット型共通）'!$C$6:$L$47,10,FALSE))</f>
        <v/>
      </c>
      <c r="AI194" s="174" t="str">
        <f>IF(AI193="","",VLOOKUP(AI193,'シフト記号表（従来型・ユニット型共通）'!$C$6:$L$47,10,FALSE))</f>
        <v/>
      </c>
      <c r="AJ194" s="174" t="str">
        <f>IF(AJ193="","",VLOOKUP(AJ193,'シフト記号表（従来型・ユニット型共通）'!$C$6:$L$47,10,FALSE))</f>
        <v/>
      </c>
      <c r="AK194" s="174"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5" t="str">
        <f>IF(AN193="","",VLOOKUP(AN193,'シフト記号表（従来型・ユニット型共通）'!$C$6:$L$47,10,FALSE))</f>
        <v/>
      </c>
      <c r="AO194" s="173" t="str">
        <f>IF(AO193="","",VLOOKUP(AO193,'シフト記号表（従来型・ユニット型共通）'!$C$6:$L$47,10,FALSE))</f>
        <v/>
      </c>
      <c r="AP194" s="174" t="str">
        <f>IF(AP193="","",VLOOKUP(AP193,'シフト記号表（従来型・ユニット型共通）'!$C$6:$L$47,10,FALSE))</f>
        <v/>
      </c>
      <c r="AQ194" s="174" t="str">
        <f>IF(AQ193="","",VLOOKUP(AQ193,'シフト記号表（従来型・ユニット型共通）'!$C$6:$L$47,10,FALSE))</f>
        <v/>
      </c>
      <c r="AR194" s="174"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5" t="str">
        <f>IF(AU193="","",VLOOKUP(AU193,'シフト記号表（従来型・ユニット型共通）'!$C$6:$L$47,10,FALSE))</f>
        <v/>
      </c>
      <c r="AV194" s="173" t="str">
        <f>IF(AV193="","",VLOOKUP(AV193,'シフト記号表（従来型・ユニット型共通）'!$C$6:$L$47,10,FALSE))</f>
        <v/>
      </c>
      <c r="AW194" s="174" t="str">
        <f>IF(AW193="","",VLOOKUP(AW193,'シフト記号表（従来型・ユニット型共通）'!$C$6:$L$47,10,FALSE))</f>
        <v/>
      </c>
      <c r="AX194" s="174" t="str">
        <f>IF(AX193="","",VLOOKUP(AX193,'シフト記号表（従来型・ユニット型共通）'!$C$6:$L$47,10,FALSE))</f>
        <v/>
      </c>
      <c r="AY194" s="174"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175" t="str">
        <f>IF(BB193="","",VLOOKUP(BB193,'シフト記号表（従来型・ユニット型共通）'!$C$6:$L$47,10,FALSE))</f>
        <v/>
      </c>
      <c r="BC194" s="173" t="str">
        <f>IF(BC193="","",VLOOKUP(BC193,'シフト記号表（従来型・ユニット型共通）'!$C$6:$L$47,10,FALSE))</f>
        <v/>
      </c>
      <c r="BD194" s="174" t="str">
        <f>IF(BD193="","",VLOOKUP(BD193,'シフト記号表（従来型・ユニット型共通）'!$C$6:$L$47,10,FALSE))</f>
        <v/>
      </c>
      <c r="BE194" s="174" t="str">
        <f>IF(BE193="","",VLOOKUP(BE193,'シフト記号表（従来型・ユニット型共通）'!$C$6:$L$47,10,FALSE))</f>
        <v/>
      </c>
      <c r="BF194" s="1473">
        <f>IF($BI$3="４週",SUM(AA194:BB194),IF($BI$3="暦月",SUM(AA194:BE194),""))</f>
        <v>0</v>
      </c>
      <c r="BG194" s="1474"/>
      <c r="BH194" s="1475">
        <f>IF($BI$3="４週",BF194/4,IF($BI$3="暦月",(BF194/($BI$8/7)),""))</f>
        <v>0</v>
      </c>
      <c r="BI194" s="1474"/>
      <c r="BJ194" s="1470"/>
      <c r="BK194" s="1471"/>
      <c r="BL194" s="1471"/>
      <c r="BM194" s="1471"/>
      <c r="BN194" s="1472"/>
    </row>
    <row r="195" spans="2:66" ht="20.25" customHeight="1">
      <c r="B195" s="1479">
        <f>B193+1</f>
        <v>90</v>
      </c>
      <c r="C195" s="1389"/>
      <c r="D195" s="1391"/>
      <c r="E195" s="1327"/>
      <c r="F195" s="1392"/>
      <c r="G195" s="1316"/>
      <c r="H195" s="1317"/>
      <c r="I195" s="163"/>
      <c r="J195" s="164"/>
      <c r="K195" s="163"/>
      <c r="L195" s="164"/>
      <c r="M195" s="1410"/>
      <c r="N195" s="1411"/>
      <c r="O195" s="1416"/>
      <c r="P195" s="1417"/>
      <c r="Q195" s="1417"/>
      <c r="R195" s="1317"/>
      <c r="S195" s="1440"/>
      <c r="T195" s="1441"/>
      <c r="U195" s="1441"/>
      <c r="V195" s="1441"/>
      <c r="W195" s="1442"/>
      <c r="X195" s="195" t="s">
        <v>18</v>
      </c>
      <c r="Y195" s="118"/>
      <c r="Z195" s="119"/>
      <c r="AA195" s="105"/>
      <c r="AB195" s="106"/>
      <c r="AC195" s="106"/>
      <c r="AD195" s="106"/>
      <c r="AE195" s="106"/>
      <c r="AF195" s="106"/>
      <c r="AG195" s="107"/>
      <c r="AH195" s="105"/>
      <c r="AI195" s="106"/>
      <c r="AJ195" s="106"/>
      <c r="AK195" s="106"/>
      <c r="AL195" s="106"/>
      <c r="AM195" s="106"/>
      <c r="AN195" s="107"/>
      <c r="AO195" s="105"/>
      <c r="AP195" s="106"/>
      <c r="AQ195" s="106"/>
      <c r="AR195" s="106"/>
      <c r="AS195" s="106"/>
      <c r="AT195" s="106"/>
      <c r="AU195" s="107"/>
      <c r="AV195" s="105"/>
      <c r="AW195" s="106"/>
      <c r="AX195" s="106"/>
      <c r="AY195" s="106"/>
      <c r="AZ195" s="106"/>
      <c r="BA195" s="106"/>
      <c r="BB195" s="107"/>
      <c r="BC195" s="105"/>
      <c r="BD195" s="106"/>
      <c r="BE195" s="108"/>
      <c r="BF195" s="1394"/>
      <c r="BG195" s="1395"/>
      <c r="BH195" s="1396"/>
      <c r="BI195" s="1397"/>
      <c r="BJ195" s="1418"/>
      <c r="BK195" s="1419"/>
      <c r="BL195" s="1419"/>
      <c r="BM195" s="1419"/>
      <c r="BN195" s="1420"/>
    </row>
    <row r="196" spans="2:66" ht="20.25" customHeight="1">
      <c r="B196" s="1480"/>
      <c r="C196" s="1390"/>
      <c r="D196" s="1393"/>
      <c r="E196" s="1327"/>
      <c r="F196" s="1392"/>
      <c r="G196" s="1464"/>
      <c r="H196" s="1465"/>
      <c r="I196" s="207"/>
      <c r="J196" s="208">
        <f>G195</f>
        <v>0</v>
      </c>
      <c r="K196" s="207"/>
      <c r="L196" s="208">
        <f>M195</f>
        <v>0</v>
      </c>
      <c r="M196" s="1466"/>
      <c r="N196" s="1467"/>
      <c r="O196" s="1468"/>
      <c r="P196" s="1469"/>
      <c r="Q196" s="1469"/>
      <c r="R196" s="1465"/>
      <c r="S196" s="1440"/>
      <c r="T196" s="1441"/>
      <c r="U196" s="1441"/>
      <c r="V196" s="1441"/>
      <c r="W196" s="1442"/>
      <c r="X196" s="196" t="s">
        <v>254</v>
      </c>
      <c r="Y196" s="120"/>
      <c r="Z196" s="197"/>
      <c r="AA196" s="173" t="str">
        <f>IF(AA195="","",VLOOKUP(AA195,'シフト記号表（従来型・ユニット型共通）'!$C$6:$L$47,10,FALSE))</f>
        <v/>
      </c>
      <c r="AB196" s="174" t="str">
        <f>IF(AB195="","",VLOOKUP(AB195,'シフト記号表（従来型・ユニット型共通）'!$C$6:$L$47,10,FALSE))</f>
        <v/>
      </c>
      <c r="AC196" s="174" t="str">
        <f>IF(AC195="","",VLOOKUP(AC195,'シフト記号表（従来型・ユニット型共通）'!$C$6:$L$47,10,FALSE))</f>
        <v/>
      </c>
      <c r="AD196" s="174"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5" t="str">
        <f>IF(AG195="","",VLOOKUP(AG195,'シフト記号表（従来型・ユニット型共通）'!$C$6:$L$47,10,FALSE))</f>
        <v/>
      </c>
      <c r="AH196" s="173" t="str">
        <f>IF(AH195="","",VLOOKUP(AH195,'シフト記号表（従来型・ユニット型共通）'!$C$6:$L$47,10,FALSE))</f>
        <v/>
      </c>
      <c r="AI196" s="174" t="str">
        <f>IF(AI195="","",VLOOKUP(AI195,'シフト記号表（従来型・ユニット型共通）'!$C$6:$L$47,10,FALSE))</f>
        <v/>
      </c>
      <c r="AJ196" s="174" t="str">
        <f>IF(AJ195="","",VLOOKUP(AJ195,'シフト記号表（従来型・ユニット型共通）'!$C$6:$L$47,10,FALSE))</f>
        <v/>
      </c>
      <c r="AK196" s="174"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5" t="str">
        <f>IF(AN195="","",VLOOKUP(AN195,'シフト記号表（従来型・ユニット型共通）'!$C$6:$L$47,10,FALSE))</f>
        <v/>
      </c>
      <c r="AO196" s="173" t="str">
        <f>IF(AO195="","",VLOOKUP(AO195,'シフト記号表（従来型・ユニット型共通）'!$C$6:$L$47,10,FALSE))</f>
        <v/>
      </c>
      <c r="AP196" s="174" t="str">
        <f>IF(AP195="","",VLOOKUP(AP195,'シフト記号表（従来型・ユニット型共通）'!$C$6:$L$47,10,FALSE))</f>
        <v/>
      </c>
      <c r="AQ196" s="174" t="str">
        <f>IF(AQ195="","",VLOOKUP(AQ195,'シフト記号表（従来型・ユニット型共通）'!$C$6:$L$47,10,FALSE))</f>
        <v/>
      </c>
      <c r="AR196" s="174"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5" t="str">
        <f>IF(AU195="","",VLOOKUP(AU195,'シフト記号表（従来型・ユニット型共通）'!$C$6:$L$47,10,FALSE))</f>
        <v/>
      </c>
      <c r="AV196" s="173" t="str">
        <f>IF(AV195="","",VLOOKUP(AV195,'シフト記号表（従来型・ユニット型共通）'!$C$6:$L$47,10,FALSE))</f>
        <v/>
      </c>
      <c r="AW196" s="174" t="str">
        <f>IF(AW195="","",VLOOKUP(AW195,'シフト記号表（従来型・ユニット型共通）'!$C$6:$L$47,10,FALSE))</f>
        <v/>
      </c>
      <c r="AX196" s="174" t="str">
        <f>IF(AX195="","",VLOOKUP(AX195,'シフト記号表（従来型・ユニット型共通）'!$C$6:$L$47,10,FALSE))</f>
        <v/>
      </c>
      <c r="AY196" s="174"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175" t="str">
        <f>IF(BB195="","",VLOOKUP(BB195,'シフト記号表（従来型・ユニット型共通）'!$C$6:$L$47,10,FALSE))</f>
        <v/>
      </c>
      <c r="BC196" s="173" t="str">
        <f>IF(BC195="","",VLOOKUP(BC195,'シフト記号表（従来型・ユニット型共通）'!$C$6:$L$47,10,FALSE))</f>
        <v/>
      </c>
      <c r="BD196" s="174" t="str">
        <f>IF(BD195="","",VLOOKUP(BD195,'シフト記号表（従来型・ユニット型共通）'!$C$6:$L$47,10,FALSE))</f>
        <v/>
      </c>
      <c r="BE196" s="174" t="str">
        <f>IF(BE195="","",VLOOKUP(BE195,'シフト記号表（従来型・ユニット型共通）'!$C$6:$L$47,10,FALSE))</f>
        <v/>
      </c>
      <c r="BF196" s="1473">
        <f>IF($BI$3="４週",SUM(AA196:BB196),IF($BI$3="暦月",SUM(AA196:BE196),""))</f>
        <v>0</v>
      </c>
      <c r="BG196" s="1474"/>
      <c r="BH196" s="1475">
        <f>IF($BI$3="４週",BF196/4,IF($BI$3="暦月",(BF196/($BI$8/7)),""))</f>
        <v>0</v>
      </c>
      <c r="BI196" s="1474"/>
      <c r="BJ196" s="1470"/>
      <c r="BK196" s="1471"/>
      <c r="BL196" s="1471"/>
      <c r="BM196" s="1471"/>
      <c r="BN196" s="1472"/>
    </row>
    <row r="197" spans="2:66" ht="20.25" customHeight="1">
      <c r="B197" s="1479">
        <f>B195+1</f>
        <v>91</v>
      </c>
      <c r="C197" s="1389"/>
      <c r="D197" s="1391"/>
      <c r="E197" s="1327"/>
      <c r="F197" s="1392"/>
      <c r="G197" s="1316"/>
      <c r="H197" s="1317"/>
      <c r="I197" s="163"/>
      <c r="J197" s="164"/>
      <c r="K197" s="163"/>
      <c r="L197" s="164"/>
      <c r="M197" s="1410"/>
      <c r="N197" s="1411"/>
      <c r="O197" s="1416"/>
      <c r="P197" s="1417"/>
      <c r="Q197" s="1417"/>
      <c r="R197" s="1317"/>
      <c r="S197" s="1440"/>
      <c r="T197" s="1441"/>
      <c r="U197" s="1441"/>
      <c r="V197" s="1441"/>
      <c r="W197" s="1442"/>
      <c r="X197" s="195" t="s">
        <v>18</v>
      </c>
      <c r="Y197" s="118"/>
      <c r="Z197" s="119"/>
      <c r="AA197" s="105"/>
      <c r="AB197" s="106"/>
      <c r="AC197" s="106"/>
      <c r="AD197" s="106"/>
      <c r="AE197" s="106"/>
      <c r="AF197" s="106"/>
      <c r="AG197" s="107"/>
      <c r="AH197" s="105"/>
      <c r="AI197" s="106"/>
      <c r="AJ197" s="106"/>
      <c r="AK197" s="106"/>
      <c r="AL197" s="106"/>
      <c r="AM197" s="106"/>
      <c r="AN197" s="107"/>
      <c r="AO197" s="105"/>
      <c r="AP197" s="106"/>
      <c r="AQ197" s="106"/>
      <c r="AR197" s="106"/>
      <c r="AS197" s="106"/>
      <c r="AT197" s="106"/>
      <c r="AU197" s="107"/>
      <c r="AV197" s="105"/>
      <c r="AW197" s="106"/>
      <c r="AX197" s="106"/>
      <c r="AY197" s="106"/>
      <c r="AZ197" s="106"/>
      <c r="BA197" s="106"/>
      <c r="BB197" s="107"/>
      <c r="BC197" s="105"/>
      <c r="BD197" s="106"/>
      <c r="BE197" s="108"/>
      <c r="BF197" s="1394"/>
      <c r="BG197" s="1395"/>
      <c r="BH197" s="1396"/>
      <c r="BI197" s="1397"/>
      <c r="BJ197" s="1418"/>
      <c r="BK197" s="1419"/>
      <c r="BL197" s="1419"/>
      <c r="BM197" s="1419"/>
      <c r="BN197" s="1420"/>
    </row>
    <row r="198" spans="2:66" ht="20.25" customHeight="1">
      <c r="B198" s="1480"/>
      <c r="C198" s="1390"/>
      <c r="D198" s="1393"/>
      <c r="E198" s="1327"/>
      <c r="F198" s="1392"/>
      <c r="G198" s="1464"/>
      <c r="H198" s="1465"/>
      <c r="I198" s="207"/>
      <c r="J198" s="208">
        <f>G197</f>
        <v>0</v>
      </c>
      <c r="K198" s="207"/>
      <c r="L198" s="208">
        <f>M197</f>
        <v>0</v>
      </c>
      <c r="M198" s="1466"/>
      <c r="N198" s="1467"/>
      <c r="O198" s="1468"/>
      <c r="P198" s="1469"/>
      <c r="Q198" s="1469"/>
      <c r="R198" s="1465"/>
      <c r="S198" s="1440"/>
      <c r="T198" s="1441"/>
      <c r="U198" s="1441"/>
      <c r="V198" s="1441"/>
      <c r="W198" s="1442"/>
      <c r="X198" s="196" t="s">
        <v>254</v>
      </c>
      <c r="Y198" s="120"/>
      <c r="Z198" s="197"/>
      <c r="AA198" s="173" t="str">
        <f>IF(AA197="","",VLOOKUP(AA197,'シフト記号表（従来型・ユニット型共通）'!$C$6:$L$47,10,FALSE))</f>
        <v/>
      </c>
      <c r="AB198" s="174" t="str">
        <f>IF(AB197="","",VLOOKUP(AB197,'シフト記号表（従来型・ユニット型共通）'!$C$6:$L$47,10,FALSE))</f>
        <v/>
      </c>
      <c r="AC198" s="174" t="str">
        <f>IF(AC197="","",VLOOKUP(AC197,'シフト記号表（従来型・ユニット型共通）'!$C$6:$L$47,10,FALSE))</f>
        <v/>
      </c>
      <c r="AD198" s="174"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5" t="str">
        <f>IF(AG197="","",VLOOKUP(AG197,'シフト記号表（従来型・ユニット型共通）'!$C$6:$L$47,10,FALSE))</f>
        <v/>
      </c>
      <c r="AH198" s="173" t="str">
        <f>IF(AH197="","",VLOOKUP(AH197,'シフト記号表（従来型・ユニット型共通）'!$C$6:$L$47,10,FALSE))</f>
        <v/>
      </c>
      <c r="AI198" s="174" t="str">
        <f>IF(AI197="","",VLOOKUP(AI197,'シフト記号表（従来型・ユニット型共通）'!$C$6:$L$47,10,FALSE))</f>
        <v/>
      </c>
      <c r="AJ198" s="174" t="str">
        <f>IF(AJ197="","",VLOOKUP(AJ197,'シフト記号表（従来型・ユニット型共通）'!$C$6:$L$47,10,FALSE))</f>
        <v/>
      </c>
      <c r="AK198" s="174"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5" t="str">
        <f>IF(AN197="","",VLOOKUP(AN197,'シフト記号表（従来型・ユニット型共通）'!$C$6:$L$47,10,FALSE))</f>
        <v/>
      </c>
      <c r="AO198" s="173" t="str">
        <f>IF(AO197="","",VLOOKUP(AO197,'シフト記号表（従来型・ユニット型共通）'!$C$6:$L$47,10,FALSE))</f>
        <v/>
      </c>
      <c r="AP198" s="174" t="str">
        <f>IF(AP197="","",VLOOKUP(AP197,'シフト記号表（従来型・ユニット型共通）'!$C$6:$L$47,10,FALSE))</f>
        <v/>
      </c>
      <c r="AQ198" s="174" t="str">
        <f>IF(AQ197="","",VLOOKUP(AQ197,'シフト記号表（従来型・ユニット型共通）'!$C$6:$L$47,10,FALSE))</f>
        <v/>
      </c>
      <c r="AR198" s="174"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5" t="str">
        <f>IF(AU197="","",VLOOKUP(AU197,'シフト記号表（従来型・ユニット型共通）'!$C$6:$L$47,10,FALSE))</f>
        <v/>
      </c>
      <c r="AV198" s="173" t="str">
        <f>IF(AV197="","",VLOOKUP(AV197,'シフト記号表（従来型・ユニット型共通）'!$C$6:$L$47,10,FALSE))</f>
        <v/>
      </c>
      <c r="AW198" s="174" t="str">
        <f>IF(AW197="","",VLOOKUP(AW197,'シフト記号表（従来型・ユニット型共通）'!$C$6:$L$47,10,FALSE))</f>
        <v/>
      </c>
      <c r="AX198" s="174" t="str">
        <f>IF(AX197="","",VLOOKUP(AX197,'シフト記号表（従来型・ユニット型共通）'!$C$6:$L$47,10,FALSE))</f>
        <v/>
      </c>
      <c r="AY198" s="174"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175" t="str">
        <f>IF(BB197="","",VLOOKUP(BB197,'シフト記号表（従来型・ユニット型共通）'!$C$6:$L$47,10,FALSE))</f>
        <v/>
      </c>
      <c r="BC198" s="173" t="str">
        <f>IF(BC197="","",VLOOKUP(BC197,'シフト記号表（従来型・ユニット型共通）'!$C$6:$L$47,10,FALSE))</f>
        <v/>
      </c>
      <c r="BD198" s="174" t="str">
        <f>IF(BD197="","",VLOOKUP(BD197,'シフト記号表（従来型・ユニット型共通）'!$C$6:$L$47,10,FALSE))</f>
        <v/>
      </c>
      <c r="BE198" s="174" t="str">
        <f>IF(BE197="","",VLOOKUP(BE197,'シフト記号表（従来型・ユニット型共通）'!$C$6:$L$47,10,FALSE))</f>
        <v/>
      </c>
      <c r="BF198" s="1473">
        <f>IF($BI$3="４週",SUM(AA198:BB198),IF($BI$3="暦月",SUM(AA198:BE198),""))</f>
        <v>0</v>
      </c>
      <c r="BG198" s="1474"/>
      <c r="BH198" s="1475">
        <f>IF($BI$3="４週",BF198/4,IF($BI$3="暦月",(BF198/($BI$8/7)),""))</f>
        <v>0</v>
      </c>
      <c r="BI198" s="1474"/>
      <c r="BJ198" s="1470"/>
      <c r="BK198" s="1471"/>
      <c r="BL198" s="1471"/>
      <c r="BM198" s="1471"/>
      <c r="BN198" s="1472"/>
    </row>
    <row r="199" spans="2:66" ht="20.25" customHeight="1">
      <c r="B199" s="1479">
        <f>B197+1</f>
        <v>92</v>
      </c>
      <c r="C199" s="1389"/>
      <c r="D199" s="1391"/>
      <c r="E199" s="1327"/>
      <c r="F199" s="1392"/>
      <c r="G199" s="1316"/>
      <c r="H199" s="1317"/>
      <c r="I199" s="163"/>
      <c r="J199" s="164"/>
      <c r="K199" s="163"/>
      <c r="L199" s="164"/>
      <c r="M199" s="1410"/>
      <c r="N199" s="1411"/>
      <c r="O199" s="1416"/>
      <c r="P199" s="1417"/>
      <c r="Q199" s="1417"/>
      <c r="R199" s="1317"/>
      <c r="S199" s="1440"/>
      <c r="T199" s="1441"/>
      <c r="U199" s="1441"/>
      <c r="V199" s="1441"/>
      <c r="W199" s="1442"/>
      <c r="X199" s="195" t="s">
        <v>18</v>
      </c>
      <c r="Y199" s="118"/>
      <c r="Z199" s="119"/>
      <c r="AA199" s="105"/>
      <c r="AB199" s="106"/>
      <c r="AC199" s="106"/>
      <c r="AD199" s="106"/>
      <c r="AE199" s="106"/>
      <c r="AF199" s="106"/>
      <c r="AG199" s="107"/>
      <c r="AH199" s="105"/>
      <c r="AI199" s="106"/>
      <c r="AJ199" s="106"/>
      <c r="AK199" s="106"/>
      <c r="AL199" s="106"/>
      <c r="AM199" s="106"/>
      <c r="AN199" s="107"/>
      <c r="AO199" s="105"/>
      <c r="AP199" s="106"/>
      <c r="AQ199" s="106"/>
      <c r="AR199" s="106"/>
      <c r="AS199" s="106"/>
      <c r="AT199" s="106"/>
      <c r="AU199" s="107"/>
      <c r="AV199" s="105"/>
      <c r="AW199" s="106"/>
      <c r="AX199" s="106"/>
      <c r="AY199" s="106"/>
      <c r="AZ199" s="106"/>
      <c r="BA199" s="106"/>
      <c r="BB199" s="107"/>
      <c r="BC199" s="105"/>
      <c r="BD199" s="106"/>
      <c r="BE199" s="108"/>
      <c r="BF199" s="1394"/>
      <c r="BG199" s="1395"/>
      <c r="BH199" s="1396"/>
      <c r="BI199" s="1397"/>
      <c r="BJ199" s="1418"/>
      <c r="BK199" s="1419"/>
      <c r="BL199" s="1419"/>
      <c r="BM199" s="1419"/>
      <c r="BN199" s="1420"/>
    </row>
    <row r="200" spans="2:66" ht="20.25" customHeight="1">
      <c r="B200" s="1480"/>
      <c r="C200" s="1390"/>
      <c r="D200" s="1393"/>
      <c r="E200" s="1327"/>
      <c r="F200" s="1392"/>
      <c r="G200" s="1464"/>
      <c r="H200" s="1465"/>
      <c r="I200" s="207"/>
      <c r="J200" s="208">
        <f>G199</f>
        <v>0</v>
      </c>
      <c r="K200" s="207"/>
      <c r="L200" s="208">
        <f>M199</f>
        <v>0</v>
      </c>
      <c r="M200" s="1466"/>
      <c r="N200" s="1467"/>
      <c r="O200" s="1468"/>
      <c r="P200" s="1469"/>
      <c r="Q200" s="1469"/>
      <c r="R200" s="1465"/>
      <c r="S200" s="1440"/>
      <c r="T200" s="1441"/>
      <c r="U200" s="1441"/>
      <c r="V200" s="1441"/>
      <c r="W200" s="1442"/>
      <c r="X200" s="196" t="s">
        <v>254</v>
      </c>
      <c r="Y200" s="120"/>
      <c r="Z200" s="197"/>
      <c r="AA200" s="173" t="str">
        <f>IF(AA199="","",VLOOKUP(AA199,'シフト記号表（従来型・ユニット型共通）'!$C$6:$L$47,10,FALSE))</f>
        <v/>
      </c>
      <c r="AB200" s="174" t="str">
        <f>IF(AB199="","",VLOOKUP(AB199,'シフト記号表（従来型・ユニット型共通）'!$C$6:$L$47,10,FALSE))</f>
        <v/>
      </c>
      <c r="AC200" s="174" t="str">
        <f>IF(AC199="","",VLOOKUP(AC199,'シフト記号表（従来型・ユニット型共通）'!$C$6:$L$47,10,FALSE))</f>
        <v/>
      </c>
      <c r="AD200" s="174"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5" t="str">
        <f>IF(AG199="","",VLOOKUP(AG199,'シフト記号表（従来型・ユニット型共通）'!$C$6:$L$47,10,FALSE))</f>
        <v/>
      </c>
      <c r="AH200" s="173" t="str">
        <f>IF(AH199="","",VLOOKUP(AH199,'シフト記号表（従来型・ユニット型共通）'!$C$6:$L$47,10,FALSE))</f>
        <v/>
      </c>
      <c r="AI200" s="174" t="str">
        <f>IF(AI199="","",VLOOKUP(AI199,'シフト記号表（従来型・ユニット型共通）'!$C$6:$L$47,10,FALSE))</f>
        <v/>
      </c>
      <c r="AJ200" s="174" t="str">
        <f>IF(AJ199="","",VLOOKUP(AJ199,'シフト記号表（従来型・ユニット型共通）'!$C$6:$L$47,10,FALSE))</f>
        <v/>
      </c>
      <c r="AK200" s="174"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5" t="str">
        <f>IF(AN199="","",VLOOKUP(AN199,'シフト記号表（従来型・ユニット型共通）'!$C$6:$L$47,10,FALSE))</f>
        <v/>
      </c>
      <c r="AO200" s="173" t="str">
        <f>IF(AO199="","",VLOOKUP(AO199,'シフト記号表（従来型・ユニット型共通）'!$C$6:$L$47,10,FALSE))</f>
        <v/>
      </c>
      <c r="AP200" s="174" t="str">
        <f>IF(AP199="","",VLOOKUP(AP199,'シフト記号表（従来型・ユニット型共通）'!$C$6:$L$47,10,FALSE))</f>
        <v/>
      </c>
      <c r="AQ200" s="174" t="str">
        <f>IF(AQ199="","",VLOOKUP(AQ199,'シフト記号表（従来型・ユニット型共通）'!$C$6:$L$47,10,FALSE))</f>
        <v/>
      </c>
      <c r="AR200" s="174"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5" t="str">
        <f>IF(AU199="","",VLOOKUP(AU199,'シフト記号表（従来型・ユニット型共通）'!$C$6:$L$47,10,FALSE))</f>
        <v/>
      </c>
      <c r="AV200" s="173" t="str">
        <f>IF(AV199="","",VLOOKUP(AV199,'シフト記号表（従来型・ユニット型共通）'!$C$6:$L$47,10,FALSE))</f>
        <v/>
      </c>
      <c r="AW200" s="174" t="str">
        <f>IF(AW199="","",VLOOKUP(AW199,'シフト記号表（従来型・ユニット型共通）'!$C$6:$L$47,10,FALSE))</f>
        <v/>
      </c>
      <c r="AX200" s="174" t="str">
        <f>IF(AX199="","",VLOOKUP(AX199,'シフト記号表（従来型・ユニット型共通）'!$C$6:$L$47,10,FALSE))</f>
        <v/>
      </c>
      <c r="AY200" s="174"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175" t="str">
        <f>IF(BB199="","",VLOOKUP(BB199,'シフト記号表（従来型・ユニット型共通）'!$C$6:$L$47,10,FALSE))</f>
        <v/>
      </c>
      <c r="BC200" s="173" t="str">
        <f>IF(BC199="","",VLOOKUP(BC199,'シフト記号表（従来型・ユニット型共通）'!$C$6:$L$47,10,FALSE))</f>
        <v/>
      </c>
      <c r="BD200" s="174" t="str">
        <f>IF(BD199="","",VLOOKUP(BD199,'シフト記号表（従来型・ユニット型共通）'!$C$6:$L$47,10,FALSE))</f>
        <v/>
      </c>
      <c r="BE200" s="174" t="str">
        <f>IF(BE199="","",VLOOKUP(BE199,'シフト記号表（従来型・ユニット型共通）'!$C$6:$L$47,10,FALSE))</f>
        <v/>
      </c>
      <c r="BF200" s="1473">
        <f>IF($BI$3="４週",SUM(AA200:BB200),IF($BI$3="暦月",SUM(AA200:BE200),""))</f>
        <v>0</v>
      </c>
      <c r="BG200" s="1474"/>
      <c r="BH200" s="1475">
        <f>IF($BI$3="４週",BF200/4,IF($BI$3="暦月",(BF200/($BI$8/7)),""))</f>
        <v>0</v>
      </c>
      <c r="BI200" s="1474"/>
      <c r="BJ200" s="1470"/>
      <c r="BK200" s="1471"/>
      <c r="BL200" s="1471"/>
      <c r="BM200" s="1471"/>
      <c r="BN200" s="1472"/>
    </row>
    <row r="201" spans="2:66" ht="20.25" customHeight="1">
      <c r="B201" s="1479">
        <f>B199+1</f>
        <v>93</v>
      </c>
      <c r="C201" s="1389"/>
      <c r="D201" s="1391"/>
      <c r="E201" s="1327"/>
      <c r="F201" s="1392"/>
      <c r="G201" s="1316"/>
      <c r="H201" s="1317"/>
      <c r="I201" s="163"/>
      <c r="J201" s="164"/>
      <c r="K201" s="163"/>
      <c r="L201" s="164"/>
      <c r="M201" s="1410"/>
      <c r="N201" s="1411"/>
      <c r="O201" s="1416"/>
      <c r="P201" s="1417"/>
      <c r="Q201" s="1417"/>
      <c r="R201" s="1317"/>
      <c r="S201" s="1440"/>
      <c r="T201" s="1441"/>
      <c r="U201" s="1441"/>
      <c r="V201" s="1441"/>
      <c r="W201" s="1442"/>
      <c r="X201" s="195" t="s">
        <v>18</v>
      </c>
      <c r="Y201" s="118"/>
      <c r="Z201" s="119"/>
      <c r="AA201" s="105"/>
      <c r="AB201" s="106"/>
      <c r="AC201" s="106"/>
      <c r="AD201" s="106"/>
      <c r="AE201" s="106"/>
      <c r="AF201" s="106"/>
      <c r="AG201" s="107"/>
      <c r="AH201" s="105"/>
      <c r="AI201" s="106"/>
      <c r="AJ201" s="106"/>
      <c r="AK201" s="106"/>
      <c r="AL201" s="106"/>
      <c r="AM201" s="106"/>
      <c r="AN201" s="107"/>
      <c r="AO201" s="105"/>
      <c r="AP201" s="106"/>
      <c r="AQ201" s="106"/>
      <c r="AR201" s="106"/>
      <c r="AS201" s="106"/>
      <c r="AT201" s="106"/>
      <c r="AU201" s="107"/>
      <c r="AV201" s="105"/>
      <c r="AW201" s="106"/>
      <c r="AX201" s="106"/>
      <c r="AY201" s="106"/>
      <c r="AZ201" s="106"/>
      <c r="BA201" s="106"/>
      <c r="BB201" s="107"/>
      <c r="BC201" s="105"/>
      <c r="BD201" s="106"/>
      <c r="BE201" s="108"/>
      <c r="BF201" s="1394"/>
      <c r="BG201" s="1395"/>
      <c r="BH201" s="1396"/>
      <c r="BI201" s="1397"/>
      <c r="BJ201" s="1418"/>
      <c r="BK201" s="1419"/>
      <c r="BL201" s="1419"/>
      <c r="BM201" s="1419"/>
      <c r="BN201" s="1420"/>
    </row>
    <row r="202" spans="2:66" ht="20.25" customHeight="1">
      <c r="B202" s="1480"/>
      <c r="C202" s="1390"/>
      <c r="D202" s="1393"/>
      <c r="E202" s="1327"/>
      <c r="F202" s="1392"/>
      <c r="G202" s="1464"/>
      <c r="H202" s="1465"/>
      <c r="I202" s="207"/>
      <c r="J202" s="208">
        <f>G201</f>
        <v>0</v>
      </c>
      <c r="K202" s="207"/>
      <c r="L202" s="208">
        <f>M201</f>
        <v>0</v>
      </c>
      <c r="M202" s="1466"/>
      <c r="N202" s="1467"/>
      <c r="O202" s="1468"/>
      <c r="P202" s="1469"/>
      <c r="Q202" s="1469"/>
      <c r="R202" s="1465"/>
      <c r="S202" s="1440"/>
      <c r="T202" s="1441"/>
      <c r="U202" s="1441"/>
      <c r="V202" s="1441"/>
      <c r="W202" s="1442"/>
      <c r="X202" s="196" t="s">
        <v>254</v>
      </c>
      <c r="Y202" s="120"/>
      <c r="Z202" s="197"/>
      <c r="AA202" s="173" t="str">
        <f>IF(AA201="","",VLOOKUP(AA201,'シフト記号表（従来型・ユニット型共通）'!$C$6:$L$47,10,FALSE))</f>
        <v/>
      </c>
      <c r="AB202" s="174" t="str">
        <f>IF(AB201="","",VLOOKUP(AB201,'シフト記号表（従来型・ユニット型共通）'!$C$6:$L$47,10,FALSE))</f>
        <v/>
      </c>
      <c r="AC202" s="174" t="str">
        <f>IF(AC201="","",VLOOKUP(AC201,'シフト記号表（従来型・ユニット型共通）'!$C$6:$L$47,10,FALSE))</f>
        <v/>
      </c>
      <c r="AD202" s="174"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5" t="str">
        <f>IF(AG201="","",VLOOKUP(AG201,'シフト記号表（従来型・ユニット型共通）'!$C$6:$L$47,10,FALSE))</f>
        <v/>
      </c>
      <c r="AH202" s="173" t="str">
        <f>IF(AH201="","",VLOOKUP(AH201,'シフト記号表（従来型・ユニット型共通）'!$C$6:$L$47,10,FALSE))</f>
        <v/>
      </c>
      <c r="AI202" s="174" t="str">
        <f>IF(AI201="","",VLOOKUP(AI201,'シフト記号表（従来型・ユニット型共通）'!$C$6:$L$47,10,FALSE))</f>
        <v/>
      </c>
      <c r="AJ202" s="174" t="str">
        <f>IF(AJ201="","",VLOOKUP(AJ201,'シフト記号表（従来型・ユニット型共通）'!$C$6:$L$47,10,FALSE))</f>
        <v/>
      </c>
      <c r="AK202" s="174"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5" t="str">
        <f>IF(AN201="","",VLOOKUP(AN201,'シフト記号表（従来型・ユニット型共通）'!$C$6:$L$47,10,FALSE))</f>
        <v/>
      </c>
      <c r="AO202" s="173" t="str">
        <f>IF(AO201="","",VLOOKUP(AO201,'シフト記号表（従来型・ユニット型共通）'!$C$6:$L$47,10,FALSE))</f>
        <v/>
      </c>
      <c r="AP202" s="174" t="str">
        <f>IF(AP201="","",VLOOKUP(AP201,'シフト記号表（従来型・ユニット型共通）'!$C$6:$L$47,10,FALSE))</f>
        <v/>
      </c>
      <c r="AQ202" s="174" t="str">
        <f>IF(AQ201="","",VLOOKUP(AQ201,'シフト記号表（従来型・ユニット型共通）'!$C$6:$L$47,10,FALSE))</f>
        <v/>
      </c>
      <c r="AR202" s="174"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5" t="str">
        <f>IF(AU201="","",VLOOKUP(AU201,'シフト記号表（従来型・ユニット型共通）'!$C$6:$L$47,10,FALSE))</f>
        <v/>
      </c>
      <c r="AV202" s="173" t="str">
        <f>IF(AV201="","",VLOOKUP(AV201,'シフト記号表（従来型・ユニット型共通）'!$C$6:$L$47,10,FALSE))</f>
        <v/>
      </c>
      <c r="AW202" s="174" t="str">
        <f>IF(AW201="","",VLOOKUP(AW201,'シフト記号表（従来型・ユニット型共通）'!$C$6:$L$47,10,FALSE))</f>
        <v/>
      </c>
      <c r="AX202" s="174" t="str">
        <f>IF(AX201="","",VLOOKUP(AX201,'シフト記号表（従来型・ユニット型共通）'!$C$6:$L$47,10,FALSE))</f>
        <v/>
      </c>
      <c r="AY202" s="174"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175" t="str">
        <f>IF(BB201="","",VLOOKUP(BB201,'シフト記号表（従来型・ユニット型共通）'!$C$6:$L$47,10,FALSE))</f>
        <v/>
      </c>
      <c r="BC202" s="173" t="str">
        <f>IF(BC201="","",VLOOKUP(BC201,'シフト記号表（従来型・ユニット型共通）'!$C$6:$L$47,10,FALSE))</f>
        <v/>
      </c>
      <c r="BD202" s="174" t="str">
        <f>IF(BD201="","",VLOOKUP(BD201,'シフト記号表（従来型・ユニット型共通）'!$C$6:$L$47,10,FALSE))</f>
        <v/>
      </c>
      <c r="BE202" s="174" t="str">
        <f>IF(BE201="","",VLOOKUP(BE201,'シフト記号表（従来型・ユニット型共通）'!$C$6:$L$47,10,FALSE))</f>
        <v/>
      </c>
      <c r="BF202" s="1473">
        <f>IF($BI$3="４週",SUM(AA202:BB202),IF($BI$3="暦月",SUM(AA202:BE202),""))</f>
        <v>0</v>
      </c>
      <c r="BG202" s="1474"/>
      <c r="BH202" s="1475">
        <f>IF($BI$3="４週",BF202/4,IF($BI$3="暦月",(BF202/($BI$8/7)),""))</f>
        <v>0</v>
      </c>
      <c r="BI202" s="1474"/>
      <c r="BJ202" s="1470"/>
      <c r="BK202" s="1471"/>
      <c r="BL202" s="1471"/>
      <c r="BM202" s="1471"/>
      <c r="BN202" s="1472"/>
    </row>
    <row r="203" spans="2:66" ht="20.25" customHeight="1">
      <c r="B203" s="1479">
        <f>B201+1</f>
        <v>94</v>
      </c>
      <c r="C203" s="1389"/>
      <c r="D203" s="1391"/>
      <c r="E203" s="1327"/>
      <c r="F203" s="1392"/>
      <c r="G203" s="1316"/>
      <c r="H203" s="1317"/>
      <c r="I203" s="163"/>
      <c r="J203" s="164"/>
      <c r="K203" s="163"/>
      <c r="L203" s="164"/>
      <c r="M203" s="1410"/>
      <c r="N203" s="1411"/>
      <c r="O203" s="1416"/>
      <c r="P203" s="1417"/>
      <c r="Q203" s="1417"/>
      <c r="R203" s="1317"/>
      <c r="S203" s="1440"/>
      <c r="T203" s="1441"/>
      <c r="U203" s="1441"/>
      <c r="V203" s="1441"/>
      <c r="W203" s="1442"/>
      <c r="X203" s="195" t="s">
        <v>18</v>
      </c>
      <c r="Y203" s="118"/>
      <c r="Z203" s="119"/>
      <c r="AA203" s="105"/>
      <c r="AB203" s="106"/>
      <c r="AC203" s="106"/>
      <c r="AD203" s="106"/>
      <c r="AE203" s="106"/>
      <c r="AF203" s="106"/>
      <c r="AG203" s="107"/>
      <c r="AH203" s="105"/>
      <c r="AI203" s="106"/>
      <c r="AJ203" s="106"/>
      <c r="AK203" s="106"/>
      <c r="AL203" s="106"/>
      <c r="AM203" s="106"/>
      <c r="AN203" s="107"/>
      <c r="AO203" s="105"/>
      <c r="AP203" s="106"/>
      <c r="AQ203" s="106"/>
      <c r="AR203" s="106"/>
      <c r="AS203" s="106"/>
      <c r="AT203" s="106"/>
      <c r="AU203" s="107"/>
      <c r="AV203" s="105"/>
      <c r="AW203" s="106"/>
      <c r="AX203" s="106"/>
      <c r="AY203" s="106"/>
      <c r="AZ203" s="106"/>
      <c r="BA203" s="106"/>
      <c r="BB203" s="107"/>
      <c r="BC203" s="105"/>
      <c r="BD203" s="106"/>
      <c r="BE203" s="108"/>
      <c r="BF203" s="1394"/>
      <c r="BG203" s="1395"/>
      <c r="BH203" s="1396"/>
      <c r="BI203" s="1397"/>
      <c r="BJ203" s="1418"/>
      <c r="BK203" s="1419"/>
      <c r="BL203" s="1419"/>
      <c r="BM203" s="1419"/>
      <c r="BN203" s="1420"/>
    </row>
    <row r="204" spans="2:66" ht="20.25" customHeight="1">
      <c r="B204" s="1480"/>
      <c r="C204" s="1390"/>
      <c r="D204" s="1393"/>
      <c r="E204" s="1327"/>
      <c r="F204" s="1392"/>
      <c r="G204" s="1464"/>
      <c r="H204" s="1465"/>
      <c r="I204" s="207"/>
      <c r="J204" s="208">
        <f>G203</f>
        <v>0</v>
      </c>
      <c r="K204" s="207"/>
      <c r="L204" s="208">
        <f>M203</f>
        <v>0</v>
      </c>
      <c r="M204" s="1466"/>
      <c r="N204" s="1467"/>
      <c r="O204" s="1468"/>
      <c r="P204" s="1469"/>
      <c r="Q204" s="1469"/>
      <c r="R204" s="1465"/>
      <c r="S204" s="1440"/>
      <c r="T204" s="1441"/>
      <c r="U204" s="1441"/>
      <c r="V204" s="1441"/>
      <c r="W204" s="1442"/>
      <c r="X204" s="196" t="s">
        <v>254</v>
      </c>
      <c r="Y204" s="120"/>
      <c r="Z204" s="197"/>
      <c r="AA204" s="173" t="str">
        <f>IF(AA203="","",VLOOKUP(AA203,'シフト記号表（従来型・ユニット型共通）'!$C$6:$L$47,10,FALSE))</f>
        <v/>
      </c>
      <c r="AB204" s="174" t="str">
        <f>IF(AB203="","",VLOOKUP(AB203,'シフト記号表（従来型・ユニット型共通）'!$C$6:$L$47,10,FALSE))</f>
        <v/>
      </c>
      <c r="AC204" s="174" t="str">
        <f>IF(AC203="","",VLOOKUP(AC203,'シフト記号表（従来型・ユニット型共通）'!$C$6:$L$47,10,FALSE))</f>
        <v/>
      </c>
      <c r="AD204" s="174"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5" t="str">
        <f>IF(AG203="","",VLOOKUP(AG203,'シフト記号表（従来型・ユニット型共通）'!$C$6:$L$47,10,FALSE))</f>
        <v/>
      </c>
      <c r="AH204" s="173" t="str">
        <f>IF(AH203="","",VLOOKUP(AH203,'シフト記号表（従来型・ユニット型共通）'!$C$6:$L$47,10,FALSE))</f>
        <v/>
      </c>
      <c r="AI204" s="174" t="str">
        <f>IF(AI203="","",VLOOKUP(AI203,'シフト記号表（従来型・ユニット型共通）'!$C$6:$L$47,10,FALSE))</f>
        <v/>
      </c>
      <c r="AJ204" s="174" t="str">
        <f>IF(AJ203="","",VLOOKUP(AJ203,'シフト記号表（従来型・ユニット型共通）'!$C$6:$L$47,10,FALSE))</f>
        <v/>
      </c>
      <c r="AK204" s="174"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5" t="str">
        <f>IF(AN203="","",VLOOKUP(AN203,'シフト記号表（従来型・ユニット型共通）'!$C$6:$L$47,10,FALSE))</f>
        <v/>
      </c>
      <c r="AO204" s="173" t="str">
        <f>IF(AO203="","",VLOOKUP(AO203,'シフト記号表（従来型・ユニット型共通）'!$C$6:$L$47,10,FALSE))</f>
        <v/>
      </c>
      <c r="AP204" s="174" t="str">
        <f>IF(AP203="","",VLOOKUP(AP203,'シフト記号表（従来型・ユニット型共通）'!$C$6:$L$47,10,FALSE))</f>
        <v/>
      </c>
      <c r="AQ204" s="174" t="str">
        <f>IF(AQ203="","",VLOOKUP(AQ203,'シフト記号表（従来型・ユニット型共通）'!$C$6:$L$47,10,FALSE))</f>
        <v/>
      </c>
      <c r="AR204" s="174"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5" t="str">
        <f>IF(AU203="","",VLOOKUP(AU203,'シフト記号表（従来型・ユニット型共通）'!$C$6:$L$47,10,FALSE))</f>
        <v/>
      </c>
      <c r="AV204" s="173" t="str">
        <f>IF(AV203="","",VLOOKUP(AV203,'シフト記号表（従来型・ユニット型共通）'!$C$6:$L$47,10,FALSE))</f>
        <v/>
      </c>
      <c r="AW204" s="174" t="str">
        <f>IF(AW203="","",VLOOKUP(AW203,'シフト記号表（従来型・ユニット型共通）'!$C$6:$L$47,10,FALSE))</f>
        <v/>
      </c>
      <c r="AX204" s="174" t="str">
        <f>IF(AX203="","",VLOOKUP(AX203,'シフト記号表（従来型・ユニット型共通）'!$C$6:$L$47,10,FALSE))</f>
        <v/>
      </c>
      <c r="AY204" s="174"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175" t="str">
        <f>IF(BB203="","",VLOOKUP(BB203,'シフト記号表（従来型・ユニット型共通）'!$C$6:$L$47,10,FALSE))</f>
        <v/>
      </c>
      <c r="BC204" s="173" t="str">
        <f>IF(BC203="","",VLOOKUP(BC203,'シフト記号表（従来型・ユニット型共通）'!$C$6:$L$47,10,FALSE))</f>
        <v/>
      </c>
      <c r="BD204" s="174" t="str">
        <f>IF(BD203="","",VLOOKUP(BD203,'シフト記号表（従来型・ユニット型共通）'!$C$6:$L$47,10,FALSE))</f>
        <v/>
      </c>
      <c r="BE204" s="174" t="str">
        <f>IF(BE203="","",VLOOKUP(BE203,'シフト記号表（従来型・ユニット型共通）'!$C$6:$L$47,10,FALSE))</f>
        <v/>
      </c>
      <c r="BF204" s="1473">
        <f>IF($BI$3="４週",SUM(AA204:BB204),IF($BI$3="暦月",SUM(AA204:BE204),""))</f>
        <v>0</v>
      </c>
      <c r="BG204" s="1474"/>
      <c r="BH204" s="1475">
        <f>IF($BI$3="４週",BF204/4,IF($BI$3="暦月",(BF204/($BI$8/7)),""))</f>
        <v>0</v>
      </c>
      <c r="BI204" s="1474"/>
      <c r="BJ204" s="1470"/>
      <c r="BK204" s="1471"/>
      <c r="BL204" s="1471"/>
      <c r="BM204" s="1471"/>
      <c r="BN204" s="1472"/>
    </row>
    <row r="205" spans="2:66" ht="20.25" customHeight="1">
      <c r="B205" s="1479">
        <f>B203+1</f>
        <v>95</v>
      </c>
      <c r="C205" s="1389"/>
      <c r="D205" s="1391"/>
      <c r="E205" s="1327"/>
      <c r="F205" s="1392"/>
      <c r="G205" s="1316"/>
      <c r="H205" s="1317"/>
      <c r="I205" s="163"/>
      <c r="J205" s="164"/>
      <c r="K205" s="163"/>
      <c r="L205" s="164"/>
      <c r="M205" s="1410"/>
      <c r="N205" s="1411"/>
      <c r="O205" s="1416"/>
      <c r="P205" s="1417"/>
      <c r="Q205" s="1417"/>
      <c r="R205" s="1317"/>
      <c r="S205" s="1440"/>
      <c r="T205" s="1441"/>
      <c r="U205" s="1441"/>
      <c r="V205" s="1441"/>
      <c r="W205" s="1442"/>
      <c r="X205" s="195" t="s">
        <v>18</v>
      </c>
      <c r="Y205" s="118"/>
      <c r="Z205" s="119"/>
      <c r="AA205" s="105"/>
      <c r="AB205" s="106"/>
      <c r="AC205" s="106"/>
      <c r="AD205" s="106"/>
      <c r="AE205" s="106"/>
      <c r="AF205" s="106"/>
      <c r="AG205" s="107"/>
      <c r="AH205" s="105"/>
      <c r="AI205" s="106"/>
      <c r="AJ205" s="106"/>
      <c r="AK205" s="106"/>
      <c r="AL205" s="106"/>
      <c r="AM205" s="106"/>
      <c r="AN205" s="107"/>
      <c r="AO205" s="105"/>
      <c r="AP205" s="106"/>
      <c r="AQ205" s="106"/>
      <c r="AR205" s="106"/>
      <c r="AS205" s="106"/>
      <c r="AT205" s="106"/>
      <c r="AU205" s="107"/>
      <c r="AV205" s="105"/>
      <c r="AW205" s="106"/>
      <c r="AX205" s="106"/>
      <c r="AY205" s="106"/>
      <c r="AZ205" s="106"/>
      <c r="BA205" s="106"/>
      <c r="BB205" s="107"/>
      <c r="BC205" s="105"/>
      <c r="BD205" s="106"/>
      <c r="BE205" s="108"/>
      <c r="BF205" s="1394"/>
      <c r="BG205" s="1395"/>
      <c r="BH205" s="1396"/>
      <c r="BI205" s="1397"/>
      <c r="BJ205" s="1418"/>
      <c r="BK205" s="1419"/>
      <c r="BL205" s="1419"/>
      <c r="BM205" s="1419"/>
      <c r="BN205" s="1420"/>
    </row>
    <row r="206" spans="2:66" ht="20.25" customHeight="1">
      <c r="B206" s="1480"/>
      <c r="C206" s="1390"/>
      <c r="D206" s="1393"/>
      <c r="E206" s="1327"/>
      <c r="F206" s="1392"/>
      <c r="G206" s="1464"/>
      <c r="H206" s="1465"/>
      <c r="I206" s="207"/>
      <c r="J206" s="208">
        <f>G205</f>
        <v>0</v>
      </c>
      <c r="K206" s="207"/>
      <c r="L206" s="208">
        <f>M205</f>
        <v>0</v>
      </c>
      <c r="M206" s="1466"/>
      <c r="N206" s="1467"/>
      <c r="O206" s="1468"/>
      <c r="P206" s="1469"/>
      <c r="Q206" s="1469"/>
      <c r="R206" s="1465"/>
      <c r="S206" s="1440"/>
      <c r="T206" s="1441"/>
      <c r="U206" s="1441"/>
      <c r="V206" s="1441"/>
      <c r="W206" s="1442"/>
      <c r="X206" s="196" t="s">
        <v>254</v>
      </c>
      <c r="Y206" s="120"/>
      <c r="Z206" s="197"/>
      <c r="AA206" s="173" t="str">
        <f>IF(AA205="","",VLOOKUP(AA205,'シフト記号表（従来型・ユニット型共通）'!$C$6:$L$47,10,FALSE))</f>
        <v/>
      </c>
      <c r="AB206" s="174" t="str">
        <f>IF(AB205="","",VLOOKUP(AB205,'シフト記号表（従来型・ユニット型共通）'!$C$6:$L$47,10,FALSE))</f>
        <v/>
      </c>
      <c r="AC206" s="174" t="str">
        <f>IF(AC205="","",VLOOKUP(AC205,'シフト記号表（従来型・ユニット型共通）'!$C$6:$L$47,10,FALSE))</f>
        <v/>
      </c>
      <c r="AD206" s="174"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5" t="str">
        <f>IF(AG205="","",VLOOKUP(AG205,'シフト記号表（従来型・ユニット型共通）'!$C$6:$L$47,10,FALSE))</f>
        <v/>
      </c>
      <c r="AH206" s="173" t="str">
        <f>IF(AH205="","",VLOOKUP(AH205,'シフト記号表（従来型・ユニット型共通）'!$C$6:$L$47,10,FALSE))</f>
        <v/>
      </c>
      <c r="AI206" s="174" t="str">
        <f>IF(AI205="","",VLOOKUP(AI205,'シフト記号表（従来型・ユニット型共通）'!$C$6:$L$47,10,FALSE))</f>
        <v/>
      </c>
      <c r="AJ206" s="174" t="str">
        <f>IF(AJ205="","",VLOOKUP(AJ205,'シフト記号表（従来型・ユニット型共通）'!$C$6:$L$47,10,FALSE))</f>
        <v/>
      </c>
      <c r="AK206" s="174"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5" t="str">
        <f>IF(AN205="","",VLOOKUP(AN205,'シフト記号表（従来型・ユニット型共通）'!$C$6:$L$47,10,FALSE))</f>
        <v/>
      </c>
      <c r="AO206" s="173" t="str">
        <f>IF(AO205="","",VLOOKUP(AO205,'シフト記号表（従来型・ユニット型共通）'!$C$6:$L$47,10,FALSE))</f>
        <v/>
      </c>
      <c r="AP206" s="174" t="str">
        <f>IF(AP205="","",VLOOKUP(AP205,'シフト記号表（従来型・ユニット型共通）'!$C$6:$L$47,10,FALSE))</f>
        <v/>
      </c>
      <c r="AQ206" s="174" t="str">
        <f>IF(AQ205="","",VLOOKUP(AQ205,'シフト記号表（従来型・ユニット型共通）'!$C$6:$L$47,10,FALSE))</f>
        <v/>
      </c>
      <c r="AR206" s="174"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5" t="str">
        <f>IF(AU205="","",VLOOKUP(AU205,'シフト記号表（従来型・ユニット型共通）'!$C$6:$L$47,10,FALSE))</f>
        <v/>
      </c>
      <c r="AV206" s="173" t="str">
        <f>IF(AV205="","",VLOOKUP(AV205,'シフト記号表（従来型・ユニット型共通）'!$C$6:$L$47,10,FALSE))</f>
        <v/>
      </c>
      <c r="AW206" s="174" t="str">
        <f>IF(AW205="","",VLOOKUP(AW205,'シフト記号表（従来型・ユニット型共通）'!$C$6:$L$47,10,FALSE))</f>
        <v/>
      </c>
      <c r="AX206" s="174" t="str">
        <f>IF(AX205="","",VLOOKUP(AX205,'シフト記号表（従来型・ユニット型共通）'!$C$6:$L$47,10,FALSE))</f>
        <v/>
      </c>
      <c r="AY206" s="174"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175" t="str">
        <f>IF(BB205="","",VLOOKUP(BB205,'シフト記号表（従来型・ユニット型共通）'!$C$6:$L$47,10,FALSE))</f>
        <v/>
      </c>
      <c r="BC206" s="173" t="str">
        <f>IF(BC205="","",VLOOKUP(BC205,'シフト記号表（従来型・ユニット型共通）'!$C$6:$L$47,10,FALSE))</f>
        <v/>
      </c>
      <c r="BD206" s="174" t="str">
        <f>IF(BD205="","",VLOOKUP(BD205,'シフト記号表（従来型・ユニット型共通）'!$C$6:$L$47,10,FALSE))</f>
        <v/>
      </c>
      <c r="BE206" s="174" t="str">
        <f>IF(BE205="","",VLOOKUP(BE205,'シフト記号表（従来型・ユニット型共通）'!$C$6:$L$47,10,FALSE))</f>
        <v/>
      </c>
      <c r="BF206" s="1473">
        <f>IF($BI$3="４週",SUM(AA206:BB206),IF($BI$3="暦月",SUM(AA206:BE206),""))</f>
        <v>0</v>
      </c>
      <c r="BG206" s="1474"/>
      <c r="BH206" s="1475">
        <f>IF($BI$3="４週",BF206/4,IF($BI$3="暦月",(BF206/($BI$8/7)),""))</f>
        <v>0</v>
      </c>
      <c r="BI206" s="1474"/>
      <c r="BJ206" s="1470"/>
      <c r="BK206" s="1471"/>
      <c r="BL206" s="1471"/>
      <c r="BM206" s="1471"/>
      <c r="BN206" s="1472"/>
    </row>
    <row r="207" spans="2:66" ht="20.25" customHeight="1">
      <c r="B207" s="1479">
        <f>B205+1</f>
        <v>96</v>
      </c>
      <c r="C207" s="1389"/>
      <c r="D207" s="1391"/>
      <c r="E207" s="1327"/>
      <c r="F207" s="1392"/>
      <c r="G207" s="1316"/>
      <c r="H207" s="1317"/>
      <c r="I207" s="163"/>
      <c r="J207" s="164"/>
      <c r="K207" s="163"/>
      <c r="L207" s="164"/>
      <c r="M207" s="1410"/>
      <c r="N207" s="1411"/>
      <c r="O207" s="1416"/>
      <c r="P207" s="1417"/>
      <c r="Q207" s="1417"/>
      <c r="R207" s="1317"/>
      <c r="S207" s="1440"/>
      <c r="T207" s="1441"/>
      <c r="U207" s="1441"/>
      <c r="V207" s="1441"/>
      <c r="W207" s="1442"/>
      <c r="X207" s="195" t="s">
        <v>18</v>
      </c>
      <c r="Y207" s="118"/>
      <c r="Z207" s="119"/>
      <c r="AA207" s="105"/>
      <c r="AB207" s="106"/>
      <c r="AC207" s="106"/>
      <c r="AD207" s="106"/>
      <c r="AE207" s="106"/>
      <c r="AF207" s="106"/>
      <c r="AG207" s="107"/>
      <c r="AH207" s="105"/>
      <c r="AI207" s="106"/>
      <c r="AJ207" s="106"/>
      <c r="AK207" s="106"/>
      <c r="AL207" s="106"/>
      <c r="AM207" s="106"/>
      <c r="AN207" s="107"/>
      <c r="AO207" s="105"/>
      <c r="AP207" s="106"/>
      <c r="AQ207" s="106"/>
      <c r="AR207" s="106"/>
      <c r="AS207" s="106"/>
      <c r="AT207" s="106"/>
      <c r="AU207" s="107"/>
      <c r="AV207" s="105"/>
      <c r="AW207" s="106"/>
      <c r="AX207" s="106"/>
      <c r="AY207" s="106"/>
      <c r="AZ207" s="106"/>
      <c r="BA207" s="106"/>
      <c r="BB207" s="107"/>
      <c r="BC207" s="105"/>
      <c r="BD207" s="106"/>
      <c r="BE207" s="108"/>
      <c r="BF207" s="1394"/>
      <c r="BG207" s="1395"/>
      <c r="BH207" s="1396"/>
      <c r="BI207" s="1397"/>
      <c r="BJ207" s="1418"/>
      <c r="BK207" s="1419"/>
      <c r="BL207" s="1419"/>
      <c r="BM207" s="1419"/>
      <c r="BN207" s="1420"/>
    </row>
    <row r="208" spans="2:66" ht="20.25" customHeight="1">
      <c r="B208" s="1480"/>
      <c r="C208" s="1390"/>
      <c r="D208" s="1393"/>
      <c r="E208" s="1327"/>
      <c r="F208" s="1392"/>
      <c r="G208" s="1464"/>
      <c r="H208" s="1465"/>
      <c r="I208" s="207"/>
      <c r="J208" s="208">
        <f>G207</f>
        <v>0</v>
      </c>
      <c r="K208" s="207"/>
      <c r="L208" s="208">
        <f>M207</f>
        <v>0</v>
      </c>
      <c r="M208" s="1466"/>
      <c r="N208" s="1467"/>
      <c r="O208" s="1468"/>
      <c r="P208" s="1469"/>
      <c r="Q208" s="1469"/>
      <c r="R208" s="1465"/>
      <c r="S208" s="1440"/>
      <c r="T208" s="1441"/>
      <c r="U208" s="1441"/>
      <c r="V208" s="1441"/>
      <c r="W208" s="1442"/>
      <c r="X208" s="196" t="s">
        <v>254</v>
      </c>
      <c r="Y208" s="120"/>
      <c r="Z208" s="197"/>
      <c r="AA208" s="173" t="str">
        <f>IF(AA207="","",VLOOKUP(AA207,'シフト記号表（従来型・ユニット型共通）'!$C$6:$L$47,10,FALSE))</f>
        <v/>
      </c>
      <c r="AB208" s="174" t="str">
        <f>IF(AB207="","",VLOOKUP(AB207,'シフト記号表（従来型・ユニット型共通）'!$C$6:$L$47,10,FALSE))</f>
        <v/>
      </c>
      <c r="AC208" s="174" t="str">
        <f>IF(AC207="","",VLOOKUP(AC207,'シフト記号表（従来型・ユニット型共通）'!$C$6:$L$47,10,FALSE))</f>
        <v/>
      </c>
      <c r="AD208" s="174"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5" t="str">
        <f>IF(AG207="","",VLOOKUP(AG207,'シフト記号表（従来型・ユニット型共通）'!$C$6:$L$47,10,FALSE))</f>
        <v/>
      </c>
      <c r="AH208" s="173" t="str">
        <f>IF(AH207="","",VLOOKUP(AH207,'シフト記号表（従来型・ユニット型共通）'!$C$6:$L$47,10,FALSE))</f>
        <v/>
      </c>
      <c r="AI208" s="174" t="str">
        <f>IF(AI207="","",VLOOKUP(AI207,'シフト記号表（従来型・ユニット型共通）'!$C$6:$L$47,10,FALSE))</f>
        <v/>
      </c>
      <c r="AJ208" s="174" t="str">
        <f>IF(AJ207="","",VLOOKUP(AJ207,'シフト記号表（従来型・ユニット型共通）'!$C$6:$L$47,10,FALSE))</f>
        <v/>
      </c>
      <c r="AK208" s="174"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5" t="str">
        <f>IF(AN207="","",VLOOKUP(AN207,'シフト記号表（従来型・ユニット型共通）'!$C$6:$L$47,10,FALSE))</f>
        <v/>
      </c>
      <c r="AO208" s="173" t="str">
        <f>IF(AO207="","",VLOOKUP(AO207,'シフト記号表（従来型・ユニット型共通）'!$C$6:$L$47,10,FALSE))</f>
        <v/>
      </c>
      <c r="AP208" s="174" t="str">
        <f>IF(AP207="","",VLOOKUP(AP207,'シフト記号表（従来型・ユニット型共通）'!$C$6:$L$47,10,FALSE))</f>
        <v/>
      </c>
      <c r="AQ208" s="174" t="str">
        <f>IF(AQ207="","",VLOOKUP(AQ207,'シフト記号表（従来型・ユニット型共通）'!$C$6:$L$47,10,FALSE))</f>
        <v/>
      </c>
      <c r="AR208" s="174"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5" t="str">
        <f>IF(AU207="","",VLOOKUP(AU207,'シフト記号表（従来型・ユニット型共通）'!$C$6:$L$47,10,FALSE))</f>
        <v/>
      </c>
      <c r="AV208" s="173" t="str">
        <f>IF(AV207="","",VLOOKUP(AV207,'シフト記号表（従来型・ユニット型共通）'!$C$6:$L$47,10,FALSE))</f>
        <v/>
      </c>
      <c r="AW208" s="174" t="str">
        <f>IF(AW207="","",VLOOKUP(AW207,'シフト記号表（従来型・ユニット型共通）'!$C$6:$L$47,10,FALSE))</f>
        <v/>
      </c>
      <c r="AX208" s="174" t="str">
        <f>IF(AX207="","",VLOOKUP(AX207,'シフト記号表（従来型・ユニット型共通）'!$C$6:$L$47,10,FALSE))</f>
        <v/>
      </c>
      <c r="AY208" s="174"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175" t="str">
        <f>IF(BB207="","",VLOOKUP(BB207,'シフト記号表（従来型・ユニット型共通）'!$C$6:$L$47,10,FALSE))</f>
        <v/>
      </c>
      <c r="BC208" s="173" t="str">
        <f>IF(BC207="","",VLOOKUP(BC207,'シフト記号表（従来型・ユニット型共通）'!$C$6:$L$47,10,FALSE))</f>
        <v/>
      </c>
      <c r="BD208" s="174" t="str">
        <f>IF(BD207="","",VLOOKUP(BD207,'シフト記号表（従来型・ユニット型共通）'!$C$6:$L$47,10,FALSE))</f>
        <v/>
      </c>
      <c r="BE208" s="174" t="str">
        <f>IF(BE207="","",VLOOKUP(BE207,'シフト記号表（従来型・ユニット型共通）'!$C$6:$L$47,10,FALSE))</f>
        <v/>
      </c>
      <c r="BF208" s="1473">
        <f>IF($BI$3="４週",SUM(AA208:BB208),IF($BI$3="暦月",SUM(AA208:BE208),""))</f>
        <v>0</v>
      </c>
      <c r="BG208" s="1474"/>
      <c r="BH208" s="1475">
        <f>IF($BI$3="４週",BF208/4,IF($BI$3="暦月",(BF208/($BI$8/7)),""))</f>
        <v>0</v>
      </c>
      <c r="BI208" s="1474"/>
      <c r="BJ208" s="1470"/>
      <c r="BK208" s="1471"/>
      <c r="BL208" s="1471"/>
      <c r="BM208" s="1471"/>
      <c r="BN208" s="1472"/>
    </row>
    <row r="209" spans="2:66" ht="20.25" customHeight="1">
      <c r="B209" s="1479">
        <f>B207+1</f>
        <v>97</v>
      </c>
      <c r="C209" s="1389"/>
      <c r="D209" s="1391"/>
      <c r="E209" s="1327"/>
      <c r="F209" s="1392"/>
      <c r="G209" s="1316"/>
      <c r="H209" s="1317"/>
      <c r="I209" s="163"/>
      <c r="J209" s="164"/>
      <c r="K209" s="163"/>
      <c r="L209" s="164"/>
      <c r="M209" s="1410"/>
      <c r="N209" s="1411"/>
      <c r="O209" s="1416"/>
      <c r="P209" s="1417"/>
      <c r="Q209" s="1417"/>
      <c r="R209" s="1317"/>
      <c r="S209" s="1440"/>
      <c r="T209" s="1441"/>
      <c r="U209" s="1441"/>
      <c r="V209" s="1441"/>
      <c r="W209" s="1442"/>
      <c r="X209" s="195" t="s">
        <v>18</v>
      </c>
      <c r="Y209" s="118"/>
      <c r="Z209" s="119"/>
      <c r="AA209" s="105"/>
      <c r="AB209" s="106"/>
      <c r="AC209" s="106"/>
      <c r="AD209" s="106"/>
      <c r="AE209" s="106"/>
      <c r="AF209" s="106"/>
      <c r="AG209" s="107"/>
      <c r="AH209" s="105"/>
      <c r="AI209" s="106"/>
      <c r="AJ209" s="106"/>
      <c r="AK209" s="106"/>
      <c r="AL209" s="106"/>
      <c r="AM209" s="106"/>
      <c r="AN209" s="107"/>
      <c r="AO209" s="105"/>
      <c r="AP209" s="106"/>
      <c r="AQ209" s="106"/>
      <c r="AR209" s="106"/>
      <c r="AS209" s="106"/>
      <c r="AT209" s="106"/>
      <c r="AU209" s="107"/>
      <c r="AV209" s="105"/>
      <c r="AW209" s="106"/>
      <c r="AX209" s="106"/>
      <c r="AY209" s="106"/>
      <c r="AZ209" s="106"/>
      <c r="BA209" s="106"/>
      <c r="BB209" s="107"/>
      <c r="BC209" s="105"/>
      <c r="BD209" s="106"/>
      <c r="BE209" s="108"/>
      <c r="BF209" s="1394"/>
      <c r="BG209" s="1395"/>
      <c r="BH209" s="1396"/>
      <c r="BI209" s="1397"/>
      <c r="BJ209" s="1418"/>
      <c r="BK209" s="1419"/>
      <c r="BL209" s="1419"/>
      <c r="BM209" s="1419"/>
      <c r="BN209" s="1420"/>
    </row>
    <row r="210" spans="2:66" ht="20.25" customHeight="1">
      <c r="B210" s="1480"/>
      <c r="C210" s="1390"/>
      <c r="D210" s="1393"/>
      <c r="E210" s="1327"/>
      <c r="F210" s="1392"/>
      <c r="G210" s="1464"/>
      <c r="H210" s="1465"/>
      <c r="I210" s="207"/>
      <c r="J210" s="208">
        <f>G209</f>
        <v>0</v>
      </c>
      <c r="K210" s="207"/>
      <c r="L210" s="208">
        <f>M209</f>
        <v>0</v>
      </c>
      <c r="M210" s="1466"/>
      <c r="N210" s="1467"/>
      <c r="O210" s="1468"/>
      <c r="P210" s="1469"/>
      <c r="Q210" s="1469"/>
      <c r="R210" s="1465"/>
      <c r="S210" s="1440"/>
      <c r="T210" s="1441"/>
      <c r="U210" s="1441"/>
      <c r="V210" s="1441"/>
      <c r="W210" s="1442"/>
      <c r="X210" s="196" t="s">
        <v>254</v>
      </c>
      <c r="Y210" s="120"/>
      <c r="Z210" s="197"/>
      <c r="AA210" s="173" t="str">
        <f>IF(AA209="","",VLOOKUP(AA209,'シフト記号表（従来型・ユニット型共通）'!$C$6:$L$47,10,FALSE))</f>
        <v/>
      </c>
      <c r="AB210" s="174" t="str">
        <f>IF(AB209="","",VLOOKUP(AB209,'シフト記号表（従来型・ユニット型共通）'!$C$6:$L$47,10,FALSE))</f>
        <v/>
      </c>
      <c r="AC210" s="174" t="str">
        <f>IF(AC209="","",VLOOKUP(AC209,'シフト記号表（従来型・ユニット型共通）'!$C$6:$L$47,10,FALSE))</f>
        <v/>
      </c>
      <c r="AD210" s="174"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5" t="str">
        <f>IF(AG209="","",VLOOKUP(AG209,'シフト記号表（従来型・ユニット型共通）'!$C$6:$L$47,10,FALSE))</f>
        <v/>
      </c>
      <c r="AH210" s="173" t="str">
        <f>IF(AH209="","",VLOOKUP(AH209,'シフト記号表（従来型・ユニット型共通）'!$C$6:$L$47,10,FALSE))</f>
        <v/>
      </c>
      <c r="AI210" s="174" t="str">
        <f>IF(AI209="","",VLOOKUP(AI209,'シフト記号表（従来型・ユニット型共通）'!$C$6:$L$47,10,FALSE))</f>
        <v/>
      </c>
      <c r="AJ210" s="174" t="str">
        <f>IF(AJ209="","",VLOOKUP(AJ209,'シフト記号表（従来型・ユニット型共通）'!$C$6:$L$47,10,FALSE))</f>
        <v/>
      </c>
      <c r="AK210" s="174"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5" t="str">
        <f>IF(AN209="","",VLOOKUP(AN209,'シフト記号表（従来型・ユニット型共通）'!$C$6:$L$47,10,FALSE))</f>
        <v/>
      </c>
      <c r="AO210" s="173" t="str">
        <f>IF(AO209="","",VLOOKUP(AO209,'シフト記号表（従来型・ユニット型共通）'!$C$6:$L$47,10,FALSE))</f>
        <v/>
      </c>
      <c r="AP210" s="174" t="str">
        <f>IF(AP209="","",VLOOKUP(AP209,'シフト記号表（従来型・ユニット型共通）'!$C$6:$L$47,10,FALSE))</f>
        <v/>
      </c>
      <c r="AQ210" s="174" t="str">
        <f>IF(AQ209="","",VLOOKUP(AQ209,'シフト記号表（従来型・ユニット型共通）'!$C$6:$L$47,10,FALSE))</f>
        <v/>
      </c>
      <c r="AR210" s="174"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5" t="str">
        <f>IF(AU209="","",VLOOKUP(AU209,'シフト記号表（従来型・ユニット型共通）'!$C$6:$L$47,10,FALSE))</f>
        <v/>
      </c>
      <c r="AV210" s="173" t="str">
        <f>IF(AV209="","",VLOOKUP(AV209,'シフト記号表（従来型・ユニット型共通）'!$C$6:$L$47,10,FALSE))</f>
        <v/>
      </c>
      <c r="AW210" s="174" t="str">
        <f>IF(AW209="","",VLOOKUP(AW209,'シフト記号表（従来型・ユニット型共通）'!$C$6:$L$47,10,FALSE))</f>
        <v/>
      </c>
      <c r="AX210" s="174" t="str">
        <f>IF(AX209="","",VLOOKUP(AX209,'シフト記号表（従来型・ユニット型共通）'!$C$6:$L$47,10,FALSE))</f>
        <v/>
      </c>
      <c r="AY210" s="174"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175" t="str">
        <f>IF(BB209="","",VLOOKUP(BB209,'シフト記号表（従来型・ユニット型共通）'!$C$6:$L$47,10,FALSE))</f>
        <v/>
      </c>
      <c r="BC210" s="173" t="str">
        <f>IF(BC209="","",VLOOKUP(BC209,'シフト記号表（従来型・ユニット型共通）'!$C$6:$L$47,10,FALSE))</f>
        <v/>
      </c>
      <c r="BD210" s="174" t="str">
        <f>IF(BD209="","",VLOOKUP(BD209,'シフト記号表（従来型・ユニット型共通）'!$C$6:$L$47,10,FALSE))</f>
        <v/>
      </c>
      <c r="BE210" s="174" t="str">
        <f>IF(BE209="","",VLOOKUP(BE209,'シフト記号表（従来型・ユニット型共通）'!$C$6:$L$47,10,FALSE))</f>
        <v/>
      </c>
      <c r="BF210" s="1473">
        <f>IF($BI$3="４週",SUM(AA210:BB210),IF($BI$3="暦月",SUM(AA210:BE210),""))</f>
        <v>0</v>
      </c>
      <c r="BG210" s="1474"/>
      <c r="BH210" s="1475">
        <f>IF($BI$3="４週",BF210/4,IF($BI$3="暦月",(BF210/($BI$8/7)),""))</f>
        <v>0</v>
      </c>
      <c r="BI210" s="1474"/>
      <c r="BJ210" s="1470"/>
      <c r="BK210" s="1471"/>
      <c r="BL210" s="1471"/>
      <c r="BM210" s="1471"/>
      <c r="BN210" s="1472"/>
    </row>
    <row r="211" spans="2:66" ht="20.25" customHeight="1">
      <c r="B211" s="1479">
        <f>B209+1</f>
        <v>98</v>
      </c>
      <c r="C211" s="1389"/>
      <c r="D211" s="1391"/>
      <c r="E211" s="1327"/>
      <c r="F211" s="1392"/>
      <c r="G211" s="1316"/>
      <c r="H211" s="1317"/>
      <c r="I211" s="163"/>
      <c r="J211" s="164"/>
      <c r="K211" s="163"/>
      <c r="L211" s="164"/>
      <c r="M211" s="1410"/>
      <c r="N211" s="1411"/>
      <c r="O211" s="1416"/>
      <c r="P211" s="1417"/>
      <c r="Q211" s="1417"/>
      <c r="R211" s="1317"/>
      <c r="S211" s="1440"/>
      <c r="T211" s="1441"/>
      <c r="U211" s="1441"/>
      <c r="V211" s="1441"/>
      <c r="W211" s="1442"/>
      <c r="X211" s="195" t="s">
        <v>18</v>
      </c>
      <c r="Y211" s="118"/>
      <c r="Z211" s="119"/>
      <c r="AA211" s="105"/>
      <c r="AB211" s="106"/>
      <c r="AC211" s="106"/>
      <c r="AD211" s="106"/>
      <c r="AE211" s="106"/>
      <c r="AF211" s="106"/>
      <c r="AG211" s="107"/>
      <c r="AH211" s="105"/>
      <c r="AI211" s="106"/>
      <c r="AJ211" s="106"/>
      <c r="AK211" s="106"/>
      <c r="AL211" s="106"/>
      <c r="AM211" s="106"/>
      <c r="AN211" s="107"/>
      <c r="AO211" s="105"/>
      <c r="AP211" s="106"/>
      <c r="AQ211" s="106"/>
      <c r="AR211" s="106"/>
      <c r="AS211" s="106"/>
      <c r="AT211" s="106"/>
      <c r="AU211" s="107"/>
      <c r="AV211" s="105"/>
      <c r="AW211" s="106"/>
      <c r="AX211" s="106"/>
      <c r="AY211" s="106"/>
      <c r="AZ211" s="106"/>
      <c r="BA211" s="106"/>
      <c r="BB211" s="107"/>
      <c r="BC211" s="105"/>
      <c r="BD211" s="106"/>
      <c r="BE211" s="108"/>
      <c r="BF211" s="1394"/>
      <c r="BG211" s="1395"/>
      <c r="BH211" s="1396"/>
      <c r="BI211" s="1397"/>
      <c r="BJ211" s="1418"/>
      <c r="BK211" s="1419"/>
      <c r="BL211" s="1419"/>
      <c r="BM211" s="1419"/>
      <c r="BN211" s="1420"/>
    </row>
    <row r="212" spans="2:66" ht="20.25" customHeight="1">
      <c r="B212" s="1480"/>
      <c r="C212" s="1390"/>
      <c r="D212" s="1393"/>
      <c r="E212" s="1327"/>
      <c r="F212" s="1392"/>
      <c r="G212" s="1464"/>
      <c r="H212" s="1465"/>
      <c r="I212" s="207"/>
      <c r="J212" s="208">
        <f>G211</f>
        <v>0</v>
      </c>
      <c r="K212" s="207"/>
      <c r="L212" s="208">
        <f>M211</f>
        <v>0</v>
      </c>
      <c r="M212" s="1466"/>
      <c r="N212" s="1467"/>
      <c r="O212" s="1468"/>
      <c r="P212" s="1469"/>
      <c r="Q212" s="1469"/>
      <c r="R212" s="1465"/>
      <c r="S212" s="1440"/>
      <c r="T212" s="1441"/>
      <c r="U212" s="1441"/>
      <c r="V212" s="1441"/>
      <c r="W212" s="1442"/>
      <c r="X212" s="196" t="s">
        <v>254</v>
      </c>
      <c r="Y212" s="120"/>
      <c r="Z212" s="197"/>
      <c r="AA212" s="173" t="str">
        <f>IF(AA211="","",VLOOKUP(AA211,'シフト記号表（従来型・ユニット型共通）'!$C$6:$L$47,10,FALSE))</f>
        <v/>
      </c>
      <c r="AB212" s="174" t="str">
        <f>IF(AB211="","",VLOOKUP(AB211,'シフト記号表（従来型・ユニット型共通）'!$C$6:$L$47,10,FALSE))</f>
        <v/>
      </c>
      <c r="AC212" s="174" t="str">
        <f>IF(AC211="","",VLOOKUP(AC211,'シフト記号表（従来型・ユニット型共通）'!$C$6:$L$47,10,FALSE))</f>
        <v/>
      </c>
      <c r="AD212" s="174"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5" t="str">
        <f>IF(AG211="","",VLOOKUP(AG211,'シフト記号表（従来型・ユニット型共通）'!$C$6:$L$47,10,FALSE))</f>
        <v/>
      </c>
      <c r="AH212" s="173" t="str">
        <f>IF(AH211="","",VLOOKUP(AH211,'シフト記号表（従来型・ユニット型共通）'!$C$6:$L$47,10,FALSE))</f>
        <v/>
      </c>
      <c r="AI212" s="174" t="str">
        <f>IF(AI211="","",VLOOKUP(AI211,'シフト記号表（従来型・ユニット型共通）'!$C$6:$L$47,10,FALSE))</f>
        <v/>
      </c>
      <c r="AJ212" s="174" t="str">
        <f>IF(AJ211="","",VLOOKUP(AJ211,'シフト記号表（従来型・ユニット型共通）'!$C$6:$L$47,10,FALSE))</f>
        <v/>
      </c>
      <c r="AK212" s="174"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5" t="str">
        <f>IF(AN211="","",VLOOKUP(AN211,'シフト記号表（従来型・ユニット型共通）'!$C$6:$L$47,10,FALSE))</f>
        <v/>
      </c>
      <c r="AO212" s="173" t="str">
        <f>IF(AO211="","",VLOOKUP(AO211,'シフト記号表（従来型・ユニット型共通）'!$C$6:$L$47,10,FALSE))</f>
        <v/>
      </c>
      <c r="AP212" s="174" t="str">
        <f>IF(AP211="","",VLOOKUP(AP211,'シフト記号表（従来型・ユニット型共通）'!$C$6:$L$47,10,FALSE))</f>
        <v/>
      </c>
      <c r="AQ212" s="174" t="str">
        <f>IF(AQ211="","",VLOOKUP(AQ211,'シフト記号表（従来型・ユニット型共通）'!$C$6:$L$47,10,FALSE))</f>
        <v/>
      </c>
      <c r="AR212" s="174"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5" t="str">
        <f>IF(AU211="","",VLOOKUP(AU211,'シフト記号表（従来型・ユニット型共通）'!$C$6:$L$47,10,FALSE))</f>
        <v/>
      </c>
      <c r="AV212" s="173" t="str">
        <f>IF(AV211="","",VLOOKUP(AV211,'シフト記号表（従来型・ユニット型共通）'!$C$6:$L$47,10,FALSE))</f>
        <v/>
      </c>
      <c r="AW212" s="174" t="str">
        <f>IF(AW211="","",VLOOKUP(AW211,'シフト記号表（従来型・ユニット型共通）'!$C$6:$L$47,10,FALSE))</f>
        <v/>
      </c>
      <c r="AX212" s="174" t="str">
        <f>IF(AX211="","",VLOOKUP(AX211,'シフト記号表（従来型・ユニット型共通）'!$C$6:$L$47,10,FALSE))</f>
        <v/>
      </c>
      <c r="AY212" s="174"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175" t="str">
        <f>IF(BB211="","",VLOOKUP(BB211,'シフト記号表（従来型・ユニット型共通）'!$C$6:$L$47,10,FALSE))</f>
        <v/>
      </c>
      <c r="BC212" s="173" t="str">
        <f>IF(BC211="","",VLOOKUP(BC211,'シフト記号表（従来型・ユニット型共通）'!$C$6:$L$47,10,FALSE))</f>
        <v/>
      </c>
      <c r="BD212" s="174" t="str">
        <f>IF(BD211="","",VLOOKUP(BD211,'シフト記号表（従来型・ユニット型共通）'!$C$6:$L$47,10,FALSE))</f>
        <v/>
      </c>
      <c r="BE212" s="174" t="str">
        <f>IF(BE211="","",VLOOKUP(BE211,'シフト記号表（従来型・ユニット型共通）'!$C$6:$L$47,10,FALSE))</f>
        <v/>
      </c>
      <c r="BF212" s="1473">
        <f>IF($BI$3="４週",SUM(AA212:BB212),IF($BI$3="暦月",SUM(AA212:BE212),""))</f>
        <v>0</v>
      </c>
      <c r="BG212" s="1474"/>
      <c r="BH212" s="1475">
        <f>IF($BI$3="４週",BF212/4,IF($BI$3="暦月",(BF212/($BI$8/7)),""))</f>
        <v>0</v>
      </c>
      <c r="BI212" s="1474"/>
      <c r="BJ212" s="1470"/>
      <c r="BK212" s="1471"/>
      <c r="BL212" s="1471"/>
      <c r="BM212" s="1471"/>
      <c r="BN212" s="1472"/>
    </row>
    <row r="213" spans="2:66" ht="20.25" customHeight="1">
      <c r="B213" s="1479">
        <f>B211+1</f>
        <v>99</v>
      </c>
      <c r="C213" s="1389"/>
      <c r="D213" s="1391"/>
      <c r="E213" s="1327"/>
      <c r="F213" s="1392"/>
      <c r="G213" s="1316"/>
      <c r="H213" s="1317"/>
      <c r="I213" s="163"/>
      <c r="J213" s="164"/>
      <c r="K213" s="163"/>
      <c r="L213" s="164"/>
      <c r="M213" s="1410"/>
      <c r="N213" s="1411"/>
      <c r="O213" s="1416"/>
      <c r="P213" s="1417"/>
      <c r="Q213" s="1417"/>
      <c r="R213" s="1317"/>
      <c r="S213" s="1440"/>
      <c r="T213" s="1441"/>
      <c r="U213" s="1441"/>
      <c r="V213" s="1441"/>
      <c r="W213" s="1442"/>
      <c r="X213" s="195" t="s">
        <v>18</v>
      </c>
      <c r="Y213" s="118"/>
      <c r="Z213" s="119"/>
      <c r="AA213" s="105"/>
      <c r="AB213" s="106"/>
      <c r="AC213" s="106"/>
      <c r="AD213" s="106"/>
      <c r="AE213" s="106"/>
      <c r="AF213" s="106"/>
      <c r="AG213" s="107"/>
      <c r="AH213" s="105"/>
      <c r="AI213" s="106"/>
      <c r="AJ213" s="106"/>
      <c r="AK213" s="106"/>
      <c r="AL213" s="106"/>
      <c r="AM213" s="106"/>
      <c r="AN213" s="107"/>
      <c r="AO213" s="105"/>
      <c r="AP213" s="106"/>
      <c r="AQ213" s="106"/>
      <c r="AR213" s="106"/>
      <c r="AS213" s="106"/>
      <c r="AT213" s="106"/>
      <c r="AU213" s="107"/>
      <c r="AV213" s="105"/>
      <c r="AW213" s="106"/>
      <c r="AX213" s="106"/>
      <c r="AY213" s="106"/>
      <c r="AZ213" s="106"/>
      <c r="BA213" s="106"/>
      <c r="BB213" s="107"/>
      <c r="BC213" s="105"/>
      <c r="BD213" s="106"/>
      <c r="BE213" s="108"/>
      <c r="BF213" s="1394"/>
      <c r="BG213" s="1395"/>
      <c r="BH213" s="1396"/>
      <c r="BI213" s="1397"/>
      <c r="BJ213" s="1418"/>
      <c r="BK213" s="1419"/>
      <c r="BL213" s="1419"/>
      <c r="BM213" s="1419"/>
      <c r="BN213" s="1420"/>
    </row>
    <row r="214" spans="2:66" ht="20.25" customHeight="1">
      <c r="B214" s="1480"/>
      <c r="C214" s="1390"/>
      <c r="D214" s="1393"/>
      <c r="E214" s="1327"/>
      <c r="F214" s="1392"/>
      <c r="G214" s="1464"/>
      <c r="H214" s="1465"/>
      <c r="I214" s="207"/>
      <c r="J214" s="208">
        <f>G213</f>
        <v>0</v>
      </c>
      <c r="K214" s="207"/>
      <c r="L214" s="208">
        <f>M213</f>
        <v>0</v>
      </c>
      <c r="M214" s="1466"/>
      <c r="N214" s="1467"/>
      <c r="O214" s="1468"/>
      <c r="P214" s="1469"/>
      <c r="Q214" s="1469"/>
      <c r="R214" s="1465"/>
      <c r="S214" s="1440"/>
      <c r="T214" s="1441"/>
      <c r="U214" s="1441"/>
      <c r="V214" s="1441"/>
      <c r="W214" s="1442"/>
      <c r="X214" s="196" t="s">
        <v>254</v>
      </c>
      <c r="Y214" s="120"/>
      <c r="Z214" s="197"/>
      <c r="AA214" s="173" t="str">
        <f>IF(AA213="","",VLOOKUP(AA213,'シフト記号表（従来型・ユニット型共通）'!$C$6:$L$47,10,FALSE))</f>
        <v/>
      </c>
      <c r="AB214" s="174" t="str">
        <f>IF(AB213="","",VLOOKUP(AB213,'シフト記号表（従来型・ユニット型共通）'!$C$6:$L$47,10,FALSE))</f>
        <v/>
      </c>
      <c r="AC214" s="174" t="str">
        <f>IF(AC213="","",VLOOKUP(AC213,'シフト記号表（従来型・ユニット型共通）'!$C$6:$L$47,10,FALSE))</f>
        <v/>
      </c>
      <c r="AD214" s="174"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5" t="str">
        <f>IF(AG213="","",VLOOKUP(AG213,'シフト記号表（従来型・ユニット型共通）'!$C$6:$L$47,10,FALSE))</f>
        <v/>
      </c>
      <c r="AH214" s="173" t="str">
        <f>IF(AH213="","",VLOOKUP(AH213,'シフト記号表（従来型・ユニット型共通）'!$C$6:$L$47,10,FALSE))</f>
        <v/>
      </c>
      <c r="AI214" s="174" t="str">
        <f>IF(AI213="","",VLOOKUP(AI213,'シフト記号表（従来型・ユニット型共通）'!$C$6:$L$47,10,FALSE))</f>
        <v/>
      </c>
      <c r="AJ214" s="174" t="str">
        <f>IF(AJ213="","",VLOOKUP(AJ213,'シフト記号表（従来型・ユニット型共通）'!$C$6:$L$47,10,FALSE))</f>
        <v/>
      </c>
      <c r="AK214" s="174"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5" t="str">
        <f>IF(AN213="","",VLOOKUP(AN213,'シフト記号表（従来型・ユニット型共通）'!$C$6:$L$47,10,FALSE))</f>
        <v/>
      </c>
      <c r="AO214" s="173" t="str">
        <f>IF(AO213="","",VLOOKUP(AO213,'シフト記号表（従来型・ユニット型共通）'!$C$6:$L$47,10,FALSE))</f>
        <v/>
      </c>
      <c r="AP214" s="174" t="str">
        <f>IF(AP213="","",VLOOKUP(AP213,'シフト記号表（従来型・ユニット型共通）'!$C$6:$L$47,10,FALSE))</f>
        <v/>
      </c>
      <c r="AQ214" s="174" t="str">
        <f>IF(AQ213="","",VLOOKUP(AQ213,'シフト記号表（従来型・ユニット型共通）'!$C$6:$L$47,10,FALSE))</f>
        <v/>
      </c>
      <c r="AR214" s="174"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5" t="str">
        <f>IF(AU213="","",VLOOKUP(AU213,'シフト記号表（従来型・ユニット型共通）'!$C$6:$L$47,10,FALSE))</f>
        <v/>
      </c>
      <c r="AV214" s="173" t="str">
        <f>IF(AV213="","",VLOOKUP(AV213,'シフト記号表（従来型・ユニット型共通）'!$C$6:$L$47,10,FALSE))</f>
        <v/>
      </c>
      <c r="AW214" s="174" t="str">
        <f>IF(AW213="","",VLOOKUP(AW213,'シフト記号表（従来型・ユニット型共通）'!$C$6:$L$47,10,FALSE))</f>
        <v/>
      </c>
      <c r="AX214" s="174" t="str">
        <f>IF(AX213="","",VLOOKUP(AX213,'シフト記号表（従来型・ユニット型共通）'!$C$6:$L$47,10,FALSE))</f>
        <v/>
      </c>
      <c r="AY214" s="174"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175" t="str">
        <f>IF(BB213="","",VLOOKUP(BB213,'シフト記号表（従来型・ユニット型共通）'!$C$6:$L$47,10,FALSE))</f>
        <v/>
      </c>
      <c r="BC214" s="173" t="str">
        <f>IF(BC213="","",VLOOKUP(BC213,'シフト記号表（従来型・ユニット型共通）'!$C$6:$L$47,10,FALSE))</f>
        <v/>
      </c>
      <c r="BD214" s="174" t="str">
        <f>IF(BD213="","",VLOOKUP(BD213,'シフト記号表（従来型・ユニット型共通）'!$C$6:$L$47,10,FALSE))</f>
        <v/>
      </c>
      <c r="BE214" s="174" t="str">
        <f>IF(BE213="","",VLOOKUP(BE213,'シフト記号表（従来型・ユニット型共通）'!$C$6:$L$47,10,FALSE))</f>
        <v/>
      </c>
      <c r="BF214" s="1473">
        <f>IF($BI$3="４週",SUM(AA214:BB214),IF($BI$3="暦月",SUM(AA214:BE214),""))</f>
        <v>0</v>
      </c>
      <c r="BG214" s="1474"/>
      <c r="BH214" s="1475">
        <f>IF($BI$3="４週",BF214/4,IF($BI$3="暦月",(BF214/($BI$8/7)),""))</f>
        <v>0</v>
      </c>
      <c r="BI214" s="1474"/>
      <c r="BJ214" s="1470"/>
      <c r="BK214" s="1471"/>
      <c r="BL214" s="1471"/>
      <c r="BM214" s="1471"/>
      <c r="BN214" s="1472"/>
    </row>
    <row r="215" spans="2:66" ht="20.25" customHeight="1">
      <c r="B215" s="1479">
        <f>B213+1</f>
        <v>100</v>
      </c>
      <c r="C215" s="1389"/>
      <c r="D215" s="1391"/>
      <c r="E215" s="1327"/>
      <c r="F215" s="1392"/>
      <c r="G215" s="1316"/>
      <c r="H215" s="1317"/>
      <c r="I215" s="165"/>
      <c r="J215" s="166"/>
      <c r="K215" s="165"/>
      <c r="L215" s="166"/>
      <c r="M215" s="1410"/>
      <c r="N215" s="1411"/>
      <c r="O215" s="1416"/>
      <c r="P215" s="1417"/>
      <c r="Q215" s="1417"/>
      <c r="R215" s="1317"/>
      <c r="S215" s="1440"/>
      <c r="T215" s="1441"/>
      <c r="U215" s="1441"/>
      <c r="V215" s="1441"/>
      <c r="W215" s="1442"/>
      <c r="X215" s="115" t="s">
        <v>18</v>
      </c>
      <c r="Y215" s="116"/>
      <c r="Z215" s="117"/>
      <c r="AA215" s="105"/>
      <c r="AB215" s="106"/>
      <c r="AC215" s="106"/>
      <c r="AD215" s="106"/>
      <c r="AE215" s="106"/>
      <c r="AF215" s="106"/>
      <c r="AG215" s="107"/>
      <c r="AH215" s="105"/>
      <c r="AI215" s="106"/>
      <c r="AJ215" s="106"/>
      <c r="AK215" s="106"/>
      <c r="AL215" s="106"/>
      <c r="AM215" s="106"/>
      <c r="AN215" s="107"/>
      <c r="AO215" s="105"/>
      <c r="AP215" s="106"/>
      <c r="AQ215" s="106"/>
      <c r="AR215" s="106"/>
      <c r="AS215" s="106"/>
      <c r="AT215" s="106"/>
      <c r="AU215" s="107"/>
      <c r="AV215" s="105"/>
      <c r="AW215" s="106"/>
      <c r="AX215" s="106"/>
      <c r="AY215" s="106"/>
      <c r="AZ215" s="106"/>
      <c r="BA215" s="106"/>
      <c r="BB215" s="107"/>
      <c r="BC215" s="105"/>
      <c r="BD215" s="106"/>
      <c r="BE215" s="108"/>
      <c r="BF215" s="1394"/>
      <c r="BG215" s="1395"/>
      <c r="BH215" s="1396"/>
      <c r="BI215" s="1397"/>
      <c r="BJ215" s="1418"/>
      <c r="BK215" s="1419"/>
      <c r="BL215" s="1419"/>
      <c r="BM215" s="1419"/>
      <c r="BN215" s="1420"/>
    </row>
    <row r="216" spans="2:66" ht="20.25" customHeight="1" thickBot="1">
      <c r="B216" s="1481"/>
      <c r="C216" s="1421"/>
      <c r="D216" s="1422"/>
      <c r="E216" s="1423"/>
      <c r="F216" s="1424"/>
      <c r="G216" s="1434"/>
      <c r="H216" s="1435"/>
      <c r="I216" s="190"/>
      <c r="J216" s="191">
        <f>G215</f>
        <v>0</v>
      </c>
      <c r="K216" s="190"/>
      <c r="L216" s="191">
        <f>M215</f>
        <v>0</v>
      </c>
      <c r="M216" s="1436"/>
      <c r="N216" s="1437"/>
      <c r="O216" s="1438"/>
      <c r="P216" s="1439"/>
      <c r="Q216" s="1439"/>
      <c r="R216" s="1435"/>
      <c r="S216" s="1443"/>
      <c r="T216" s="1444"/>
      <c r="U216" s="1444"/>
      <c r="V216" s="1444"/>
      <c r="W216" s="1445"/>
      <c r="X216" s="192" t="s">
        <v>254</v>
      </c>
      <c r="Y216" s="193"/>
      <c r="Z216" s="194"/>
      <c r="AA216" s="176" t="str">
        <f>IF(AA215="","",VLOOKUP(AA215,'シフト記号表（従来型・ユニット型共通）'!$C$6:$L$47,10,FALSE))</f>
        <v/>
      </c>
      <c r="AB216" s="177" t="str">
        <f>IF(AB215="","",VLOOKUP(AB215,'シフト記号表（従来型・ユニット型共通）'!$C$6:$L$47,10,FALSE))</f>
        <v/>
      </c>
      <c r="AC216" s="177" t="str">
        <f>IF(AC215="","",VLOOKUP(AC215,'シフト記号表（従来型・ユニット型共通）'!$C$6:$L$47,10,FALSE))</f>
        <v/>
      </c>
      <c r="AD216" s="177"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8" t="str">
        <f>IF(AG215="","",VLOOKUP(AG215,'シフト記号表（従来型・ユニット型共通）'!$C$6:$L$47,10,FALSE))</f>
        <v/>
      </c>
      <c r="AH216" s="176" t="str">
        <f>IF(AH215="","",VLOOKUP(AH215,'シフト記号表（従来型・ユニット型共通）'!$C$6:$L$47,10,FALSE))</f>
        <v/>
      </c>
      <c r="AI216" s="177" t="str">
        <f>IF(AI215="","",VLOOKUP(AI215,'シフト記号表（従来型・ユニット型共通）'!$C$6:$L$47,10,FALSE))</f>
        <v/>
      </c>
      <c r="AJ216" s="177" t="str">
        <f>IF(AJ215="","",VLOOKUP(AJ215,'シフト記号表（従来型・ユニット型共通）'!$C$6:$L$47,10,FALSE))</f>
        <v/>
      </c>
      <c r="AK216" s="177"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8" t="str">
        <f>IF(AN215="","",VLOOKUP(AN215,'シフト記号表（従来型・ユニット型共通）'!$C$6:$L$47,10,FALSE))</f>
        <v/>
      </c>
      <c r="AO216" s="176" t="str">
        <f>IF(AO215="","",VLOOKUP(AO215,'シフト記号表（従来型・ユニット型共通）'!$C$6:$L$47,10,FALSE))</f>
        <v/>
      </c>
      <c r="AP216" s="177" t="str">
        <f>IF(AP215="","",VLOOKUP(AP215,'シフト記号表（従来型・ユニット型共通）'!$C$6:$L$47,10,FALSE))</f>
        <v/>
      </c>
      <c r="AQ216" s="177" t="str">
        <f>IF(AQ215="","",VLOOKUP(AQ215,'シフト記号表（従来型・ユニット型共通）'!$C$6:$L$47,10,FALSE))</f>
        <v/>
      </c>
      <c r="AR216" s="177"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8" t="str">
        <f>IF(AU215="","",VLOOKUP(AU215,'シフト記号表（従来型・ユニット型共通）'!$C$6:$L$47,10,FALSE))</f>
        <v/>
      </c>
      <c r="AV216" s="176" t="str">
        <f>IF(AV215="","",VLOOKUP(AV215,'シフト記号表（従来型・ユニット型共通）'!$C$6:$L$47,10,FALSE))</f>
        <v/>
      </c>
      <c r="AW216" s="177" t="str">
        <f>IF(AW215="","",VLOOKUP(AW215,'シフト記号表（従来型・ユニット型共通）'!$C$6:$L$47,10,FALSE))</f>
        <v/>
      </c>
      <c r="AX216" s="177" t="str">
        <f>IF(AX215="","",VLOOKUP(AX215,'シフト記号表（従来型・ユニット型共通）'!$C$6:$L$47,10,FALSE))</f>
        <v/>
      </c>
      <c r="AY216" s="177"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178" t="str">
        <f>IF(BB215="","",VLOOKUP(BB215,'シフト記号表（従来型・ユニット型共通）'!$C$6:$L$47,10,FALSE))</f>
        <v/>
      </c>
      <c r="BC216" s="176" t="str">
        <f>IF(BC215="","",VLOOKUP(BC215,'シフト記号表（従来型・ユニット型共通）'!$C$6:$L$47,10,FALSE))</f>
        <v/>
      </c>
      <c r="BD216" s="177" t="str">
        <f>IF(BD215="","",VLOOKUP(BD215,'シフト記号表（従来型・ユニット型共通）'!$C$6:$L$47,10,FALSE))</f>
        <v/>
      </c>
      <c r="BE216" s="177" t="str">
        <f>IF(BE215="","",VLOOKUP(BE215,'シフト記号表（従来型・ユニット型共通）'!$C$6:$L$47,10,FALSE))</f>
        <v/>
      </c>
      <c r="BF216" s="1428">
        <f>IF($BI$3="４週",SUM(AA216:BB216),IF($BI$3="暦月",SUM(AA216:BE216),""))</f>
        <v>0</v>
      </c>
      <c r="BG216" s="1429"/>
      <c r="BH216" s="1430">
        <f>IF($BI$3="４週",BF216/4,IF($BI$3="暦月",(BF216/($BI$8/7)),""))</f>
        <v>0</v>
      </c>
      <c r="BI216" s="1429"/>
      <c r="BJ216" s="1425"/>
      <c r="BK216" s="1426"/>
      <c r="BL216" s="1426"/>
      <c r="BM216" s="1426"/>
      <c r="BN216" s="1427"/>
    </row>
    <row r="217" spans="2:66" ht="20.25" customHeight="1">
      <c r="B217" s="49"/>
      <c r="C217" s="49"/>
      <c r="D217" s="49"/>
      <c r="E217" s="49"/>
      <c r="F217" s="49"/>
      <c r="G217" s="69"/>
      <c r="H217" s="69"/>
      <c r="I217" s="69"/>
      <c r="J217" s="69"/>
      <c r="K217" s="69"/>
      <c r="L217" s="69"/>
      <c r="M217" s="179"/>
      <c r="N217" s="179"/>
      <c r="O217" s="69"/>
      <c r="P217" s="69"/>
      <c r="Q217" s="69"/>
      <c r="R217" s="69"/>
      <c r="S217" s="180"/>
      <c r="T217" s="180"/>
      <c r="U217" s="180"/>
      <c r="V217" s="72"/>
      <c r="W217" s="72"/>
      <c r="X217" s="72"/>
      <c r="Y217" s="73"/>
      <c r="Z217" s="74"/>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6"/>
      <c r="BI217" s="76"/>
      <c r="BJ217" s="180"/>
      <c r="BK217" s="180"/>
      <c r="BL217" s="180"/>
      <c r="BM217" s="180"/>
      <c r="BN217" s="180"/>
    </row>
    <row r="218" spans="2:66" ht="20.25" customHeight="1">
      <c r="B218" s="49"/>
      <c r="C218" s="49"/>
      <c r="D218" s="49"/>
      <c r="E218" s="49"/>
      <c r="F218" s="49"/>
      <c r="G218" s="69"/>
      <c r="H218" s="69"/>
      <c r="I218" s="69"/>
      <c r="J218" s="69"/>
      <c r="K218" s="69"/>
      <c r="L218" s="69"/>
      <c r="M218" s="124"/>
      <c r="N218" s="125" t="s">
        <v>283</v>
      </c>
      <c r="O218" s="125"/>
      <c r="P218" s="125"/>
      <c r="Q218" s="125"/>
      <c r="R218" s="125"/>
      <c r="S218" s="125"/>
      <c r="T218" s="125"/>
      <c r="U218" s="125"/>
      <c r="V218" s="125"/>
      <c r="W218" s="125"/>
      <c r="X218" s="126"/>
      <c r="Y218" s="125"/>
      <c r="Z218" s="125"/>
      <c r="AA218" s="125"/>
      <c r="AB218" s="125"/>
      <c r="AC218" s="125"/>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7"/>
      <c r="BE218" s="127"/>
      <c r="BF218" s="127"/>
      <c r="BG218" s="127"/>
      <c r="BH218" s="128"/>
      <c r="BI218" s="76"/>
      <c r="BJ218" s="180"/>
      <c r="BK218" s="180"/>
      <c r="BL218" s="180"/>
      <c r="BM218" s="180"/>
      <c r="BN218" s="180"/>
    </row>
    <row r="219" spans="2:66" ht="20.25" customHeight="1">
      <c r="B219" s="49"/>
      <c r="C219" s="49"/>
      <c r="D219" s="49"/>
      <c r="E219" s="49"/>
      <c r="F219" s="49"/>
      <c r="G219" s="69"/>
      <c r="H219" s="69"/>
      <c r="I219" s="69"/>
      <c r="J219" s="69"/>
      <c r="K219" s="69"/>
      <c r="L219" s="69"/>
      <c r="M219" s="124"/>
      <c r="N219" s="125"/>
      <c r="O219" s="125" t="s">
        <v>140</v>
      </c>
      <c r="P219" s="125"/>
      <c r="Q219" s="125"/>
      <c r="R219" s="125"/>
      <c r="S219" s="125"/>
      <c r="T219" s="125"/>
      <c r="U219" s="125"/>
      <c r="V219" s="125"/>
      <c r="W219" s="125"/>
      <c r="X219" s="126"/>
      <c r="Y219" s="125"/>
      <c r="Z219" s="125"/>
      <c r="AA219" s="125"/>
      <c r="AB219" s="125"/>
      <c r="AC219" s="125"/>
      <c r="AD219" s="127"/>
      <c r="AE219" s="125" t="s">
        <v>151</v>
      </c>
      <c r="AF219" s="125"/>
      <c r="AG219" s="125"/>
      <c r="AH219" s="125"/>
      <c r="AI219" s="125"/>
      <c r="AJ219" s="125"/>
      <c r="AK219" s="125"/>
      <c r="AL219" s="125"/>
      <c r="AM219" s="125"/>
      <c r="AN219" s="126"/>
      <c r="AO219" s="125"/>
      <c r="AP219" s="125"/>
      <c r="AQ219" s="125"/>
      <c r="AR219" s="125"/>
      <c r="AS219" s="127"/>
      <c r="AT219" s="127"/>
      <c r="AU219" s="125" t="s">
        <v>152</v>
      </c>
      <c r="AV219" s="127"/>
      <c r="AW219" s="127"/>
      <c r="AX219" s="127"/>
      <c r="AY219" s="127"/>
      <c r="AZ219" s="127"/>
      <c r="BA219" s="127"/>
      <c r="BB219" s="127"/>
      <c r="BC219" s="127"/>
      <c r="BD219" s="127"/>
      <c r="BE219" s="127"/>
      <c r="BF219" s="127"/>
      <c r="BG219" s="127"/>
      <c r="BH219" s="128"/>
      <c r="BI219" s="76"/>
      <c r="BJ219" s="1478"/>
      <c r="BK219" s="1478"/>
      <c r="BL219" s="1478"/>
      <c r="BM219" s="1478"/>
      <c r="BN219" s="180"/>
    </row>
    <row r="220" spans="2:66" ht="20.25" customHeight="1">
      <c r="B220" s="49"/>
      <c r="C220" s="49"/>
      <c r="D220" s="49"/>
      <c r="E220" s="49"/>
      <c r="F220" s="49"/>
      <c r="G220" s="69"/>
      <c r="H220" s="69"/>
      <c r="I220" s="69"/>
      <c r="J220" s="69"/>
      <c r="K220" s="69"/>
      <c r="L220" s="69"/>
      <c r="M220" s="124"/>
      <c r="N220" s="125"/>
      <c r="O220" s="1432" t="s">
        <v>132</v>
      </c>
      <c r="P220" s="1432"/>
      <c r="Q220" s="1432" t="s">
        <v>133</v>
      </c>
      <c r="R220" s="1432"/>
      <c r="S220" s="1432"/>
      <c r="T220" s="1432"/>
      <c r="U220" s="125"/>
      <c r="V220" s="1431" t="s">
        <v>134</v>
      </c>
      <c r="W220" s="1431"/>
      <c r="X220" s="1431"/>
      <c r="Y220" s="1431"/>
      <c r="Z220" s="129"/>
      <c r="AA220" s="130" t="s">
        <v>135</v>
      </c>
      <c r="AB220" s="130"/>
      <c r="AC220" s="2"/>
      <c r="AD220" s="127"/>
      <c r="AE220" s="1432" t="s">
        <v>132</v>
      </c>
      <c r="AF220" s="1432"/>
      <c r="AG220" s="1432" t="s">
        <v>133</v>
      </c>
      <c r="AH220" s="1432"/>
      <c r="AI220" s="1432"/>
      <c r="AJ220" s="1432"/>
      <c r="AK220" s="125"/>
      <c r="AL220" s="1431" t="s">
        <v>134</v>
      </c>
      <c r="AM220" s="1431"/>
      <c r="AN220" s="1431"/>
      <c r="AO220" s="1431"/>
      <c r="AP220" s="129"/>
      <c r="AQ220" s="130" t="s">
        <v>135</v>
      </c>
      <c r="AR220" s="130"/>
      <c r="AS220" s="127"/>
      <c r="AT220" s="127"/>
      <c r="AU220" s="127"/>
      <c r="AV220" s="127"/>
      <c r="AW220" s="127"/>
      <c r="AX220" s="127"/>
      <c r="AY220" s="127"/>
      <c r="AZ220" s="127"/>
      <c r="BA220" s="127"/>
      <c r="BB220" s="127"/>
      <c r="BC220" s="127"/>
      <c r="BD220" s="127"/>
      <c r="BE220" s="127"/>
      <c r="BF220" s="127"/>
      <c r="BG220" s="127"/>
      <c r="BH220" s="128"/>
      <c r="BI220" s="76"/>
      <c r="BJ220" s="1477"/>
      <c r="BK220" s="1477"/>
      <c r="BL220" s="1477"/>
      <c r="BM220" s="1477"/>
      <c r="BN220" s="180"/>
    </row>
    <row r="221" spans="2:66" ht="20.25" customHeight="1">
      <c r="B221" s="49"/>
      <c r="C221" s="49"/>
      <c r="D221" s="49"/>
      <c r="E221" s="49"/>
      <c r="F221" s="49"/>
      <c r="G221" s="69"/>
      <c r="H221" s="69"/>
      <c r="I221" s="69"/>
      <c r="J221" s="69"/>
      <c r="K221" s="69"/>
      <c r="L221" s="69"/>
      <c r="M221" s="124"/>
      <c r="N221" s="125"/>
      <c r="O221" s="1433"/>
      <c r="P221" s="1433"/>
      <c r="Q221" s="1433" t="s">
        <v>136</v>
      </c>
      <c r="R221" s="1433"/>
      <c r="S221" s="1433" t="s">
        <v>137</v>
      </c>
      <c r="T221" s="1433"/>
      <c r="U221" s="125"/>
      <c r="V221" s="1433" t="s">
        <v>136</v>
      </c>
      <c r="W221" s="1433"/>
      <c r="X221" s="1433" t="s">
        <v>137</v>
      </c>
      <c r="Y221" s="1433"/>
      <c r="Z221" s="129"/>
      <c r="AA221" s="130" t="s">
        <v>138</v>
      </c>
      <c r="AB221" s="130"/>
      <c r="AC221" s="2"/>
      <c r="AD221" s="127"/>
      <c r="AE221" s="1433"/>
      <c r="AF221" s="1433"/>
      <c r="AG221" s="1433" t="s">
        <v>136</v>
      </c>
      <c r="AH221" s="1433"/>
      <c r="AI221" s="1433" t="s">
        <v>137</v>
      </c>
      <c r="AJ221" s="1433"/>
      <c r="AK221" s="125"/>
      <c r="AL221" s="1433" t="s">
        <v>136</v>
      </c>
      <c r="AM221" s="1433"/>
      <c r="AN221" s="1433" t="s">
        <v>137</v>
      </c>
      <c r="AO221" s="1433"/>
      <c r="AP221" s="129"/>
      <c r="AQ221" s="130" t="s">
        <v>138</v>
      </c>
      <c r="AR221" s="130"/>
      <c r="AS221" s="127"/>
      <c r="AT221" s="127"/>
      <c r="AU221" s="131" t="s">
        <v>103</v>
      </c>
      <c r="AV221" s="131"/>
      <c r="AW221" s="131"/>
      <c r="AX221" s="131"/>
      <c r="AY221" s="129"/>
      <c r="AZ221" s="130" t="s">
        <v>104</v>
      </c>
      <c r="BA221" s="131"/>
      <c r="BB221" s="131"/>
      <c r="BC221" s="131"/>
      <c r="BD221" s="129"/>
      <c r="BE221" s="1433" t="s">
        <v>139</v>
      </c>
      <c r="BF221" s="1433"/>
      <c r="BG221" s="1433"/>
      <c r="BH221" s="1433"/>
      <c r="BI221" s="76"/>
      <c r="BJ221" s="1476"/>
      <c r="BK221" s="1476"/>
      <c r="BL221" s="1476"/>
      <c r="BM221" s="1476"/>
      <c r="BN221" s="180"/>
    </row>
    <row r="222" spans="2:66" ht="20.25" customHeight="1">
      <c r="B222" s="49"/>
      <c r="C222" s="49"/>
      <c r="D222" s="49"/>
      <c r="E222" s="49"/>
      <c r="F222" s="49"/>
      <c r="G222" s="69"/>
      <c r="H222" s="69"/>
      <c r="I222" s="69"/>
      <c r="J222" s="69"/>
      <c r="K222" s="69"/>
      <c r="L222" s="69"/>
      <c r="M222" s="124"/>
      <c r="N222" s="125"/>
      <c r="O222" s="1450" t="s">
        <v>6</v>
      </c>
      <c r="P222" s="1450"/>
      <c r="Q222" s="1453">
        <f>SUMIFS($BF$17:$BF$216,$J$17:$J$216,"看護職員",$L$17:$L$216,"A")</f>
        <v>0</v>
      </c>
      <c r="R222" s="1453"/>
      <c r="S222" s="1454">
        <f>SUMIFS($BH$17:$BH$216,$J$17:$J$216,"看護職員",$L$17:$L$216,"A")</f>
        <v>0</v>
      </c>
      <c r="T222" s="1454"/>
      <c r="U222" s="139"/>
      <c r="V222" s="1446">
        <v>0</v>
      </c>
      <c r="W222" s="1446"/>
      <c r="X222" s="1446">
        <v>0</v>
      </c>
      <c r="Y222" s="1446"/>
      <c r="Z222" s="140"/>
      <c r="AA222" s="1447">
        <v>0</v>
      </c>
      <c r="AB222" s="1448"/>
      <c r="AC222" s="2"/>
      <c r="AD222" s="127"/>
      <c r="AE222" s="1450" t="s">
        <v>6</v>
      </c>
      <c r="AF222" s="1450"/>
      <c r="AG222" s="1453">
        <f>SUMIFS($BF$17:$BF$216,$J$17:$J$216,"介護職員",$L$17:$L$216,"A")</f>
        <v>0</v>
      </c>
      <c r="AH222" s="1453"/>
      <c r="AI222" s="1454">
        <f>SUMIFS($BH$17:$BH$216,$J$17:$J$216,"介護職員",$L$17:$L$216,"A")</f>
        <v>0</v>
      </c>
      <c r="AJ222" s="1454"/>
      <c r="AK222" s="139"/>
      <c r="AL222" s="1446">
        <v>0</v>
      </c>
      <c r="AM222" s="1446"/>
      <c r="AN222" s="1446">
        <v>0</v>
      </c>
      <c r="AO222" s="1446"/>
      <c r="AP222" s="140"/>
      <c r="AQ222" s="1447">
        <v>0</v>
      </c>
      <c r="AR222" s="1448"/>
      <c r="AS222" s="127"/>
      <c r="AT222" s="127"/>
      <c r="AU222" s="1449">
        <f>Y236</f>
        <v>0</v>
      </c>
      <c r="AV222" s="1450"/>
      <c r="AW222" s="1450"/>
      <c r="AX222" s="1450"/>
      <c r="AY222" s="181" t="s">
        <v>153</v>
      </c>
      <c r="AZ222" s="1449">
        <f>AO236</f>
        <v>0</v>
      </c>
      <c r="BA222" s="1451"/>
      <c r="BB222" s="1451"/>
      <c r="BC222" s="1451"/>
      <c r="BD222" s="181" t="s">
        <v>147</v>
      </c>
      <c r="BE222" s="1452">
        <f>ROUNDDOWN(AU222+AZ222,1)</f>
        <v>0</v>
      </c>
      <c r="BF222" s="1452"/>
      <c r="BG222" s="1452"/>
      <c r="BH222" s="1452"/>
      <c r="BI222" s="76"/>
      <c r="BJ222" s="79"/>
      <c r="BK222" s="79"/>
      <c r="BL222" s="79"/>
      <c r="BM222" s="79"/>
      <c r="BN222" s="180"/>
    </row>
    <row r="223" spans="2:66" ht="20.25" customHeight="1">
      <c r="B223" s="49"/>
      <c r="C223" s="49"/>
      <c r="D223" s="49"/>
      <c r="E223" s="49"/>
      <c r="F223" s="49"/>
      <c r="G223" s="69"/>
      <c r="H223" s="69"/>
      <c r="I223" s="69"/>
      <c r="J223" s="69"/>
      <c r="K223" s="69"/>
      <c r="L223" s="69"/>
      <c r="M223" s="124"/>
      <c r="N223" s="125"/>
      <c r="O223" s="1450" t="s">
        <v>7</v>
      </c>
      <c r="P223" s="1450"/>
      <c r="Q223" s="1453">
        <f>SUMIFS($BF$17:$BF$216,$J$17:$J$216,"看護職員",$L$17:$L$216,"B")</f>
        <v>0</v>
      </c>
      <c r="R223" s="1453"/>
      <c r="S223" s="1454">
        <f>SUMIFS($BH$17:$BH$216,$J$17:$J$216,"看護職員",$L$17:$L$216,"B")</f>
        <v>0</v>
      </c>
      <c r="T223" s="1454"/>
      <c r="U223" s="139"/>
      <c r="V223" s="1446">
        <v>0</v>
      </c>
      <c r="W223" s="1446"/>
      <c r="X223" s="1446">
        <v>0</v>
      </c>
      <c r="Y223" s="1446"/>
      <c r="Z223" s="140"/>
      <c r="AA223" s="1447">
        <v>0</v>
      </c>
      <c r="AB223" s="1448"/>
      <c r="AC223" s="2"/>
      <c r="AD223" s="127"/>
      <c r="AE223" s="1450" t="s">
        <v>7</v>
      </c>
      <c r="AF223" s="1450"/>
      <c r="AG223" s="1453">
        <f>SUMIFS($BF$17:$BF$216,$J$17:$J$216,"介護職員",$L$17:$L$216,"B")</f>
        <v>0</v>
      </c>
      <c r="AH223" s="1453"/>
      <c r="AI223" s="1454">
        <f>SUMIFS($BH$17:$BH$216,$J$17:$J$216,"介護職員",$L$17:$L$216,"B")</f>
        <v>0</v>
      </c>
      <c r="AJ223" s="1454"/>
      <c r="AK223" s="139"/>
      <c r="AL223" s="1446">
        <v>0</v>
      </c>
      <c r="AM223" s="1446"/>
      <c r="AN223" s="1446">
        <v>0</v>
      </c>
      <c r="AO223" s="1446"/>
      <c r="AP223" s="140"/>
      <c r="AQ223" s="1447">
        <v>0</v>
      </c>
      <c r="AR223" s="1448"/>
      <c r="AS223" s="127"/>
      <c r="AT223" s="127"/>
      <c r="AU223" s="127"/>
      <c r="AV223" s="127"/>
      <c r="AW223" s="127"/>
      <c r="AX223" s="127"/>
      <c r="AY223" s="127"/>
      <c r="AZ223" s="127"/>
      <c r="BA223" s="127"/>
      <c r="BB223" s="127"/>
      <c r="BC223" s="127"/>
      <c r="BD223" s="127"/>
      <c r="BE223" s="127"/>
      <c r="BF223" s="127"/>
      <c r="BG223" s="127"/>
      <c r="BH223" s="128"/>
      <c r="BI223" s="76"/>
      <c r="BJ223" s="180"/>
      <c r="BK223" s="180"/>
      <c r="BL223" s="180"/>
      <c r="BM223" s="180"/>
      <c r="BN223" s="180"/>
    </row>
    <row r="224" spans="2:66" ht="20.25" customHeight="1">
      <c r="B224" s="49"/>
      <c r="C224" s="49"/>
      <c r="D224" s="49"/>
      <c r="E224" s="49"/>
      <c r="F224" s="49"/>
      <c r="G224" s="69"/>
      <c r="H224" s="69"/>
      <c r="I224" s="69"/>
      <c r="J224" s="69"/>
      <c r="K224" s="69"/>
      <c r="L224" s="69"/>
      <c r="M224" s="124"/>
      <c r="N224" s="125"/>
      <c r="O224" s="1450" t="s">
        <v>8</v>
      </c>
      <c r="P224" s="1450"/>
      <c r="Q224" s="1453">
        <f>SUMIFS($BF$17:$BF$216,$J$17:$J$216,"看護職員",$L$17:$L$216,"C")</f>
        <v>0</v>
      </c>
      <c r="R224" s="1453"/>
      <c r="S224" s="1454">
        <f>SUMIFS($BH$17:$BH$216,$J$17:$J$216,"看護職員",$L$17:$L$216,"C")</f>
        <v>0</v>
      </c>
      <c r="T224" s="1454"/>
      <c r="U224" s="139"/>
      <c r="V224" s="1446">
        <v>0</v>
      </c>
      <c r="W224" s="1446"/>
      <c r="X224" s="1455">
        <v>0</v>
      </c>
      <c r="Y224" s="1455"/>
      <c r="Z224" s="140"/>
      <c r="AA224" s="1456" t="s">
        <v>36</v>
      </c>
      <c r="AB224" s="1457"/>
      <c r="AC224" s="2"/>
      <c r="AD224" s="127"/>
      <c r="AE224" s="1450" t="s">
        <v>8</v>
      </c>
      <c r="AF224" s="1450"/>
      <c r="AG224" s="1453">
        <f>SUMIFS($BF$17:$BF$216,$J$17:$J$216,"介護職員",$L$17:$L$216,"C")</f>
        <v>0</v>
      </c>
      <c r="AH224" s="1453"/>
      <c r="AI224" s="1454">
        <f>SUMIFS($BH$17:$BH$216,$J$17:$J$216,"介護職員",$L$17:$L$216,"C")</f>
        <v>0</v>
      </c>
      <c r="AJ224" s="1454"/>
      <c r="AK224" s="139"/>
      <c r="AL224" s="1446">
        <v>0</v>
      </c>
      <c r="AM224" s="1446"/>
      <c r="AN224" s="1455">
        <v>0</v>
      </c>
      <c r="AO224" s="1455"/>
      <c r="AP224" s="140"/>
      <c r="AQ224" s="1456" t="s">
        <v>36</v>
      </c>
      <c r="AR224" s="1457"/>
      <c r="AS224" s="127"/>
      <c r="AT224" s="127"/>
      <c r="AU224" s="127"/>
      <c r="AV224" s="127"/>
      <c r="AW224" s="127"/>
      <c r="AX224" s="127"/>
      <c r="AY224" s="127"/>
      <c r="AZ224" s="127"/>
      <c r="BA224" s="127"/>
      <c r="BB224" s="127"/>
      <c r="BC224" s="127"/>
      <c r="BD224" s="127"/>
      <c r="BE224" s="127"/>
      <c r="BF224" s="127"/>
      <c r="BG224" s="127"/>
      <c r="BH224" s="128"/>
      <c r="BI224" s="76"/>
      <c r="BJ224" s="180"/>
      <c r="BK224" s="180"/>
      <c r="BL224" s="180"/>
      <c r="BM224" s="180"/>
      <c r="BN224" s="180"/>
    </row>
    <row r="225" spans="2:66" ht="20.25" customHeight="1">
      <c r="B225" s="49"/>
      <c r="C225" s="49"/>
      <c r="D225" s="49"/>
      <c r="E225" s="49"/>
      <c r="F225" s="49"/>
      <c r="G225" s="69"/>
      <c r="H225" s="69"/>
      <c r="I225" s="69"/>
      <c r="J225" s="69"/>
      <c r="K225" s="69"/>
      <c r="L225" s="69"/>
      <c r="M225" s="124"/>
      <c r="N225" s="125"/>
      <c r="O225" s="1450" t="s">
        <v>9</v>
      </c>
      <c r="P225" s="1450"/>
      <c r="Q225" s="1453">
        <f>SUMIFS($BF$17:$BF$216,$J$17:$J$216,"看護職員",$L$17:$L$216,"D")</f>
        <v>0</v>
      </c>
      <c r="R225" s="1453"/>
      <c r="S225" s="1454">
        <f>SUMIFS($BH$17:$BH$216,$J$17:$J$216,"看護職員",$L$17:$L$216,"D")</f>
        <v>0</v>
      </c>
      <c r="T225" s="1454"/>
      <c r="U225" s="139"/>
      <c r="V225" s="1446">
        <v>0</v>
      </c>
      <c r="W225" s="1446"/>
      <c r="X225" s="1455">
        <v>0</v>
      </c>
      <c r="Y225" s="1455"/>
      <c r="Z225" s="140"/>
      <c r="AA225" s="1456" t="s">
        <v>36</v>
      </c>
      <c r="AB225" s="1457"/>
      <c r="AC225" s="2"/>
      <c r="AD225" s="127"/>
      <c r="AE225" s="1450" t="s">
        <v>9</v>
      </c>
      <c r="AF225" s="1450"/>
      <c r="AG225" s="1453">
        <f>SUMIFS($BF$17:$BF$216,$J$17:$J$216,"介護職員",$L$17:$L$216,"D")</f>
        <v>0</v>
      </c>
      <c r="AH225" s="1453"/>
      <c r="AI225" s="1454">
        <f>SUMIFS($BH$17:$BH$216,$J$17:$J$216,"介護職員",$L$17:$L$216,"D")</f>
        <v>0</v>
      </c>
      <c r="AJ225" s="1454"/>
      <c r="AK225" s="139"/>
      <c r="AL225" s="1446">
        <v>0</v>
      </c>
      <c r="AM225" s="1446"/>
      <c r="AN225" s="1455">
        <v>0</v>
      </c>
      <c r="AO225" s="1455"/>
      <c r="AP225" s="140"/>
      <c r="AQ225" s="1456" t="s">
        <v>36</v>
      </c>
      <c r="AR225" s="1457"/>
      <c r="AS225" s="127"/>
      <c r="AT225" s="127"/>
      <c r="AU225" s="125" t="s">
        <v>156</v>
      </c>
      <c r="AV225" s="125"/>
      <c r="AW225" s="125"/>
      <c r="AX225" s="125"/>
      <c r="AY225" s="125"/>
      <c r="AZ225" s="125"/>
      <c r="BA225" s="127"/>
      <c r="BB225" s="127"/>
      <c r="BC225" s="127"/>
      <c r="BD225" s="127"/>
      <c r="BE225" s="127"/>
      <c r="BF225" s="127"/>
      <c r="BG225" s="127"/>
      <c r="BH225" s="128"/>
      <c r="BI225" s="76"/>
      <c r="BJ225" s="180"/>
      <c r="BK225" s="180"/>
      <c r="BL225" s="180"/>
      <c r="BM225" s="180"/>
      <c r="BN225" s="180"/>
    </row>
    <row r="226" spans="2:66" ht="20.25" customHeight="1">
      <c r="B226" s="49"/>
      <c r="C226" s="49"/>
      <c r="D226" s="49"/>
      <c r="E226" s="49"/>
      <c r="F226" s="49"/>
      <c r="G226" s="69"/>
      <c r="H226" s="69"/>
      <c r="I226" s="69"/>
      <c r="J226" s="69"/>
      <c r="K226" s="69"/>
      <c r="L226" s="69"/>
      <c r="M226" s="124"/>
      <c r="N226" s="125"/>
      <c r="O226" s="1450" t="s">
        <v>139</v>
      </c>
      <c r="P226" s="1450"/>
      <c r="Q226" s="1453">
        <f>SUM(Q222:R225)</f>
        <v>0</v>
      </c>
      <c r="R226" s="1453"/>
      <c r="S226" s="1454">
        <f>SUM(S222:T225)</f>
        <v>0</v>
      </c>
      <c r="T226" s="1454"/>
      <c r="U226" s="139"/>
      <c r="V226" s="1453">
        <f>SUM(V222:W225)</f>
        <v>0</v>
      </c>
      <c r="W226" s="1453"/>
      <c r="X226" s="1454">
        <f>SUM(X222:Y225)</f>
        <v>0</v>
      </c>
      <c r="Y226" s="1454"/>
      <c r="Z226" s="140"/>
      <c r="AA226" s="1458">
        <f>SUM(AA222:AB223)</f>
        <v>0</v>
      </c>
      <c r="AB226" s="1459"/>
      <c r="AC226" s="2"/>
      <c r="AD226" s="127"/>
      <c r="AE226" s="1450" t="s">
        <v>139</v>
      </c>
      <c r="AF226" s="1450"/>
      <c r="AG226" s="1453">
        <f>SUM(AG222:AH225)</f>
        <v>0</v>
      </c>
      <c r="AH226" s="1453"/>
      <c r="AI226" s="1454">
        <f>SUM(AI222:AJ225)</f>
        <v>0</v>
      </c>
      <c r="AJ226" s="1454"/>
      <c r="AK226" s="139"/>
      <c r="AL226" s="1453">
        <f>SUM(AL222:AM225)</f>
        <v>0</v>
      </c>
      <c r="AM226" s="1453"/>
      <c r="AN226" s="1454">
        <f>SUM(AN222:AO225)</f>
        <v>0</v>
      </c>
      <c r="AO226" s="1454"/>
      <c r="AP226" s="140"/>
      <c r="AQ226" s="1458">
        <f>SUM(AQ222:AR223)</f>
        <v>0</v>
      </c>
      <c r="AR226" s="1459"/>
      <c r="AS226" s="127"/>
      <c r="AT226" s="127"/>
      <c r="AU226" s="1450" t="s">
        <v>4</v>
      </c>
      <c r="AV226" s="1450"/>
      <c r="AW226" s="1450" t="s">
        <v>5</v>
      </c>
      <c r="AX226" s="1450"/>
      <c r="AY226" s="1450"/>
      <c r="AZ226" s="1450"/>
      <c r="BA226" s="127"/>
      <c r="BB226" s="127"/>
      <c r="BC226" s="127"/>
      <c r="BD226" s="127"/>
      <c r="BE226" s="127"/>
      <c r="BF226" s="127"/>
      <c r="BG226" s="127"/>
      <c r="BH226" s="128"/>
      <c r="BI226" s="76"/>
      <c r="BJ226" s="180"/>
      <c r="BK226" s="180"/>
      <c r="BL226" s="180"/>
      <c r="BM226" s="180"/>
      <c r="BN226" s="180"/>
    </row>
    <row r="227" spans="2:66" ht="20.25" customHeight="1">
      <c r="B227" s="49"/>
      <c r="C227" s="49"/>
      <c r="D227" s="49"/>
      <c r="E227" s="49"/>
      <c r="F227" s="49"/>
      <c r="G227" s="69"/>
      <c r="H227" s="69"/>
      <c r="I227" s="69"/>
      <c r="J227" s="69"/>
      <c r="K227" s="69"/>
      <c r="L227" s="69"/>
      <c r="M227" s="124"/>
      <c r="N227" s="124"/>
      <c r="O227" s="133"/>
      <c r="P227" s="133"/>
      <c r="Q227" s="133"/>
      <c r="R227" s="133"/>
      <c r="S227" s="134"/>
      <c r="T227" s="134"/>
      <c r="U227" s="134"/>
      <c r="V227" s="135"/>
      <c r="W227" s="135"/>
      <c r="X227" s="135"/>
      <c r="Y227" s="135"/>
      <c r="Z227" s="136"/>
      <c r="AA227" s="127"/>
      <c r="AB227" s="127"/>
      <c r="AC227" s="127"/>
      <c r="AD227" s="127"/>
      <c r="AE227" s="133"/>
      <c r="AF227" s="133"/>
      <c r="AG227" s="133"/>
      <c r="AH227" s="133"/>
      <c r="AI227" s="134"/>
      <c r="AJ227" s="134"/>
      <c r="AK227" s="134"/>
      <c r="AL227" s="135"/>
      <c r="AM227" s="135"/>
      <c r="AN227" s="135"/>
      <c r="AO227" s="135"/>
      <c r="AP227" s="136"/>
      <c r="AQ227" s="127"/>
      <c r="AR227" s="127"/>
      <c r="AS227" s="127"/>
      <c r="AT227" s="127"/>
      <c r="AU227" s="1450" t="s">
        <v>6</v>
      </c>
      <c r="AV227" s="1450"/>
      <c r="AW227" s="1450" t="s">
        <v>94</v>
      </c>
      <c r="AX227" s="1450"/>
      <c r="AY227" s="1450"/>
      <c r="AZ227" s="1450"/>
      <c r="BA227" s="127"/>
      <c r="BB227" s="127"/>
      <c r="BC227" s="127"/>
      <c r="BD227" s="127"/>
      <c r="BE227" s="127"/>
      <c r="BF227" s="127"/>
      <c r="BG227" s="127"/>
      <c r="BH227" s="128"/>
      <c r="BI227" s="76"/>
      <c r="BJ227" s="180"/>
      <c r="BK227" s="180"/>
      <c r="BL227" s="180"/>
      <c r="BM227" s="180"/>
      <c r="BN227" s="180"/>
    </row>
    <row r="228" spans="2:66" ht="20.25" customHeight="1">
      <c r="B228" s="49"/>
      <c r="C228" s="49"/>
      <c r="D228" s="49"/>
      <c r="E228" s="49"/>
      <c r="F228" s="49"/>
      <c r="G228" s="69"/>
      <c r="H228" s="69"/>
      <c r="I228" s="69"/>
      <c r="J228" s="69"/>
      <c r="K228" s="69"/>
      <c r="L228" s="69"/>
      <c r="M228" s="124"/>
      <c r="N228" s="124"/>
      <c r="O228" s="126" t="s">
        <v>142</v>
      </c>
      <c r="P228" s="125"/>
      <c r="Q228" s="125"/>
      <c r="R228" s="125"/>
      <c r="S228" s="125"/>
      <c r="T228" s="125"/>
      <c r="U228" s="160" t="s">
        <v>242</v>
      </c>
      <c r="V228" s="1308" t="s">
        <v>243</v>
      </c>
      <c r="W228" s="1309"/>
      <c r="X228" s="137"/>
      <c r="Y228" s="137"/>
      <c r="Z228" s="125"/>
      <c r="AA228" s="125"/>
      <c r="AB228" s="125"/>
      <c r="AC228" s="127"/>
      <c r="AD228" s="127"/>
      <c r="AE228" s="126" t="s">
        <v>142</v>
      </c>
      <c r="AF228" s="125"/>
      <c r="AG228" s="125"/>
      <c r="AH228" s="125"/>
      <c r="AI228" s="125"/>
      <c r="AJ228" s="125"/>
      <c r="AK228" s="160" t="s">
        <v>242</v>
      </c>
      <c r="AL228" s="1310" t="str">
        <f>V228</f>
        <v>週</v>
      </c>
      <c r="AM228" s="1311"/>
      <c r="AN228" s="137"/>
      <c r="AO228" s="137"/>
      <c r="AP228" s="125"/>
      <c r="AQ228" s="125"/>
      <c r="AR228" s="125"/>
      <c r="AS228" s="127"/>
      <c r="AT228" s="127"/>
      <c r="AU228" s="1450" t="s">
        <v>7</v>
      </c>
      <c r="AV228" s="1450"/>
      <c r="AW228" s="1450" t="s">
        <v>95</v>
      </c>
      <c r="AX228" s="1450"/>
      <c r="AY228" s="1450"/>
      <c r="AZ228" s="1450"/>
      <c r="BA228" s="127"/>
      <c r="BB228" s="127"/>
      <c r="BC228" s="127"/>
      <c r="BD228" s="127"/>
      <c r="BE228" s="127"/>
      <c r="BF228" s="127"/>
      <c r="BG228" s="127"/>
      <c r="BH228" s="128"/>
      <c r="BI228" s="76"/>
      <c r="BJ228" s="180"/>
      <c r="BK228" s="180"/>
      <c r="BL228" s="180"/>
      <c r="BM228" s="180"/>
      <c r="BN228" s="180"/>
    </row>
    <row r="229" spans="2:66" ht="20.25" customHeight="1">
      <c r="B229" s="49"/>
      <c r="C229" s="49"/>
      <c r="D229" s="49"/>
      <c r="E229" s="49"/>
      <c r="F229" s="49"/>
      <c r="G229" s="69"/>
      <c r="H229" s="69"/>
      <c r="I229" s="69"/>
      <c r="J229" s="69"/>
      <c r="K229" s="69"/>
      <c r="L229" s="69"/>
      <c r="M229" s="124"/>
      <c r="N229" s="124"/>
      <c r="O229" s="125" t="s">
        <v>143</v>
      </c>
      <c r="P229" s="125"/>
      <c r="Q229" s="125"/>
      <c r="R229" s="125"/>
      <c r="S229" s="125"/>
      <c r="T229" s="125" t="s">
        <v>144</v>
      </c>
      <c r="U229" s="125"/>
      <c r="V229" s="125"/>
      <c r="W229" s="125"/>
      <c r="X229" s="126"/>
      <c r="Y229" s="125"/>
      <c r="Z229" s="125"/>
      <c r="AA229" s="125"/>
      <c r="AB229" s="125"/>
      <c r="AC229" s="127"/>
      <c r="AD229" s="127"/>
      <c r="AE229" s="125" t="s">
        <v>143</v>
      </c>
      <c r="AF229" s="125"/>
      <c r="AG229" s="125"/>
      <c r="AH229" s="125"/>
      <c r="AI229" s="125"/>
      <c r="AJ229" s="125" t="s">
        <v>144</v>
      </c>
      <c r="AK229" s="125"/>
      <c r="AL229" s="125"/>
      <c r="AM229" s="125"/>
      <c r="AN229" s="126"/>
      <c r="AO229" s="125"/>
      <c r="AP229" s="125"/>
      <c r="AQ229" s="125"/>
      <c r="AR229" s="125"/>
      <c r="AS229" s="127"/>
      <c r="AT229" s="127"/>
      <c r="AU229" s="1450" t="s">
        <v>8</v>
      </c>
      <c r="AV229" s="1450"/>
      <c r="AW229" s="1450" t="s">
        <v>96</v>
      </c>
      <c r="AX229" s="1450"/>
      <c r="AY229" s="1450"/>
      <c r="AZ229" s="1450"/>
      <c r="BA229" s="127"/>
      <c r="BB229" s="127"/>
      <c r="BC229" s="127"/>
      <c r="BD229" s="127"/>
      <c r="BE229" s="127"/>
      <c r="BF229" s="127"/>
      <c r="BG229" s="127"/>
      <c r="BH229" s="128"/>
      <c r="BI229" s="76"/>
      <c r="BJ229" s="180"/>
      <c r="BK229" s="180"/>
      <c r="BL229" s="180"/>
      <c r="BM229" s="180"/>
      <c r="BN229" s="180"/>
    </row>
    <row r="230" spans="2:66" ht="20.25" customHeight="1">
      <c r="B230" s="49"/>
      <c r="C230" s="49"/>
      <c r="D230" s="49"/>
      <c r="E230" s="49"/>
      <c r="F230" s="49"/>
      <c r="G230" s="69"/>
      <c r="H230" s="69"/>
      <c r="I230" s="69"/>
      <c r="J230" s="69"/>
      <c r="K230" s="69"/>
      <c r="L230" s="69"/>
      <c r="M230" s="124"/>
      <c r="N230" s="124"/>
      <c r="O230" s="125" t="str">
        <f>IF($V$228="週","対象時間数（週平均）","対象時間数（当月合計）")</f>
        <v>対象時間数（週平均）</v>
      </c>
      <c r="P230" s="125"/>
      <c r="Q230" s="125"/>
      <c r="R230" s="125"/>
      <c r="S230" s="125"/>
      <c r="T230" s="125" t="str">
        <f>IF($V$228="週","週に勤務すべき時間数","当月に勤務すべき時間数")</f>
        <v>週に勤務すべき時間数</v>
      </c>
      <c r="U230" s="125"/>
      <c r="V230" s="125"/>
      <c r="W230" s="125"/>
      <c r="X230" s="126"/>
      <c r="Y230" s="125" t="s">
        <v>145</v>
      </c>
      <c r="Z230" s="125"/>
      <c r="AA230" s="125"/>
      <c r="AB230" s="125"/>
      <c r="AC230" s="127"/>
      <c r="AD230" s="127"/>
      <c r="AE230" s="125" t="str">
        <f>IF(AL228="週","対象時間数（週平均）","対象時間数（当月合計）")</f>
        <v>対象時間数（週平均）</v>
      </c>
      <c r="AF230" s="125"/>
      <c r="AG230" s="125"/>
      <c r="AH230" s="125"/>
      <c r="AI230" s="125"/>
      <c r="AJ230" s="125" t="str">
        <f>IF($AL$228="週","週に勤務すべき時間数","当月に勤務すべき時間数")</f>
        <v>週に勤務すべき時間数</v>
      </c>
      <c r="AK230" s="125"/>
      <c r="AL230" s="125"/>
      <c r="AM230" s="125"/>
      <c r="AN230" s="126"/>
      <c r="AO230" s="125" t="s">
        <v>145</v>
      </c>
      <c r="AP230" s="125"/>
      <c r="AQ230" s="125"/>
      <c r="AR230" s="125"/>
      <c r="AS230" s="127"/>
      <c r="AT230" s="127"/>
      <c r="AU230" s="1450" t="s">
        <v>9</v>
      </c>
      <c r="AV230" s="1450"/>
      <c r="AW230" s="1450" t="s">
        <v>157</v>
      </c>
      <c r="AX230" s="1450"/>
      <c r="AY230" s="1450"/>
      <c r="AZ230" s="1450"/>
      <c r="BA230" s="127"/>
      <c r="BB230" s="127"/>
      <c r="BC230" s="127"/>
      <c r="BD230" s="127"/>
      <c r="BE230" s="127"/>
      <c r="BF230" s="127"/>
      <c r="BG230" s="127"/>
      <c r="BH230" s="128"/>
      <c r="BI230" s="76"/>
      <c r="BJ230" s="180"/>
      <c r="BK230" s="180"/>
      <c r="BL230" s="180"/>
      <c r="BM230" s="180"/>
      <c r="BN230" s="180"/>
    </row>
    <row r="231" spans="2:66" ht="20.25" customHeight="1">
      <c r="M231" s="2"/>
      <c r="N231" s="2"/>
      <c r="O231" s="1463">
        <f>IF($V$228="週",X226,V226)</f>
        <v>0</v>
      </c>
      <c r="P231" s="1463"/>
      <c r="Q231" s="1463"/>
      <c r="R231" s="1463"/>
      <c r="S231" s="181" t="s">
        <v>146</v>
      </c>
      <c r="T231" s="1450">
        <f>IF($V$228="週",$BE$6,$BI$6)</f>
        <v>40</v>
      </c>
      <c r="U231" s="1450"/>
      <c r="V231" s="1450"/>
      <c r="W231" s="1450"/>
      <c r="X231" s="181" t="s">
        <v>147</v>
      </c>
      <c r="Y231" s="1460">
        <f>ROUNDDOWN(O231/T231,1)</f>
        <v>0</v>
      </c>
      <c r="Z231" s="1460"/>
      <c r="AA231" s="1460"/>
      <c r="AB231" s="1460"/>
      <c r="AC231" s="2"/>
      <c r="AD231" s="2"/>
      <c r="AE231" s="1463">
        <f>IF($AL$228="週",AN226,AL226)</f>
        <v>0</v>
      </c>
      <c r="AF231" s="1463"/>
      <c r="AG231" s="1463"/>
      <c r="AH231" s="1463"/>
      <c r="AI231" s="181" t="s">
        <v>146</v>
      </c>
      <c r="AJ231" s="1450">
        <f>IF($AL$228="週",$BE$6,$BI$6)</f>
        <v>40</v>
      </c>
      <c r="AK231" s="1450"/>
      <c r="AL231" s="1450"/>
      <c r="AM231" s="1450"/>
      <c r="AN231" s="181" t="s">
        <v>147</v>
      </c>
      <c r="AO231" s="1460">
        <f>ROUNDDOWN(AE231/AJ231,1)</f>
        <v>0</v>
      </c>
      <c r="AP231" s="1460"/>
      <c r="AQ231" s="1460"/>
      <c r="AR231" s="1460"/>
      <c r="AS231" s="2"/>
      <c r="AT231" s="2"/>
      <c r="AU231" s="2"/>
      <c r="AV231" s="2"/>
      <c r="AW231" s="2"/>
      <c r="AX231" s="2"/>
      <c r="AY231" s="2"/>
      <c r="AZ231" s="2"/>
      <c r="BA231" s="2"/>
      <c r="BB231" s="2"/>
      <c r="BC231" s="2"/>
      <c r="BD231" s="2"/>
      <c r="BE231" s="2"/>
      <c r="BF231" s="2"/>
      <c r="BG231" s="2"/>
      <c r="BH231" s="2"/>
    </row>
    <row r="232" spans="2:66" ht="20.25" customHeight="1">
      <c r="M232" s="2"/>
      <c r="N232" s="2"/>
      <c r="O232" s="125"/>
      <c r="P232" s="125"/>
      <c r="Q232" s="125"/>
      <c r="R232" s="125"/>
      <c r="S232" s="125"/>
      <c r="T232" s="125"/>
      <c r="U232" s="125"/>
      <c r="V232" s="125"/>
      <c r="W232" s="125"/>
      <c r="X232" s="126"/>
      <c r="Y232" s="125" t="s">
        <v>148</v>
      </c>
      <c r="Z232" s="125"/>
      <c r="AA232" s="125"/>
      <c r="AB232" s="125"/>
      <c r="AC232" s="2"/>
      <c r="AD232" s="2"/>
      <c r="AE232" s="125"/>
      <c r="AF232" s="125"/>
      <c r="AG232" s="125"/>
      <c r="AH232" s="125"/>
      <c r="AI232" s="125"/>
      <c r="AJ232" s="125"/>
      <c r="AK232" s="125"/>
      <c r="AL232" s="125"/>
      <c r="AM232" s="125"/>
      <c r="AN232" s="126"/>
      <c r="AO232" s="125" t="s">
        <v>148</v>
      </c>
      <c r="AP232" s="125"/>
      <c r="AQ232" s="125"/>
      <c r="AR232" s="125"/>
      <c r="AS232" s="2"/>
      <c r="AT232" s="2"/>
      <c r="AU232" s="2"/>
      <c r="AV232" s="2"/>
      <c r="AW232" s="2"/>
      <c r="AX232" s="2"/>
      <c r="AY232" s="2"/>
      <c r="AZ232" s="2"/>
      <c r="BA232" s="2"/>
      <c r="BB232" s="2"/>
      <c r="BC232" s="2"/>
      <c r="BD232" s="2"/>
      <c r="BE232" s="2"/>
      <c r="BF232" s="2"/>
      <c r="BG232" s="2"/>
      <c r="BH232" s="2"/>
    </row>
    <row r="233" spans="2:66" ht="20.25" customHeight="1">
      <c r="M233" s="2"/>
      <c r="N233" s="2"/>
      <c r="O233" s="125" t="s">
        <v>203</v>
      </c>
      <c r="P233" s="125"/>
      <c r="Q233" s="125"/>
      <c r="R233" s="125"/>
      <c r="S233" s="125"/>
      <c r="T233" s="125"/>
      <c r="U233" s="125"/>
      <c r="V233" s="125"/>
      <c r="W233" s="125"/>
      <c r="X233" s="126"/>
      <c r="Y233" s="125"/>
      <c r="Z233" s="125"/>
      <c r="AA233" s="125"/>
      <c r="AB233" s="125"/>
      <c r="AC233" s="2"/>
      <c r="AD233" s="2"/>
      <c r="AE233" s="125" t="s">
        <v>204</v>
      </c>
      <c r="AF233" s="125"/>
      <c r="AG233" s="125"/>
      <c r="AH233" s="125"/>
      <c r="AI233" s="125"/>
      <c r="AJ233" s="125"/>
      <c r="AK233" s="125"/>
      <c r="AL233" s="125"/>
      <c r="AM233" s="125"/>
      <c r="AN233" s="126"/>
      <c r="AO233" s="125"/>
      <c r="AP233" s="125"/>
      <c r="AQ233" s="125"/>
      <c r="AR233" s="125"/>
      <c r="AS233" s="2"/>
      <c r="AT233" s="2"/>
      <c r="AU233" s="2"/>
      <c r="AV233" s="2"/>
      <c r="AW233" s="2"/>
      <c r="AX233" s="2"/>
      <c r="AY233" s="2"/>
      <c r="AZ233" s="2"/>
      <c r="BA233" s="2"/>
      <c r="BB233" s="2"/>
      <c r="BC233" s="2"/>
      <c r="BD233" s="2"/>
      <c r="BE233" s="2"/>
      <c r="BF233" s="2"/>
      <c r="BG233" s="2"/>
      <c r="BH233" s="2"/>
    </row>
    <row r="234" spans="2:66" ht="20.25" customHeight="1">
      <c r="M234" s="2"/>
      <c r="N234" s="2"/>
      <c r="O234" s="125" t="s">
        <v>135</v>
      </c>
      <c r="P234" s="125"/>
      <c r="Q234" s="125"/>
      <c r="R234" s="125"/>
      <c r="S234" s="125"/>
      <c r="T234" s="125"/>
      <c r="U234" s="125"/>
      <c r="V234" s="125"/>
      <c r="W234" s="125"/>
      <c r="X234" s="126"/>
      <c r="Y234" s="1432"/>
      <c r="Z234" s="1432"/>
      <c r="AA234" s="1432"/>
      <c r="AB234" s="1432"/>
      <c r="AC234" s="2"/>
      <c r="AD234" s="2"/>
      <c r="AE234" s="125" t="s">
        <v>135</v>
      </c>
      <c r="AF234" s="125"/>
      <c r="AG234" s="125"/>
      <c r="AH234" s="125"/>
      <c r="AI234" s="125"/>
      <c r="AJ234" s="125"/>
      <c r="AK234" s="125"/>
      <c r="AL234" s="125"/>
      <c r="AM234" s="125"/>
      <c r="AN234" s="126"/>
      <c r="AO234" s="1432"/>
      <c r="AP234" s="1432"/>
      <c r="AQ234" s="1432"/>
      <c r="AR234" s="1432"/>
      <c r="AS234" s="2"/>
      <c r="AT234" s="2"/>
      <c r="AU234" s="2"/>
      <c r="AV234" s="2"/>
      <c r="AW234" s="2"/>
      <c r="AX234" s="2"/>
      <c r="AY234" s="2"/>
      <c r="AZ234" s="2"/>
      <c r="BA234" s="2"/>
      <c r="BB234" s="2"/>
      <c r="BC234" s="2"/>
      <c r="BD234" s="2"/>
      <c r="BE234" s="2"/>
      <c r="BF234" s="2"/>
      <c r="BG234" s="2"/>
      <c r="BH234" s="2"/>
    </row>
    <row r="235" spans="2:66" ht="20.25" customHeight="1">
      <c r="M235" s="2"/>
      <c r="N235" s="2"/>
      <c r="O235" s="129" t="s">
        <v>149</v>
      </c>
      <c r="P235" s="129"/>
      <c r="Q235" s="129"/>
      <c r="R235" s="129"/>
      <c r="S235" s="129"/>
      <c r="T235" s="125" t="s">
        <v>150</v>
      </c>
      <c r="U235" s="129"/>
      <c r="V235" s="129"/>
      <c r="W235" s="129"/>
      <c r="X235" s="129"/>
      <c r="Y235" s="1433" t="s">
        <v>139</v>
      </c>
      <c r="Z235" s="1433"/>
      <c r="AA235" s="1433"/>
      <c r="AB235" s="1433"/>
      <c r="AC235" s="2"/>
      <c r="AD235" s="2"/>
      <c r="AE235" s="129" t="s">
        <v>149</v>
      </c>
      <c r="AF235" s="129"/>
      <c r="AG235" s="129"/>
      <c r="AH235" s="129"/>
      <c r="AI235" s="129"/>
      <c r="AJ235" s="125" t="s">
        <v>150</v>
      </c>
      <c r="AK235" s="129"/>
      <c r="AL235" s="129"/>
      <c r="AM235" s="129"/>
      <c r="AN235" s="129"/>
      <c r="AO235" s="1433" t="s">
        <v>139</v>
      </c>
      <c r="AP235" s="1433"/>
      <c r="AQ235" s="1433"/>
      <c r="AR235" s="1433"/>
      <c r="AS235" s="2"/>
      <c r="AT235" s="2"/>
      <c r="AU235" s="2"/>
      <c r="AV235" s="2"/>
      <c r="AW235" s="2"/>
      <c r="AX235" s="2"/>
      <c r="AY235" s="2"/>
      <c r="AZ235" s="2"/>
      <c r="BA235" s="2"/>
      <c r="BB235" s="2"/>
      <c r="BC235" s="2"/>
      <c r="BD235" s="2"/>
      <c r="BE235" s="2"/>
      <c r="BF235" s="2"/>
      <c r="BG235" s="2"/>
      <c r="BH235" s="2"/>
    </row>
    <row r="236" spans="2:66" ht="20.25" customHeight="1">
      <c r="M236" s="2"/>
      <c r="N236" s="2"/>
      <c r="O236" s="1450">
        <f>AA226</f>
        <v>0</v>
      </c>
      <c r="P236" s="1450"/>
      <c r="Q236" s="1450"/>
      <c r="R236" s="1450"/>
      <c r="S236" s="181" t="s">
        <v>153</v>
      </c>
      <c r="T236" s="1460">
        <f>Y231</f>
        <v>0</v>
      </c>
      <c r="U236" s="1460"/>
      <c r="V236" s="1460"/>
      <c r="W236" s="1460"/>
      <c r="X236" s="181" t="s">
        <v>147</v>
      </c>
      <c r="Y236" s="1452">
        <f>ROUNDDOWN(O236+T236,1)</f>
        <v>0</v>
      </c>
      <c r="Z236" s="1452"/>
      <c r="AA236" s="1452"/>
      <c r="AB236" s="1452"/>
      <c r="AC236" s="138"/>
      <c r="AD236" s="138"/>
      <c r="AE236" s="1461">
        <f>AQ226</f>
        <v>0</v>
      </c>
      <c r="AF236" s="1461"/>
      <c r="AG236" s="1461"/>
      <c r="AH236" s="1461"/>
      <c r="AI236" s="136" t="s">
        <v>153</v>
      </c>
      <c r="AJ236" s="1462">
        <f>AO231</f>
        <v>0</v>
      </c>
      <c r="AK236" s="1462"/>
      <c r="AL236" s="1462"/>
      <c r="AM236" s="1462"/>
      <c r="AN236" s="136" t="s">
        <v>147</v>
      </c>
      <c r="AO236" s="1452">
        <f>ROUNDDOWN(AE236+AJ236,1)</f>
        <v>0</v>
      </c>
      <c r="AP236" s="1452"/>
      <c r="AQ236" s="1452"/>
      <c r="AR236" s="1452"/>
      <c r="AS236" s="2"/>
      <c r="AT236" s="2"/>
      <c r="AU236" s="2"/>
      <c r="AV236" s="2"/>
      <c r="AW236" s="2"/>
      <c r="AX236" s="2"/>
      <c r="AY236" s="2"/>
      <c r="AZ236" s="2"/>
      <c r="BA236" s="2"/>
      <c r="BB236" s="2"/>
      <c r="BC236" s="2"/>
      <c r="BD236" s="2"/>
      <c r="BE236" s="2"/>
      <c r="BF236" s="2"/>
      <c r="BG236" s="2"/>
      <c r="BH236" s="2"/>
    </row>
    <row r="237" spans="2:66" ht="20.25" customHeight="1"/>
    <row r="238" spans="2:66" ht="20.25" customHeight="1"/>
    <row r="239" spans="2:66" ht="20.25" customHeight="1"/>
    <row r="240" spans="2:66"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1:63">
      <c r="A283" s="11"/>
      <c r="B283" s="11"/>
      <c r="C283" s="11"/>
      <c r="D283" s="11"/>
      <c r="E283" s="11"/>
      <c r="F283" s="11"/>
      <c r="G283" s="12"/>
      <c r="H283" s="12"/>
      <c r="I283" s="12"/>
      <c r="J283" s="12"/>
      <c r="K283" s="12"/>
      <c r="L283" s="12"/>
      <c r="M283" s="12"/>
      <c r="N283" s="12"/>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0"/>
      <c r="BE283" s="10"/>
      <c r="BF283" s="10"/>
      <c r="BG283" s="10"/>
      <c r="BH283" s="10"/>
      <c r="BI283" s="10"/>
      <c r="BJ283" s="10"/>
      <c r="BK283" s="10"/>
    </row>
    <row r="284" spans="1:63">
      <c r="A284" s="11"/>
      <c r="B284" s="11"/>
      <c r="C284" s="11"/>
      <c r="D284" s="11"/>
      <c r="E284" s="11"/>
      <c r="F284" s="11"/>
      <c r="G284" s="12"/>
      <c r="H284" s="12"/>
      <c r="I284" s="12"/>
      <c r="J284" s="12"/>
      <c r="K284" s="12"/>
      <c r="L284" s="12"/>
      <c r="M284" s="12"/>
      <c r="N284" s="12"/>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0"/>
      <c r="BE284" s="10"/>
      <c r="BF284" s="10"/>
      <c r="BG284" s="10"/>
      <c r="BH284" s="10"/>
      <c r="BI284" s="10"/>
      <c r="BJ284" s="10"/>
      <c r="BK284" s="10"/>
    </row>
    <row r="285" spans="1:63">
      <c r="A285" s="11"/>
      <c r="B285" s="11"/>
      <c r="C285" s="11"/>
      <c r="D285" s="11"/>
      <c r="E285" s="11"/>
      <c r="F285" s="11"/>
      <c r="G285" s="14"/>
      <c r="H285" s="14"/>
      <c r="I285" s="14"/>
      <c r="J285" s="14"/>
      <c r="K285" s="14"/>
      <c r="L285" s="14"/>
      <c r="M285" s="14"/>
      <c r="N285" s="14"/>
      <c r="O285" s="12"/>
      <c r="P285" s="12"/>
      <c r="Q285" s="11"/>
      <c r="R285" s="11"/>
      <c r="S285" s="11"/>
      <c r="T285" s="11"/>
      <c r="U285" s="11"/>
      <c r="V285" s="11"/>
    </row>
    <row r="286" spans="1:63">
      <c r="A286" s="11"/>
      <c r="B286" s="11"/>
      <c r="C286" s="11"/>
      <c r="D286" s="11"/>
      <c r="E286" s="11"/>
      <c r="F286" s="11"/>
      <c r="G286" s="14"/>
      <c r="H286" s="14"/>
      <c r="I286" s="14"/>
      <c r="J286" s="14"/>
      <c r="K286" s="14"/>
      <c r="L286" s="14"/>
      <c r="M286" s="14"/>
      <c r="N286" s="14"/>
      <c r="O286" s="12"/>
      <c r="P286" s="12"/>
      <c r="Q286" s="11"/>
      <c r="R286" s="11"/>
      <c r="S286" s="11"/>
      <c r="T286" s="11"/>
      <c r="U286" s="11"/>
      <c r="V286" s="11"/>
    </row>
    <row r="287" spans="1:63">
      <c r="G287" s="3"/>
      <c r="H287" s="3"/>
      <c r="I287" s="3"/>
      <c r="J287" s="3"/>
      <c r="K287" s="3"/>
      <c r="L287" s="3"/>
      <c r="M287" s="3"/>
      <c r="N287" s="3"/>
    </row>
    <row r="288" spans="1:63">
      <c r="G288" s="3"/>
      <c r="H288" s="3"/>
      <c r="I288" s="3"/>
      <c r="J288" s="3"/>
      <c r="K288" s="3"/>
      <c r="L288" s="3"/>
      <c r="M288" s="3"/>
      <c r="N288" s="3"/>
    </row>
    <row r="289" spans="7:14">
      <c r="G289" s="3"/>
      <c r="H289" s="3"/>
      <c r="I289" s="3"/>
      <c r="J289" s="3"/>
      <c r="K289" s="3"/>
      <c r="L289" s="3"/>
      <c r="M289" s="3"/>
      <c r="N289" s="3"/>
    </row>
    <row r="290" spans="7:14">
      <c r="G290" s="3"/>
      <c r="H290" s="3"/>
      <c r="I290" s="3"/>
      <c r="J290" s="3"/>
      <c r="K290" s="3"/>
      <c r="L290" s="3"/>
      <c r="M290" s="3"/>
      <c r="N290" s="3"/>
    </row>
  </sheetData>
  <sheetProtection sheet="1" insertRows="0" deleteRows="0"/>
  <mergeCells count="133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B79:B80"/>
    <mergeCell ref="C79:C80"/>
    <mergeCell ref="D79:F80"/>
    <mergeCell ref="G79:H80"/>
    <mergeCell ref="M79:N80"/>
    <mergeCell ref="O79:R80"/>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D77:F78"/>
    <mergeCell ref="G77:H78"/>
    <mergeCell ref="M77:N78"/>
    <mergeCell ref="O77:R78"/>
    <mergeCell ref="S75:W76"/>
    <mergeCell ref="BF75:BG75"/>
    <mergeCell ref="BH75:BI75"/>
    <mergeCell ref="BJ75:BN76"/>
    <mergeCell ref="BF76:BG76"/>
    <mergeCell ref="BH76:BI76"/>
    <mergeCell ref="D75:F76"/>
    <mergeCell ref="G75:H76"/>
    <mergeCell ref="M75:N76"/>
    <mergeCell ref="O75:R76"/>
    <mergeCell ref="S81:W82"/>
    <mergeCell ref="BF81:BG81"/>
    <mergeCell ref="BH81:BI81"/>
    <mergeCell ref="BJ81:BN82"/>
    <mergeCell ref="BF82:BG82"/>
    <mergeCell ref="BH82:BI82"/>
    <mergeCell ref="D81:F82"/>
    <mergeCell ref="G81:H82"/>
    <mergeCell ref="M81:N82"/>
    <mergeCell ref="O81:R82"/>
    <mergeCell ref="BH79:BI79"/>
    <mergeCell ref="BJ79:BN80"/>
    <mergeCell ref="BF80:BG80"/>
    <mergeCell ref="BH80:BI80"/>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AU230:AV230"/>
    <mergeCell ref="AW230:AZ230"/>
    <mergeCell ref="O231:R231"/>
    <mergeCell ref="T231:W231"/>
    <mergeCell ref="Y231:AB231"/>
    <mergeCell ref="AE231:AH231"/>
    <mergeCell ref="AJ231:AM231"/>
    <mergeCell ref="AO231:AR231"/>
    <mergeCell ref="AU228:AV228"/>
    <mergeCell ref="AW228:AZ228"/>
    <mergeCell ref="AU229:AV229"/>
    <mergeCell ref="AW229:AZ229"/>
    <mergeCell ref="O226:P226"/>
    <mergeCell ref="Q226:R226"/>
    <mergeCell ref="S226:T226"/>
    <mergeCell ref="V226:W226"/>
    <mergeCell ref="X226:Y226"/>
    <mergeCell ref="AA226:AB226"/>
    <mergeCell ref="AE226:AF226"/>
    <mergeCell ref="AG226:AH226"/>
    <mergeCell ref="AI226:AJ226"/>
    <mergeCell ref="AG224:AH224"/>
    <mergeCell ref="AI224:AJ224"/>
    <mergeCell ref="AA225:AB225"/>
    <mergeCell ref="AE225:AF225"/>
    <mergeCell ref="AG225:AH225"/>
    <mergeCell ref="AI225:AJ225"/>
    <mergeCell ref="AL225:AM225"/>
    <mergeCell ref="AN225:AO225"/>
    <mergeCell ref="O225:P225"/>
    <mergeCell ref="Q225:R225"/>
    <mergeCell ref="S225:T225"/>
    <mergeCell ref="V225:W225"/>
    <mergeCell ref="X225:Y225"/>
    <mergeCell ref="O224:P224"/>
    <mergeCell ref="Q224:R224"/>
    <mergeCell ref="S224:T224"/>
    <mergeCell ref="V224:W224"/>
    <mergeCell ref="AL226:AM226"/>
    <mergeCell ref="AN226:AO226"/>
    <mergeCell ref="AQ226:AR226"/>
    <mergeCell ref="AU226:AV226"/>
    <mergeCell ref="AW226:AZ226"/>
    <mergeCell ref="AU227:AV227"/>
    <mergeCell ref="AW227:AZ227"/>
    <mergeCell ref="AQ225:AR225"/>
    <mergeCell ref="AL224:AM224"/>
    <mergeCell ref="AN224:AO224"/>
    <mergeCell ref="AQ224:AR224"/>
    <mergeCell ref="X224:Y224"/>
    <mergeCell ref="AA224:AB224"/>
    <mergeCell ref="AE224:AF224"/>
    <mergeCell ref="AG222:AH222"/>
    <mergeCell ref="V221:W221"/>
    <mergeCell ref="X221:Y221"/>
    <mergeCell ref="AG221:AH221"/>
    <mergeCell ref="AI221:AJ221"/>
    <mergeCell ref="AL221:AM221"/>
    <mergeCell ref="AN221:AO221"/>
    <mergeCell ref="AL223:AM223"/>
    <mergeCell ref="AN223:AO223"/>
    <mergeCell ref="AQ223:AR223"/>
    <mergeCell ref="O223:P223"/>
    <mergeCell ref="Q223:R223"/>
    <mergeCell ref="S223:T223"/>
    <mergeCell ref="V223:W223"/>
    <mergeCell ref="X223:Y223"/>
    <mergeCell ref="AA223:AB223"/>
    <mergeCell ref="AE223:AF223"/>
    <mergeCell ref="AG223:AH223"/>
    <mergeCell ref="AI223:AJ223"/>
    <mergeCell ref="BJ219:BM219"/>
    <mergeCell ref="O220:P221"/>
    <mergeCell ref="Q220:T220"/>
    <mergeCell ref="V220:Y220"/>
    <mergeCell ref="AE220:AF221"/>
    <mergeCell ref="AG220:AJ220"/>
    <mergeCell ref="AL220:AO220"/>
    <mergeCell ref="BJ220:BM220"/>
    <mergeCell ref="Q221:R221"/>
    <mergeCell ref="S221:T221"/>
    <mergeCell ref="BE222:BH222"/>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BJ221:BM221"/>
    <mergeCell ref="O222:P222"/>
    <mergeCell ref="Q222:R222"/>
    <mergeCell ref="S222:T222"/>
    <mergeCell ref="V222:W222"/>
    <mergeCell ref="X222:Y222"/>
    <mergeCell ref="AA222:AB222"/>
    <mergeCell ref="AE222:AF222"/>
    <mergeCell ref="B215:B216"/>
    <mergeCell ref="C215:C216"/>
    <mergeCell ref="D215:F216"/>
    <mergeCell ref="G215:H216"/>
    <mergeCell ref="M215:N216"/>
    <mergeCell ref="O215:R216"/>
    <mergeCell ref="S73:W74"/>
    <mergeCell ref="BF73:BG73"/>
    <mergeCell ref="BH73:BI73"/>
    <mergeCell ref="BJ73:BN74"/>
    <mergeCell ref="BF74:BG74"/>
    <mergeCell ref="BH74:BI74"/>
    <mergeCell ref="B73:B74"/>
    <mergeCell ref="C73:C74"/>
    <mergeCell ref="D73:F74"/>
    <mergeCell ref="G73:H74"/>
    <mergeCell ref="M73:N74"/>
    <mergeCell ref="O73:R74"/>
    <mergeCell ref="S77:W78"/>
    <mergeCell ref="BF77:BG77"/>
    <mergeCell ref="BH77:BI77"/>
    <mergeCell ref="BJ77:BN78"/>
    <mergeCell ref="BF78:BG78"/>
    <mergeCell ref="BH78:BI78"/>
    <mergeCell ref="B77:B78"/>
    <mergeCell ref="C77:C78"/>
    <mergeCell ref="B75:B76"/>
    <mergeCell ref="C75:C76"/>
    <mergeCell ref="B81:B82"/>
    <mergeCell ref="C81:C82"/>
    <mergeCell ref="S79:W80"/>
    <mergeCell ref="BF79:BG79"/>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B12:B16"/>
    <mergeCell ref="C12:C16"/>
    <mergeCell ref="D12:F16"/>
    <mergeCell ref="G12:H16"/>
    <mergeCell ref="M12:N16"/>
    <mergeCell ref="O12:R16"/>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I4:BL4"/>
    <mergeCell ref="BE6:BF6"/>
    <mergeCell ref="BI6:BJ6"/>
    <mergeCell ref="BI8:BJ8"/>
    <mergeCell ref="BI10:BJ10"/>
  </mergeCells>
  <phoneticPr fontId="2"/>
  <conditionalFormatting sqref="AA230:AD230 AS230:BE230">
    <cfRule type="expression" dxfId="208" priority="238">
      <formula>OR(#REF!=$B217,#REF!=$B217)</formula>
    </cfRule>
  </conditionalFormatting>
  <conditionalFormatting sqref="AD220 AA220:AB220 AA229:AD229 AS229:BE229 AS220:BE220">
    <cfRule type="expression" dxfId="207" priority="239">
      <formula>OR(#REF!=$B218,#REF!=$B218)</formula>
    </cfRule>
  </conditionalFormatting>
  <conditionalFormatting sqref="AQ230:AR230">
    <cfRule type="expression" dxfId="206" priority="236">
      <formula>OR(#REF!=$B217,#REF!=$B217)</formula>
    </cfRule>
  </conditionalFormatting>
  <conditionalFormatting sqref="AQ220:AR220 AQ229:AR229">
    <cfRule type="expression" dxfId="205" priority="237">
      <formula>OR(#REF!=$B218,#REF!=$B218)</formula>
    </cfRule>
  </conditionalFormatting>
  <conditionalFormatting sqref="BF18:BI18">
    <cfRule type="expression" dxfId="204" priority="235">
      <formula>INDIRECT(ADDRESS(ROW(),COLUMN()))=TRUNC(INDIRECT(ADDRESS(ROW(),COLUMN())))</formula>
    </cfRule>
  </conditionalFormatting>
  <conditionalFormatting sqref="BF20:BI20">
    <cfRule type="expression" dxfId="203" priority="234">
      <formula>INDIRECT(ADDRESS(ROW(),COLUMN()))=TRUNC(INDIRECT(ADDRESS(ROW(),COLUMN())))</formula>
    </cfRule>
  </conditionalFormatting>
  <conditionalFormatting sqref="BF22:BI22">
    <cfRule type="expression" dxfId="202" priority="233">
      <formula>INDIRECT(ADDRESS(ROW(),COLUMN()))=TRUNC(INDIRECT(ADDRESS(ROW(),COLUMN())))</formula>
    </cfRule>
  </conditionalFormatting>
  <conditionalFormatting sqref="BF24:BI24">
    <cfRule type="expression" dxfId="201" priority="232">
      <formula>INDIRECT(ADDRESS(ROW(),COLUMN()))=TRUNC(INDIRECT(ADDRESS(ROW(),COLUMN())))</formula>
    </cfRule>
  </conditionalFormatting>
  <conditionalFormatting sqref="BF26:BI26">
    <cfRule type="expression" dxfId="200" priority="231">
      <formula>INDIRECT(ADDRESS(ROW(),COLUMN()))=TRUNC(INDIRECT(ADDRESS(ROW(),COLUMN())))</formula>
    </cfRule>
  </conditionalFormatting>
  <conditionalFormatting sqref="BF28:BI28">
    <cfRule type="expression" dxfId="199" priority="230">
      <formula>INDIRECT(ADDRESS(ROW(),COLUMN()))=TRUNC(INDIRECT(ADDRESS(ROW(),COLUMN())))</formula>
    </cfRule>
  </conditionalFormatting>
  <conditionalFormatting sqref="BF30:BI30">
    <cfRule type="expression" dxfId="198" priority="229">
      <formula>INDIRECT(ADDRESS(ROW(),COLUMN()))=TRUNC(INDIRECT(ADDRESS(ROW(),COLUMN())))</formula>
    </cfRule>
  </conditionalFormatting>
  <conditionalFormatting sqref="BF32:BI32">
    <cfRule type="expression" dxfId="197" priority="228">
      <formula>INDIRECT(ADDRESS(ROW(),COLUMN()))=TRUNC(INDIRECT(ADDRESS(ROW(),COLUMN())))</formula>
    </cfRule>
  </conditionalFormatting>
  <conditionalFormatting sqref="BF34:BI34">
    <cfRule type="expression" dxfId="196" priority="227">
      <formula>INDIRECT(ADDRESS(ROW(),COLUMN()))=TRUNC(INDIRECT(ADDRESS(ROW(),COLUMN())))</formula>
    </cfRule>
  </conditionalFormatting>
  <conditionalFormatting sqref="BF36:BI36">
    <cfRule type="expression" dxfId="195" priority="226">
      <formula>INDIRECT(ADDRESS(ROW(),COLUMN()))=TRUNC(INDIRECT(ADDRESS(ROW(),COLUMN())))</formula>
    </cfRule>
  </conditionalFormatting>
  <conditionalFormatting sqref="BF38:BI38">
    <cfRule type="expression" dxfId="194" priority="225">
      <formula>INDIRECT(ADDRESS(ROW(),COLUMN()))=TRUNC(INDIRECT(ADDRESS(ROW(),COLUMN())))</formula>
    </cfRule>
  </conditionalFormatting>
  <conditionalFormatting sqref="BF40:BI40">
    <cfRule type="expression" dxfId="193" priority="224">
      <formula>INDIRECT(ADDRESS(ROW(),COLUMN()))=TRUNC(INDIRECT(ADDRESS(ROW(),COLUMN())))</formula>
    </cfRule>
  </conditionalFormatting>
  <conditionalFormatting sqref="BF42:BI42">
    <cfRule type="expression" dxfId="192" priority="223">
      <formula>INDIRECT(ADDRESS(ROW(),COLUMN()))=TRUNC(INDIRECT(ADDRESS(ROW(),COLUMN())))</formula>
    </cfRule>
  </conditionalFormatting>
  <conditionalFormatting sqref="BF44:BI44">
    <cfRule type="expression" dxfId="191" priority="222">
      <formula>INDIRECT(ADDRESS(ROW(),COLUMN()))=TRUNC(INDIRECT(ADDRESS(ROW(),COLUMN())))</formula>
    </cfRule>
  </conditionalFormatting>
  <conditionalFormatting sqref="BF46:BI46">
    <cfRule type="expression" dxfId="190" priority="221">
      <formula>INDIRECT(ADDRESS(ROW(),COLUMN()))=TRUNC(INDIRECT(ADDRESS(ROW(),COLUMN())))</formula>
    </cfRule>
  </conditionalFormatting>
  <conditionalFormatting sqref="BF48:BI48">
    <cfRule type="expression" dxfId="189" priority="220">
      <formula>INDIRECT(ADDRESS(ROW(),COLUMN()))=TRUNC(INDIRECT(ADDRESS(ROW(),COLUMN())))</formula>
    </cfRule>
  </conditionalFormatting>
  <conditionalFormatting sqref="BF50:BI50">
    <cfRule type="expression" dxfId="188" priority="219">
      <formula>INDIRECT(ADDRESS(ROW(),COLUMN()))=TRUNC(INDIRECT(ADDRESS(ROW(),COLUMN())))</formula>
    </cfRule>
  </conditionalFormatting>
  <conditionalFormatting sqref="BF52:BI52">
    <cfRule type="expression" dxfId="187" priority="218">
      <formula>INDIRECT(ADDRESS(ROW(),COLUMN()))=TRUNC(INDIRECT(ADDRESS(ROW(),COLUMN())))</formula>
    </cfRule>
  </conditionalFormatting>
  <conditionalFormatting sqref="BF54:BI54">
    <cfRule type="expression" dxfId="186" priority="217">
      <formula>INDIRECT(ADDRESS(ROW(),COLUMN()))=TRUNC(INDIRECT(ADDRESS(ROW(),COLUMN())))</formula>
    </cfRule>
  </conditionalFormatting>
  <conditionalFormatting sqref="BF56:BI56">
    <cfRule type="expression" dxfId="185" priority="216">
      <formula>INDIRECT(ADDRESS(ROW(),COLUMN()))=TRUNC(INDIRECT(ADDRESS(ROW(),COLUMN())))</formula>
    </cfRule>
  </conditionalFormatting>
  <conditionalFormatting sqref="BF58:BI58">
    <cfRule type="expression" dxfId="184" priority="215">
      <formula>INDIRECT(ADDRESS(ROW(),COLUMN()))=TRUNC(INDIRECT(ADDRESS(ROW(),COLUMN())))</formula>
    </cfRule>
  </conditionalFormatting>
  <conditionalFormatting sqref="BF60:BI60">
    <cfRule type="expression" dxfId="183" priority="214">
      <formula>INDIRECT(ADDRESS(ROW(),COLUMN()))=TRUNC(INDIRECT(ADDRESS(ROW(),COLUMN())))</formula>
    </cfRule>
  </conditionalFormatting>
  <conditionalFormatting sqref="BF62:BI62">
    <cfRule type="expression" dxfId="182" priority="213">
      <formula>INDIRECT(ADDRESS(ROW(),COLUMN()))=TRUNC(INDIRECT(ADDRESS(ROW(),COLUMN())))</formula>
    </cfRule>
  </conditionalFormatting>
  <conditionalFormatting sqref="BF64:BI64">
    <cfRule type="expression" dxfId="181" priority="212">
      <formula>INDIRECT(ADDRESS(ROW(),COLUMN()))=TRUNC(INDIRECT(ADDRESS(ROW(),COLUMN())))</formula>
    </cfRule>
  </conditionalFormatting>
  <conditionalFormatting sqref="BF66:BI66">
    <cfRule type="expression" dxfId="180" priority="211">
      <formula>INDIRECT(ADDRESS(ROW(),COLUMN()))=TRUNC(INDIRECT(ADDRESS(ROW(),COLUMN())))</formula>
    </cfRule>
  </conditionalFormatting>
  <conditionalFormatting sqref="BF68:BI68">
    <cfRule type="expression" dxfId="179" priority="210">
      <formula>INDIRECT(ADDRESS(ROW(),COLUMN()))=TRUNC(INDIRECT(ADDRESS(ROW(),COLUMN())))</formula>
    </cfRule>
  </conditionalFormatting>
  <conditionalFormatting sqref="BF70:BI70">
    <cfRule type="expression" dxfId="178" priority="209">
      <formula>INDIRECT(ADDRESS(ROW(),COLUMN()))=TRUNC(INDIRECT(ADDRESS(ROW(),COLUMN())))</formula>
    </cfRule>
  </conditionalFormatting>
  <conditionalFormatting sqref="BF72:BI72">
    <cfRule type="expression" dxfId="177" priority="208">
      <formula>INDIRECT(ADDRESS(ROW(),COLUMN()))=TRUNC(INDIRECT(ADDRESS(ROW(),COLUMN())))</formula>
    </cfRule>
  </conditionalFormatting>
  <conditionalFormatting sqref="BF74:BI74">
    <cfRule type="expression" dxfId="176" priority="207">
      <formula>INDIRECT(ADDRESS(ROW(),COLUMN()))=TRUNC(INDIRECT(ADDRESS(ROW(),COLUMN())))</formula>
    </cfRule>
  </conditionalFormatting>
  <conditionalFormatting sqref="AG226:AR226 AK222:AR225">
    <cfRule type="expression" dxfId="175" priority="204">
      <formula>INDIRECT(ADDRESS(ROW(),COLUMN()))=TRUNC(INDIRECT(ADDRESS(ROW(),COLUMN())))</formula>
    </cfRule>
  </conditionalFormatting>
  <conditionalFormatting sqref="Q222:AB226">
    <cfRule type="expression" dxfId="174" priority="205">
      <formula>INDIRECT(ADDRESS(ROW(),COLUMN()))=TRUNC(INDIRECT(ADDRESS(ROW(),COLUMN())))</formula>
    </cfRule>
  </conditionalFormatting>
  <conditionalFormatting sqref="O231:R231">
    <cfRule type="expression" dxfId="173" priority="203">
      <formula>INDIRECT(ADDRESS(ROW(),COLUMN()))=TRUNC(INDIRECT(ADDRESS(ROW(),COLUMN())))</formula>
    </cfRule>
  </conditionalFormatting>
  <conditionalFormatting sqref="AE231:AH231">
    <cfRule type="expression" dxfId="172" priority="202">
      <formula>INDIRECT(ADDRESS(ROW(),COLUMN()))=TRUNC(INDIRECT(ADDRESS(ROW(),COLUMN())))</formula>
    </cfRule>
  </conditionalFormatting>
  <conditionalFormatting sqref="AG222:AJ225">
    <cfRule type="expression" dxfId="171" priority="201">
      <formula>INDIRECT(ADDRESS(ROW(),COLUMN()))=TRUNC(INDIRECT(ADDRESS(ROW(),COLUMN())))</formula>
    </cfRule>
  </conditionalFormatting>
  <conditionalFormatting sqref="AA18:BE18">
    <cfRule type="expression" dxfId="170" priority="171">
      <formula>INDIRECT(ADDRESS(ROW(),COLUMN()))=TRUNC(INDIRECT(ADDRESS(ROW(),COLUMN())))</formula>
    </cfRule>
  </conditionalFormatting>
  <conditionalFormatting sqref="AA20:BE20">
    <cfRule type="expression" dxfId="169" priority="200">
      <formula>INDIRECT(ADDRESS(ROW(),COLUMN()))=TRUNC(INDIRECT(ADDRESS(ROW(),COLUMN())))</formula>
    </cfRule>
  </conditionalFormatting>
  <conditionalFormatting sqref="AA188:BE188">
    <cfRule type="expression" dxfId="168" priority="29">
      <formula>INDIRECT(ADDRESS(ROW(),COLUMN()))=TRUNC(INDIRECT(ADDRESS(ROW(),COLUMN())))</formula>
    </cfRule>
  </conditionalFormatting>
  <conditionalFormatting sqref="AA22:BE22">
    <cfRule type="expression" dxfId="167" priority="170">
      <formula>INDIRECT(ADDRESS(ROW(),COLUMN()))=TRUNC(INDIRECT(ADDRESS(ROW(),COLUMN())))</formula>
    </cfRule>
  </conditionalFormatting>
  <conditionalFormatting sqref="AA24:BE24">
    <cfRule type="expression" dxfId="166" priority="169">
      <formula>INDIRECT(ADDRESS(ROW(),COLUMN()))=TRUNC(INDIRECT(ADDRESS(ROW(),COLUMN())))</formula>
    </cfRule>
  </conditionalFormatting>
  <conditionalFormatting sqref="AA26:BE26">
    <cfRule type="expression" dxfId="165" priority="168">
      <formula>INDIRECT(ADDRESS(ROW(),COLUMN()))=TRUNC(INDIRECT(ADDRESS(ROW(),COLUMN())))</formula>
    </cfRule>
  </conditionalFormatting>
  <conditionalFormatting sqref="AA28:BE28">
    <cfRule type="expression" dxfId="164" priority="167">
      <formula>INDIRECT(ADDRESS(ROW(),COLUMN()))=TRUNC(INDIRECT(ADDRESS(ROW(),COLUMN())))</formula>
    </cfRule>
  </conditionalFormatting>
  <conditionalFormatting sqref="AA30:BE30">
    <cfRule type="expression" dxfId="163" priority="166">
      <formula>INDIRECT(ADDRESS(ROW(),COLUMN()))=TRUNC(INDIRECT(ADDRESS(ROW(),COLUMN())))</formula>
    </cfRule>
  </conditionalFormatting>
  <conditionalFormatting sqref="AA32:BE32">
    <cfRule type="expression" dxfId="162" priority="165">
      <formula>INDIRECT(ADDRESS(ROW(),COLUMN()))=TRUNC(INDIRECT(ADDRESS(ROW(),COLUMN())))</formula>
    </cfRule>
  </conditionalFormatting>
  <conditionalFormatting sqref="AA34:BE34">
    <cfRule type="expression" dxfId="161" priority="164">
      <formula>INDIRECT(ADDRESS(ROW(),COLUMN()))=TRUNC(INDIRECT(ADDRESS(ROW(),COLUMN())))</formula>
    </cfRule>
  </conditionalFormatting>
  <conditionalFormatting sqref="AA36:BE36">
    <cfRule type="expression" dxfId="160" priority="163">
      <formula>INDIRECT(ADDRESS(ROW(),COLUMN()))=TRUNC(INDIRECT(ADDRESS(ROW(),COLUMN())))</formula>
    </cfRule>
  </conditionalFormatting>
  <conditionalFormatting sqref="AA38:BE38">
    <cfRule type="expression" dxfId="159" priority="162">
      <formula>INDIRECT(ADDRESS(ROW(),COLUMN()))=TRUNC(INDIRECT(ADDRESS(ROW(),COLUMN())))</formula>
    </cfRule>
  </conditionalFormatting>
  <conditionalFormatting sqref="AA40:BE40">
    <cfRule type="expression" dxfId="158" priority="161">
      <formula>INDIRECT(ADDRESS(ROW(),COLUMN()))=TRUNC(INDIRECT(ADDRESS(ROW(),COLUMN())))</formula>
    </cfRule>
  </conditionalFormatting>
  <conditionalFormatting sqref="AA42:BE42">
    <cfRule type="expression" dxfId="157" priority="160">
      <formula>INDIRECT(ADDRESS(ROW(),COLUMN()))=TRUNC(INDIRECT(ADDRESS(ROW(),COLUMN())))</formula>
    </cfRule>
  </conditionalFormatting>
  <conditionalFormatting sqref="AA44:BE44">
    <cfRule type="expression" dxfId="156" priority="159">
      <formula>INDIRECT(ADDRESS(ROW(),COLUMN()))=TRUNC(INDIRECT(ADDRESS(ROW(),COLUMN())))</formula>
    </cfRule>
  </conditionalFormatting>
  <conditionalFormatting sqref="AA46:BE46">
    <cfRule type="expression" dxfId="155" priority="158">
      <formula>INDIRECT(ADDRESS(ROW(),COLUMN()))=TRUNC(INDIRECT(ADDRESS(ROW(),COLUMN())))</formula>
    </cfRule>
  </conditionalFormatting>
  <conditionalFormatting sqref="AA48:BE48">
    <cfRule type="expression" dxfId="154" priority="157">
      <formula>INDIRECT(ADDRESS(ROW(),COLUMN()))=TRUNC(INDIRECT(ADDRESS(ROW(),COLUMN())))</formula>
    </cfRule>
  </conditionalFormatting>
  <conditionalFormatting sqref="AA50:BE50">
    <cfRule type="expression" dxfId="153" priority="156">
      <formula>INDIRECT(ADDRESS(ROW(),COLUMN()))=TRUNC(INDIRECT(ADDRESS(ROW(),COLUMN())))</formula>
    </cfRule>
  </conditionalFormatting>
  <conditionalFormatting sqref="AA52:BE52">
    <cfRule type="expression" dxfId="152" priority="155">
      <formula>INDIRECT(ADDRESS(ROW(),COLUMN()))=TRUNC(INDIRECT(ADDRESS(ROW(),COLUMN())))</formula>
    </cfRule>
  </conditionalFormatting>
  <conditionalFormatting sqref="AA54:BE54">
    <cfRule type="expression" dxfId="151" priority="154">
      <formula>INDIRECT(ADDRESS(ROW(),COLUMN()))=TRUNC(INDIRECT(ADDRESS(ROW(),COLUMN())))</formula>
    </cfRule>
  </conditionalFormatting>
  <conditionalFormatting sqref="AA56:BE56">
    <cfRule type="expression" dxfId="150" priority="153">
      <formula>INDIRECT(ADDRESS(ROW(),COLUMN()))=TRUNC(INDIRECT(ADDRESS(ROW(),COLUMN())))</formula>
    </cfRule>
  </conditionalFormatting>
  <conditionalFormatting sqref="AA58:BE58">
    <cfRule type="expression" dxfId="149" priority="152">
      <formula>INDIRECT(ADDRESS(ROW(),COLUMN()))=TRUNC(INDIRECT(ADDRESS(ROW(),COLUMN())))</formula>
    </cfRule>
  </conditionalFormatting>
  <conditionalFormatting sqref="AA60:BE60">
    <cfRule type="expression" dxfId="148" priority="151">
      <formula>INDIRECT(ADDRESS(ROW(),COLUMN()))=TRUNC(INDIRECT(ADDRESS(ROW(),COLUMN())))</formula>
    </cfRule>
  </conditionalFormatting>
  <conditionalFormatting sqref="AA62:BE62">
    <cfRule type="expression" dxfId="147" priority="150">
      <formula>INDIRECT(ADDRESS(ROW(),COLUMN()))=TRUNC(INDIRECT(ADDRESS(ROW(),COLUMN())))</formula>
    </cfRule>
  </conditionalFormatting>
  <conditionalFormatting sqref="AA64:BE64">
    <cfRule type="expression" dxfId="146" priority="149">
      <formula>INDIRECT(ADDRESS(ROW(),COLUMN()))=TRUNC(INDIRECT(ADDRESS(ROW(),COLUMN())))</formula>
    </cfRule>
  </conditionalFormatting>
  <conditionalFormatting sqref="AA66:BE66">
    <cfRule type="expression" dxfId="145" priority="148">
      <formula>INDIRECT(ADDRESS(ROW(),COLUMN()))=TRUNC(INDIRECT(ADDRESS(ROW(),COLUMN())))</formula>
    </cfRule>
  </conditionalFormatting>
  <conditionalFormatting sqref="AA68:BE68">
    <cfRule type="expression" dxfId="144" priority="147">
      <formula>INDIRECT(ADDRESS(ROW(),COLUMN()))=TRUNC(INDIRECT(ADDRESS(ROW(),COLUMN())))</formula>
    </cfRule>
  </conditionalFormatting>
  <conditionalFormatting sqref="AA70:BE70">
    <cfRule type="expression" dxfId="143" priority="146">
      <formula>INDIRECT(ADDRESS(ROW(),COLUMN()))=TRUNC(INDIRECT(ADDRESS(ROW(),COLUMN())))</formula>
    </cfRule>
  </conditionalFormatting>
  <conditionalFormatting sqref="AA72:BE72">
    <cfRule type="expression" dxfId="142" priority="145">
      <formula>INDIRECT(ADDRESS(ROW(),COLUMN()))=TRUNC(INDIRECT(ADDRESS(ROW(),COLUMN())))</formula>
    </cfRule>
  </conditionalFormatting>
  <conditionalFormatting sqref="AA74:BE74">
    <cfRule type="expression" dxfId="141" priority="144">
      <formula>INDIRECT(ADDRESS(ROW(),COLUMN()))=TRUNC(INDIRECT(ADDRESS(ROW(),COLUMN())))</formula>
    </cfRule>
  </conditionalFormatting>
  <conditionalFormatting sqref="AA76:BE76">
    <cfRule type="expression" dxfId="140" priority="141">
      <formula>INDIRECT(ADDRESS(ROW(),COLUMN()))=TRUNC(INDIRECT(ADDRESS(ROW(),COLUMN())))</formula>
    </cfRule>
  </conditionalFormatting>
  <conditionalFormatting sqref="BF76:BI76">
    <cfRule type="expression" dxfId="139" priority="142">
      <formula>INDIRECT(ADDRESS(ROW(),COLUMN()))=TRUNC(INDIRECT(ADDRESS(ROW(),COLUMN())))</formula>
    </cfRule>
  </conditionalFormatting>
  <conditionalFormatting sqref="BF78:BI78">
    <cfRule type="expression" dxfId="138" priority="140">
      <formula>INDIRECT(ADDRESS(ROW(),COLUMN()))=TRUNC(INDIRECT(ADDRESS(ROW(),COLUMN())))</formula>
    </cfRule>
  </conditionalFormatting>
  <conditionalFormatting sqref="AA78:BE78">
    <cfRule type="expression" dxfId="137" priority="139">
      <formula>INDIRECT(ADDRESS(ROW(),COLUMN()))=TRUNC(INDIRECT(ADDRESS(ROW(),COLUMN())))</formula>
    </cfRule>
  </conditionalFormatting>
  <conditionalFormatting sqref="BF80:BI80">
    <cfRule type="expression" dxfId="136" priority="138">
      <formula>INDIRECT(ADDRESS(ROW(),COLUMN()))=TRUNC(INDIRECT(ADDRESS(ROW(),COLUMN())))</formula>
    </cfRule>
  </conditionalFormatting>
  <conditionalFormatting sqref="AA80:BE80">
    <cfRule type="expression" dxfId="135" priority="137">
      <formula>INDIRECT(ADDRESS(ROW(),COLUMN()))=TRUNC(INDIRECT(ADDRESS(ROW(),COLUMN())))</formula>
    </cfRule>
  </conditionalFormatting>
  <conditionalFormatting sqref="BF82:BI82">
    <cfRule type="expression" dxfId="134" priority="136">
      <formula>INDIRECT(ADDRESS(ROW(),COLUMN()))=TRUNC(INDIRECT(ADDRESS(ROW(),COLUMN())))</formula>
    </cfRule>
  </conditionalFormatting>
  <conditionalFormatting sqref="AA82:BE82">
    <cfRule type="expression" dxfId="133" priority="135">
      <formula>INDIRECT(ADDRESS(ROW(),COLUMN()))=TRUNC(INDIRECT(ADDRESS(ROW(),COLUMN())))</formula>
    </cfRule>
  </conditionalFormatting>
  <conditionalFormatting sqref="BF84:BI84">
    <cfRule type="expression" dxfId="132" priority="134">
      <formula>INDIRECT(ADDRESS(ROW(),COLUMN()))=TRUNC(INDIRECT(ADDRESS(ROW(),COLUMN())))</formula>
    </cfRule>
  </conditionalFormatting>
  <conditionalFormatting sqref="AA84:BE84">
    <cfRule type="expression" dxfId="131" priority="133">
      <formula>INDIRECT(ADDRESS(ROW(),COLUMN()))=TRUNC(INDIRECT(ADDRESS(ROW(),COLUMN())))</formula>
    </cfRule>
  </conditionalFormatting>
  <conditionalFormatting sqref="BF86:BI86">
    <cfRule type="expression" dxfId="130" priority="132">
      <formula>INDIRECT(ADDRESS(ROW(),COLUMN()))=TRUNC(INDIRECT(ADDRESS(ROW(),COLUMN())))</formula>
    </cfRule>
  </conditionalFormatting>
  <conditionalFormatting sqref="AA86:BE86">
    <cfRule type="expression" dxfId="129" priority="131">
      <formula>INDIRECT(ADDRESS(ROW(),COLUMN()))=TRUNC(INDIRECT(ADDRESS(ROW(),COLUMN())))</formula>
    </cfRule>
  </conditionalFormatting>
  <conditionalFormatting sqref="BF88:BI88">
    <cfRule type="expression" dxfId="128" priority="130">
      <formula>INDIRECT(ADDRESS(ROW(),COLUMN()))=TRUNC(INDIRECT(ADDRESS(ROW(),COLUMN())))</formula>
    </cfRule>
  </conditionalFormatting>
  <conditionalFormatting sqref="AA88:BE88">
    <cfRule type="expression" dxfId="127" priority="129">
      <formula>INDIRECT(ADDRESS(ROW(),COLUMN()))=TRUNC(INDIRECT(ADDRESS(ROW(),COLUMN())))</formula>
    </cfRule>
  </conditionalFormatting>
  <conditionalFormatting sqref="BF90:BI90">
    <cfRule type="expression" dxfId="126" priority="128">
      <formula>INDIRECT(ADDRESS(ROW(),COLUMN()))=TRUNC(INDIRECT(ADDRESS(ROW(),COLUMN())))</formula>
    </cfRule>
  </conditionalFormatting>
  <conditionalFormatting sqref="AA90:BE90">
    <cfRule type="expression" dxfId="125" priority="127">
      <formula>INDIRECT(ADDRESS(ROW(),COLUMN()))=TRUNC(INDIRECT(ADDRESS(ROW(),COLUMN())))</formula>
    </cfRule>
  </conditionalFormatting>
  <conditionalFormatting sqref="BF92:BI92">
    <cfRule type="expression" dxfId="124" priority="126">
      <formula>INDIRECT(ADDRESS(ROW(),COLUMN()))=TRUNC(INDIRECT(ADDRESS(ROW(),COLUMN())))</formula>
    </cfRule>
  </conditionalFormatting>
  <conditionalFormatting sqref="AA92:BE92">
    <cfRule type="expression" dxfId="123" priority="125">
      <formula>INDIRECT(ADDRESS(ROW(),COLUMN()))=TRUNC(INDIRECT(ADDRESS(ROW(),COLUMN())))</formula>
    </cfRule>
  </conditionalFormatting>
  <conditionalFormatting sqref="BF94:BI94">
    <cfRule type="expression" dxfId="122" priority="124">
      <formula>INDIRECT(ADDRESS(ROW(),COLUMN()))=TRUNC(INDIRECT(ADDRESS(ROW(),COLUMN())))</formula>
    </cfRule>
  </conditionalFormatting>
  <conditionalFormatting sqref="AA94:BE94">
    <cfRule type="expression" dxfId="121" priority="123">
      <formula>INDIRECT(ADDRESS(ROW(),COLUMN()))=TRUNC(INDIRECT(ADDRESS(ROW(),COLUMN())))</formula>
    </cfRule>
  </conditionalFormatting>
  <conditionalFormatting sqref="BF96:BI96">
    <cfRule type="expression" dxfId="120" priority="122">
      <formula>INDIRECT(ADDRESS(ROW(),COLUMN()))=TRUNC(INDIRECT(ADDRESS(ROW(),COLUMN())))</formula>
    </cfRule>
  </conditionalFormatting>
  <conditionalFormatting sqref="AA96:BE96">
    <cfRule type="expression" dxfId="119" priority="121">
      <formula>INDIRECT(ADDRESS(ROW(),COLUMN()))=TRUNC(INDIRECT(ADDRESS(ROW(),COLUMN())))</formula>
    </cfRule>
  </conditionalFormatting>
  <conditionalFormatting sqref="BF98:BI98">
    <cfRule type="expression" dxfId="118" priority="120">
      <formula>INDIRECT(ADDRESS(ROW(),COLUMN()))=TRUNC(INDIRECT(ADDRESS(ROW(),COLUMN())))</formula>
    </cfRule>
  </conditionalFormatting>
  <conditionalFormatting sqref="AA98:BE98">
    <cfRule type="expression" dxfId="117" priority="119">
      <formula>INDIRECT(ADDRESS(ROW(),COLUMN()))=TRUNC(INDIRECT(ADDRESS(ROW(),COLUMN())))</formula>
    </cfRule>
  </conditionalFormatting>
  <conditionalFormatting sqref="BF100:BI100">
    <cfRule type="expression" dxfId="116" priority="118">
      <formula>INDIRECT(ADDRESS(ROW(),COLUMN()))=TRUNC(INDIRECT(ADDRESS(ROW(),COLUMN())))</formula>
    </cfRule>
  </conditionalFormatting>
  <conditionalFormatting sqref="AA100:BE100">
    <cfRule type="expression" dxfId="115" priority="117">
      <formula>INDIRECT(ADDRESS(ROW(),COLUMN()))=TRUNC(INDIRECT(ADDRESS(ROW(),COLUMN())))</formula>
    </cfRule>
  </conditionalFormatting>
  <conditionalFormatting sqref="BF102:BI102">
    <cfRule type="expression" dxfId="114" priority="116">
      <formula>INDIRECT(ADDRESS(ROW(),COLUMN()))=TRUNC(INDIRECT(ADDRESS(ROW(),COLUMN())))</formula>
    </cfRule>
  </conditionalFormatting>
  <conditionalFormatting sqref="AA102:BE102">
    <cfRule type="expression" dxfId="113" priority="115">
      <formula>INDIRECT(ADDRESS(ROW(),COLUMN()))=TRUNC(INDIRECT(ADDRESS(ROW(),COLUMN())))</formula>
    </cfRule>
  </conditionalFormatting>
  <conditionalFormatting sqref="BF104:BI104">
    <cfRule type="expression" dxfId="112" priority="114">
      <formula>INDIRECT(ADDRESS(ROW(),COLUMN()))=TRUNC(INDIRECT(ADDRESS(ROW(),COLUMN())))</formula>
    </cfRule>
  </conditionalFormatting>
  <conditionalFormatting sqref="AA104:BE104">
    <cfRule type="expression" dxfId="111" priority="113">
      <formula>INDIRECT(ADDRESS(ROW(),COLUMN()))=TRUNC(INDIRECT(ADDRESS(ROW(),COLUMN())))</formula>
    </cfRule>
  </conditionalFormatting>
  <conditionalFormatting sqref="BF106:BI106">
    <cfRule type="expression" dxfId="110" priority="112">
      <formula>INDIRECT(ADDRESS(ROW(),COLUMN()))=TRUNC(INDIRECT(ADDRESS(ROW(),COLUMN())))</formula>
    </cfRule>
  </conditionalFormatting>
  <conditionalFormatting sqref="AA106:BE106">
    <cfRule type="expression" dxfId="109" priority="111">
      <formula>INDIRECT(ADDRESS(ROW(),COLUMN()))=TRUNC(INDIRECT(ADDRESS(ROW(),COLUMN())))</formula>
    </cfRule>
  </conditionalFormatting>
  <conditionalFormatting sqref="BF108:BI108">
    <cfRule type="expression" dxfId="108" priority="110">
      <formula>INDIRECT(ADDRESS(ROW(),COLUMN()))=TRUNC(INDIRECT(ADDRESS(ROW(),COLUMN())))</formula>
    </cfRule>
  </conditionalFormatting>
  <conditionalFormatting sqref="AA108:BE108">
    <cfRule type="expression" dxfId="107" priority="109">
      <formula>INDIRECT(ADDRESS(ROW(),COLUMN()))=TRUNC(INDIRECT(ADDRESS(ROW(),COLUMN())))</formula>
    </cfRule>
  </conditionalFormatting>
  <conditionalFormatting sqref="BF110:BI110">
    <cfRule type="expression" dxfId="106" priority="108">
      <formula>INDIRECT(ADDRESS(ROW(),COLUMN()))=TRUNC(INDIRECT(ADDRESS(ROW(),COLUMN())))</formula>
    </cfRule>
  </conditionalFormatting>
  <conditionalFormatting sqref="AA110:BE110">
    <cfRule type="expression" dxfId="105" priority="107">
      <formula>INDIRECT(ADDRESS(ROW(),COLUMN()))=TRUNC(INDIRECT(ADDRESS(ROW(),COLUMN())))</formula>
    </cfRule>
  </conditionalFormatting>
  <conditionalFormatting sqref="BF112:BI112">
    <cfRule type="expression" dxfId="104" priority="106">
      <formula>INDIRECT(ADDRESS(ROW(),COLUMN()))=TRUNC(INDIRECT(ADDRESS(ROW(),COLUMN())))</formula>
    </cfRule>
  </conditionalFormatting>
  <conditionalFormatting sqref="AA112:BE112">
    <cfRule type="expression" dxfId="103" priority="105">
      <formula>INDIRECT(ADDRESS(ROW(),COLUMN()))=TRUNC(INDIRECT(ADDRESS(ROW(),COLUMN())))</formula>
    </cfRule>
  </conditionalFormatting>
  <conditionalFormatting sqref="BF114:BI114">
    <cfRule type="expression" dxfId="102" priority="104">
      <formula>INDIRECT(ADDRESS(ROW(),COLUMN()))=TRUNC(INDIRECT(ADDRESS(ROW(),COLUMN())))</formula>
    </cfRule>
  </conditionalFormatting>
  <conditionalFormatting sqref="AA114:BE114">
    <cfRule type="expression" dxfId="101" priority="103">
      <formula>INDIRECT(ADDRESS(ROW(),COLUMN()))=TRUNC(INDIRECT(ADDRESS(ROW(),COLUMN())))</formula>
    </cfRule>
  </conditionalFormatting>
  <conditionalFormatting sqref="BF116:BI116">
    <cfRule type="expression" dxfId="100" priority="102">
      <formula>INDIRECT(ADDRESS(ROW(),COLUMN()))=TRUNC(INDIRECT(ADDRESS(ROW(),COLUMN())))</formula>
    </cfRule>
  </conditionalFormatting>
  <conditionalFormatting sqref="AA116:BE116">
    <cfRule type="expression" dxfId="99" priority="101">
      <formula>INDIRECT(ADDRESS(ROW(),COLUMN()))=TRUNC(INDIRECT(ADDRESS(ROW(),COLUMN())))</formula>
    </cfRule>
  </conditionalFormatting>
  <conditionalFormatting sqref="BF118:BI118">
    <cfRule type="expression" dxfId="98" priority="100">
      <formula>INDIRECT(ADDRESS(ROW(),COLUMN()))=TRUNC(INDIRECT(ADDRESS(ROW(),COLUMN())))</formula>
    </cfRule>
  </conditionalFormatting>
  <conditionalFormatting sqref="AA118:BE118">
    <cfRule type="expression" dxfId="97" priority="99">
      <formula>INDIRECT(ADDRESS(ROW(),COLUMN()))=TRUNC(INDIRECT(ADDRESS(ROW(),COLUMN())))</formula>
    </cfRule>
  </conditionalFormatting>
  <conditionalFormatting sqref="BF120:BI120">
    <cfRule type="expression" dxfId="96" priority="98">
      <formula>INDIRECT(ADDRESS(ROW(),COLUMN()))=TRUNC(INDIRECT(ADDRESS(ROW(),COLUMN())))</formula>
    </cfRule>
  </conditionalFormatting>
  <conditionalFormatting sqref="AA120:BE120">
    <cfRule type="expression" dxfId="95" priority="97">
      <formula>INDIRECT(ADDRESS(ROW(),COLUMN()))=TRUNC(INDIRECT(ADDRESS(ROW(),COLUMN())))</formula>
    </cfRule>
  </conditionalFormatting>
  <conditionalFormatting sqref="BF122:BI122">
    <cfRule type="expression" dxfId="94" priority="96">
      <formula>INDIRECT(ADDRESS(ROW(),COLUMN()))=TRUNC(INDIRECT(ADDRESS(ROW(),COLUMN())))</formula>
    </cfRule>
  </conditionalFormatting>
  <conditionalFormatting sqref="AA122:BE122">
    <cfRule type="expression" dxfId="93" priority="95">
      <formula>INDIRECT(ADDRESS(ROW(),COLUMN()))=TRUNC(INDIRECT(ADDRESS(ROW(),COLUMN())))</formula>
    </cfRule>
  </conditionalFormatting>
  <conditionalFormatting sqref="BF124:BI124">
    <cfRule type="expression" dxfId="92" priority="94">
      <formula>INDIRECT(ADDRESS(ROW(),COLUMN()))=TRUNC(INDIRECT(ADDRESS(ROW(),COLUMN())))</formula>
    </cfRule>
  </conditionalFormatting>
  <conditionalFormatting sqref="AA124:BE124">
    <cfRule type="expression" dxfId="91" priority="93">
      <formula>INDIRECT(ADDRESS(ROW(),COLUMN()))=TRUNC(INDIRECT(ADDRESS(ROW(),COLUMN())))</formula>
    </cfRule>
  </conditionalFormatting>
  <conditionalFormatting sqref="BF126:BI126">
    <cfRule type="expression" dxfId="90" priority="92">
      <formula>INDIRECT(ADDRESS(ROW(),COLUMN()))=TRUNC(INDIRECT(ADDRESS(ROW(),COLUMN())))</formula>
    </cfRule>
  </conditionalFormatting>
  <conditionalFormatting sqref="AA126:BE126">
    <cfRule type="expression" dxfId="89" priority="91">
      <formula>INDIRECT(ADDRESS(ROW(),COLUMN()))=TRUNC(INDIRECT(ADDRESS(ROW(),COLUMN())))</formula>
    </cfRule>
  </conditionalFormatting>
  <conditionalFormatting sqref="BF128:BI128">
    <cfRule type="expression" dxfId="88" priority="90">
      <formula>INDIRECT(ADDRESS(ROW(),COLUMN()))=TRUNC(INDIRECT(ADDRESS(ROW(),COLUMN())))</formula>
    </cfRule>
  </conditionalFormatting>
  <conditionalFormatting sqref="AA128:BE128">
    <cfRule type="expression" dxfId="87" priority="89">
      <formula>INDIRECT(ADDRESS(ROW(),COLUMN()))=TRUNC(INDIRECT(ADDRESS(ROW(),COLUMN())))</formula>
    </cfRule>
  </conditionalFormatting>
  <conditionalFormatting sqref="BF130:BI130">
    <cfRule type="expression" dxfId="86" priority="88">
      <formula>INDIRECT(ADDRESS(ROW(),COLUMN()))=TRUNC(INDIRECT(ADDRESS(ROW(),COLUMN())))</formula>
    </cfRule>
  </conditionalFormatting>
  <conditionalFormatting sqref="AA130:BE130">
    <cfRule type="expression" dxfId="85" priority="87">
      <formula>INDIRECT(ADDRESS(ROW(),COLUMN()))=TRUNC(INDIRECT(ADDRESS(ROW(),COLUMN())))</formula>
    </cfRule>
  </conditionalFormatting>
  <conditionalFormatting sqref="BF132:BI132">
    <cfRule type="expression" dxfId="84" priority="86">
      <formula>INDIRECT(ADDRESS(ROW(),COLUMN()))=TRUNC(INDIRECT(ADDRESS(ROW(),COLUMN())))</formula>
    </cfRule>
  </conditionalFormatting>
  <conditionalFormatting sqref="AA132:BE132">
    <cfRule type="expression" dxfId="83" priority="85">
      <formula>INDIRECT(ADDRESS(ROW(),COLUMN()))=TRUNC(INDIRECT(ADDRESS(ROW(),COLUMN())))</formula>
    </cfRule>
  </conditionalFormatting>
  <conditionalFormatting sqref="BF134:BI134">
    <cfRule type="expression" dxfId="82" priority="84">
      <formula>INDIRECT(ADDRESS(ROW(),COLUMN()))=TRUNC(INDIRECT(ADDRESS(ROW(),COLUMN())))</formula>
    </cfRule>
  </conditionalFormatting>
  <conditionalFormatting sqref="AA134:BE134">
    <cfRule type="expression" dxfId="81" priority="83">
      <formula>INDIRECT(ADDRESS(ROW(),COLUMN()))=TRUNC(INDIRECT(ADDRESS(ROW(),COLUMN())))</formula>
    </cfRule>
  </conditionalFormatting>
  <conditionalFormatting sqref="BF136:BI136">
    <cfRule type="expression" dxfId="80" priority="82">
      <formula>INDIRECT(ADDRESS(ROW(),COLUMN()))=TRUNC(INDIRECT(ADDRESS(ROW(),COLUMN())))</formula>
    </cfRule>
  </conditionalFormatting>
  <conditionalFormatting sqref="AA136:BE136">
    <cfRule type="expression" dxfId="79" priority="81">
      <formula>INDIRECT(ADDRESS(ROW(),COLUMN()))=TRUNC(INDIRECT(ADDRESS(ROW(),COLUMN())))</formula>
    </cfRule>
  </conditionalFormatting>
  <conditionalFormatting sqref="BF138:BI138">
    <cfRule type="expression" dxfId="78" priority="80">
      <formula>INDIRECT(ADDRESS(ROW(),COLUMN()))=TRUNC(INDIRECT(ADDRESS(ROW(),COLUMN())))</formula>
    </cfRule>
  </conditionalFormatting>
  <conditionalFormatting sqref="AA138:BE138">
    <cfRule type="expression" dxfId="77" priority="79">
      <formula>INDIRECT(ADDRESS(ROW(),COLUMN()))=TRUNC(INDIRECT(ADDRESS(ROW(),COLUMN())))</formula>
    </cfRule>
  </conditionalFormatting>
  <conditionalFormatting sqref="BF140:BI140">
    <cfRule type="expression" dxfId="76" priority="78">
      <formula>INDIRECT(ADDRESS(ROW(),COLUMN()))=TRUNC(INDIRECT(ADDRESS(ROW(),COLUMN())))</formula>
    </cfRule>
  </conditionalFormatting>
  <conditionalFormatting sqref="AA140:BE140">
    <cfRule type="expression" dxfId="75" priority="77">
      <formula>INDIRECT(ADDRESS(ROW(),COLUMN()))=TRUNC(INDIRECT(ADDRESS(ROW(),COLUMN())))</formula>
    </cfRule>
  </conditionalFormatting>
  <conditionalFormatting sqref="BF142:BI142">
    <cfRule type="expression" dxfId="74" priority="76">
      <formula>INDIRECT(ADDRESS(ROW(),COLUMN()))=TRUNC(INDIRECT(ADDRESS(ROW(),COLUMN())))</formula>
    </cfRule>
  </conditionalFormatting>
  <conditionalFormatting sqref="AA142:BE142">
    <cfRule type="expression" dxfId="73" priority="75">
      <formula>INDIRECT(ADDRESS(ROW(),COLUMN()))=TRUNC(INDIRECT(ADDRESS(ROW(),COLUMN())))</formula>
    </cfRule>
  </conditionalFormatting>
  <conditionalFormatting sqref="BF144:BI144">
    <cfRule type="expression" dxfId="72" priority="74">
      <formula>INDIRECT(ADDRESS(ROW(),COLUMN()))=TRUNC(INDIRECT(ADDRESS(ROW(),COLUMN())))</formula>
    </cfRule>
  </conditionalFormatting>
  <conditionalFormatting sqref="AA144:BE144">
    <cfRule type="expression" dxfId="71" priority="73">
      <formula>INDIRECT(ADDRESS(ROW(),COLUMN()))=TRUNC(INDIRECT(ADDRESS(ROW(),COLUMN())))</formula>
    </cfRule>
  </conditionalFormatting>
  <conditionalFormatting sqref="BF146:BI146">
    <cfRule type="expression" dxfId="70" priority="72">
      <formula>INDIRECT(ADDRESS(ROW(),COLUMN()))=TRUNC(INDIRECT(ADDRESS(ROW(),COLUMN())))</formula>
    </cfRule>
  </conditionalFormatting>
  <conditionalFormatting sqref="AA146:BE146">
    <cfRule type="expression" dxfId="69" priority="71">
      <formula>INDIRECT(ADDRESS(ROW(),COLUMN()))=TRUNC(INDIRECT(ADDRESS(ROW(),COLUMN())))</formula>
    </cfRule>
  </conditionalFormatting>
  <conditionalFormatting sqref="BF148:BI148">
    <cfRule type="expression" dxfId="68" priority="70">
      <formula>INDIRECT(ADDRESS(ROW(),COLUMN()))=TRUNC(INDIRECT(ADDRESS(ROW(),COLUMN())))</formula>
    </cfRule>
  </conditionalFormatting>
  <conditionalFormatting sqref="AA148:BE148">
    <cfRule type="expression" dxfId="67" priority="69">
      <formula>INDIRECT(ADDRESS(ROW(),COLUMN()))=TRUNC(INDIRECT(ADDRESS(ROW(),COLUMN())))</formula>
    </cfRule>
  </conditionalFormatting>
  <conditionalFormatting sqref="BF150:BI150">
    <cfRule type="expression" dxfId="66" priority="68">
      <formula>INDIRECT(ADDRESS(ROW(),COLUMN()))=TRUNC(INDIRECT(ADDRESS(ROW(),COLUMN())))</formula>
    </cfRule>
  </conditionalFormatting>
  <conditionalFormatting sqref="AA150:BE150">
    <cfRule type="expression" dxfId="65" priority="67">
      <formula>INDIRECT(ADDRESS(ROW(),COLUMN()))=TRUNC(INDIRECT(ADDRESS(ROW(),COLUMN())))</formula>
    </cfRule>
  </conditionalFormatting>
  <conditionalFormatting sqref="BF152:BI152">
    <cfRule type="expression" dxfId="64" priority="66">
      <formula>INDIRECT(ADDRESS(ROW(),COLUMN()))=TRUNC(INDIRECT(ADDRESS(ROW(),COLUMN())))</formula>
    </cfRule>
  </conditionalFormatting>
  <conditionalFormatting sqref="AA152:BE152">
    <cfRule type="expression" dxfId="63" priority="65">
      <formula>INDIRECT(ADDRESS(ROW(),COLUMN()))=TRUNC(INDIRECT(ADDRESS(ROW(),COLUMN())))</formula>
    </cfRule>
  </conditionalFormatting>
  <conditionalFormatting sqref="BF154:BI154">
    <cfRule type="expression" dxfId="62" priority="64">
      <formula>INDIRECT(ADDRESS(ROW(),COLUMN()))=TRUNC(INDIRECT(ADDRESS(ROW(),COLUMN())))</formula>
    </cfRule>
  </conditionalFormatting>
  <conditionalFormatting sqref="AA154:BE154">
    <cfRule type="expression" dxfId="61" priority="63">
      <formula>INDIRECT(ADDRESS(ROW(),COLUMN()))=TRUNC(INDIRECT(ADDRESS(ROW(),COLUMN())))</formula>
    </cfRule>
  </conditionalFormatting>
  <conditionalFormatting sqref="BF156:BI156">
    <cfRule type="expression" dxfId="60" priority="62">
      <formula>INDIRECT(ADDRESS(ROW(),COLUMN()))=TRUNC(INDIRECT(ADDRESS(ROW(),COLUMN())))</formula>
    </cfRule>
  </conditionalFormatting>
  <conditionalFormatting sqref="AA156:BE156">
    <cfRule type="expression" dxfId="59" priority="61">
      <formula>INDIRECT(ADDRESS(ROW(),COLUMN()))=TRUNC(INDIRECT(ADDRESS(ROW(),COLUMN())))</formula>
    </cfRule>
  </conditionalFormatting>
  <conditionalFormatting sqref="BF158:BI158">
    <cfRule type="expression" dxfId="58" priority="60">
      <formula>INDIRECT(ADDRESS(ROW(),COLUMN()))=TRUNC(INDIRECT(ADDRESS(ROW(),COLUMN())))</formula>
    </cfRule>
  </conditionalFormatting>
  <conditionalFormatting sqref="AA158:BE158">
    <cfRule type="expression" dxfId="57" priority="59">
      <formula>INDIRECT(ADDRESS(ROW(),COLUMN()))=TRUNC(INDIRECT(ADDRESS(ROW(),COLUMN())))</formula>
    </cfRule>
  </conditionalFormatting>
  <conditionalFormatting sqref="BF160:BI160">
    <cfRule type="expression" dxfId="56" priority="58">
      <formula>INDIRECT(ADDRESS(ROW(),COLUMN()))=TRUNC(INDIRECT(ADDRESS(ROW(),COLUMN())))</formula>
    </cfRule>
  </conditionalFormatting>
  <conditionalFormatting sqref="AA160:BE160">
    <cfRule type="expression" dxfId="55" priority="57">
      <formula>INDIRECT(ADDRESS(ROW(),COLUMN()))=TRUNC(INDIRECT(ADDRESS(ROW(),COLUMN())))</formula>
    </cfRule>
  </conditionalFormatting>
  <conditionalFormatting sqref="BF162:BI162">
    <cfRule type="expression" dxfId="54" priority="56">
      <formula>INDIRECT(ADDRESS(ROW(),COLUMN()))=TRUNC(INDIRECT(ADDRESS(ROW(),COLUMN())))</formula>
    </cfRule>
  </conditionalFormatting>
  <conditionalFormatting sqref="AA162:BE162">
    <cfRule type="expression" dxfId="53" priority="55">
      <formula>INDIRECT(ADDRESS(ROW(),COLUMN()))=TRUNC(INDIRECT(ADDRESS(ROW(),COLUMN())))</formula>
    </cfRule>
  </conditionalFormatting>
  <conditionalFormatting sqref="BF164:BI164">
    <cfRule type="expression" dxfId="52" priority="54">
      <formula>INDIRECT(ADDRESS(ROW(),COLUMN()))=TRUNC(INDIRECT(ADDRESS(ROW(),COLUMN())))</formula>
    </cfRule>
  </conditionalFormatting>
  <conditionalFormatting sqref="AA164:BE164">
    <cfRule type="expression" dxfId="51" priority="53">
      <formula>INDIRECT(ADDRESS(ROW(),COLUMN()))=TRUNC(INDIRECT(ADDRESS(ROW(),COLUMN())))</formula>
    </cfRule>
  </conditionalFormatting>
  <conditionalFormatting sqref="BF166:BI166">
    <cfRule type="expression" dxfId="50" priority="52">
      <formula>INDIRECT(ADDRESS(ROW(),COLUMN()))=TRUNC(INDIRECT(ADDRESS(ROW(),COLUMN())))</formula>
    </cfRule>
  </conditionalFormatting>
  <conditionalFormatting sqref="AA166:BE166">
    <cfRule type="expression" dxfId="49" priority="51">
      <formula>INDIRECT(ADDRESS(ROW(),COLUMN()))=TRUNC(INDIRECT(ADDRESS(ROW(),COLUMN())))</formula>
    </cfRule>
  </conditionalFormatting>
  <conditionalFormatting sqref="BF168:BI168">
    <cfRule type="expression" dxfId="48" priority="50">
      <formula>INDIRECT(ADDRESS(ROW(),COLUMN()))=TRUNC(INDIRECT(ADDRESS(ROW(),COLUMN())))</formula>
    </cfRule>
  </conditionalFormatting>
  <conditionalFormatting sqref="AA168:BE168">
    <cfRule type="expression" dxfId="47" priority="49">
      <formula>INDIRECT(ADDRESS(ROW(),COLUMN()))=TRUNC(INDIRECT(ADDRESS(ROW(),COLUMN())))</formula>
    </cfRule>
  </conditionalFormatting>
  <conditionalFormatting sqref="BF170:BI170">
    <cfRule type="expression" dxfId="46" priority="48">
      <formula>INDIRECT(ADDRESS(ROW(),COLUMN()))=TRUNC(INDIRECT(ADDRESS(ROW(),COLUMN())))</formula>
    </cfRule>
  </conditionalFormatting>
  <conditionalFormatting sqref="AA170:BE170">
    <cfRule type="expression" dxfId="45" priority="47">
      <formula>INDIRECT(ADDRESS(ROW(),COLUMN()))=TRUNC(INDIRECT(ADDRESS(ROW(),COLUMN())))</formula>
    </cfRule>
  </conditionalFormatting>
  <conditionalFormatting sqref="BF172:BI172">
    <cfRule type="expression" dxfId="44" priority="46">
      <formula>INDIRECT(ADDRESS(ROW(),COLUMN()))=TRUNC(INDIRECT(ADDRESS(ROW(),COLUMN())))</formula>
    </cfRule>
  </conditionalFormatting>
  <conditionalFormatting sqref="AA172:BE172">
    <cfRule type="expression" dxfId="43" priority="45">
      <formula>INDIRECT(ADDRESS(ROW(),COLUMN()))=TRUNC(INDIRECT(ADDRESS(ROW(),COLUMN())))</formula>
    </cfRule>
  </conditionalFormatting>
  <conditionalFormatting sqref="BF174:BI174">
    <cfRule type="expression" dxfId="42" priority="44">
      <formula>INDIRECT(ADDRESS(ROW(),COLUMN()))=TRUNC(INDIRECT(ADDRESS(ROW(),COLUMN())))</formula>
    </cfRule>
  </conditionalFormatting>
  <conditionalFormatting sqref="AA174:BE174">
    <cfRule type="expression" dxfId="41" priority="43">
      <formula>INDIRECT(ADDRESS(ROW(),COLUMN()))=TRUNC(INDIRECT(ADDRESS(ROW(),COLUMN())))</formula>
    </cfRule>
  </conditionalFormatting>
  <conditionalFormatting sqref="BF176:BI176">
    <cfRule type="expression" dxfId="40" priority="42">
      <formula>INDIRECT(ADDRESS(ROW(),COLUMN()))=TRUNC(INDIRECT(ADDRESS(ROW(),COLUMN())))</formula>
    </cfRule>
  </conditionalFormatting>
  <conditionalFormatting sqref="AA176:BE176">
    <cfRule type="expression" dxfId="39" priority="41">
      <formula>INDIRECT(ADDRESS(ROW(),COLUMN()))=TRUNC(INDIRECT(ADDRESS(ROW(),COLUMN())))</formula>
    </cfRule>
  </conditionalFormatting>
  <conditionalFormatting sqref="BF178:BI178">
    <cfRule type="expression" dxfId="38" priority="40">
      <formula>INDIRECT(ADDRESS(ROW(),COLUMN()))=TRUNC(INDIRECT(ADDRESS(ROW(),COLUMN())))</formula>
    </cfRule>
  </conditionalFormatting>
  <conditionalFormatting sqref="AA178:BE178">
    <cfRule type="expression" dxfId="37" priority="39">
      <formula>INDIRECT(ADDRESS(ROW(),COLUMN()))=TRUNC(INDIRECT(ADDRESS(ROW(),COLUMN())))</formula>
    </cfRule>
  </conditionalFormatting>
  <conditionalFormatting sqref="BF180:BI180">
    <cfRule type="expression" dxfId="36" priority="38">
      <formula>INDIRECT(ADDRESS(ROW(),COLUMN()))=TRUNC(INDIRECT(ADDRESS(ROW(),COLUMN())))</formula>
    </cfRule>
  </conditionalFormatting>
  <conditionalFormatting sqref="AA180:BE180">
    <cfRule type="expression" dxfId="35" priority="37">
      <formula>INDIRECT(ADDRESS(ROW(),COLUMN()))=TRUNC(INDIRECT(ADDRESS(ROW(),COLUMN())))</formula>
    </cfRule>
  </conditionalFormatting>
  <conditionalFormatting sqref="BF182:BI182">
    <cfRule type="expression" dxfId="34" priority="36">
      <formula>INDIRECT(ADDRESS(ROW(),COLUMN()))=TRUNC(INDIRECT(ADDRESS(ROW(),COLUMN())))</formula>
    </cfRule>
  </conditionalFormatting>
  <conditionalFormatting sqref="AA182:BE182">
    <cfRule type="expression" dxfId="33" priority="35">
      <formula>INDIRECT(ADDRESS(ROW(),COLUMN()))=TRUNC(INDIRECT(ADDRESS(ROW(),COLUMN())))</formula>
    </cfRule>
  </conditionalFormatting>
  <conditionalFormatting sqref="BF184:BI184">
    <cfRule type="expression" dxfId="32" priority="34">
      <formula>INDIRECT(ADDRESS(ROW(),COLUMN()))=TRUNC(INDIRECT(ADDRESS(ROW(),COLUMN())))</formula>
    </cfRule>
  </conditionalFormatting>
  <conditionalFormatting sqref="AA184:BE184">
    <cfRule type="expression" dxfId="31" priority="33">
      <formula>INDIRECT(ADDRESS(ROW(),COLUMN()))=TRUNC(INDIRECT(ADDRESS(ROW(),COLUMN())))</formula>
    </cfRule>
  </conditionalFormatting>
  <conditionalFormatting sqref="BF186:BI186">
    <cfRule type="expression" dxfId="30" priority="32">
      <formula>INDIRECT(ADDRESS(ROW(),COLUMN()))=TRUNC(INDIRECT(ADDRESS(ROW(),COLUMN())))</formula>
    </cfRule>
  </conditionalFormatting>
  <conditionalFormatting sqref="AA186:BE186">
    <cfRule type="expression" dxfId="29" priority="31">
      <formula>INDIRECT(ADDRESS(ROW(),COLUMN()))=TRUNC(INDIRECT(ADDRESS(ROW(),COLUMN())))</formula>
    </cfRule>
  </conditionalFormatting>
  <conditionalFormatting sqref="BF188:BI188">
    <cfRule type="expression" dxfId="28" priority="30">
      <formula>INDIRECT(ADDRESS(ROW(),COLUMN()))=TRUNC(INDIRECT(ADDRESS(ROW(),COLUMN())))</formula>
    </cfRule>
  </conditionalFormatting>
  <conditionalFormatting sqref="BF190:BI190">
    <cfRule type="expression" dxfId="27" priority="28">
      <formula>INDIRECT(ADDRESS(ROW(),COLUMN()))=TRUNC(INDIRECT(ADDRESS(ROW(),COLUMN())))</formula>
    </cfRule>
  </conditionalFormatting>
  <conditionalFormatting sqref="AA190:BE190">
    <cfRule type="expression" dxfId="26" priority="27">
      <formula>INDIRECT(ADDRESS(ROW(),COLUMN()))=TRUNC(INDIRECT(ADDRESS(ROW(),COLUMN())))</formula>
    </cfRule>
  </conditionalFormatting>
  <conditionalFormatting sqref="BF192:BI192">
    <cfRule type="expression" dxfId="25" priority="26">
      <formula>INDIRECT(ADDRESS(ROW(),COLUMN()))=TRUNC(INDIRECT(ADDRESS(ROW(),COLUMN())))</formula>
    </cfRule>
  </conditionalFormatting>
  <conditionalFormatting sqref="AA192:BE192">
    <cfRule type="expression" dxfId="24" priority="25">
      <formula>INDIRECT(ADDRESS(ROW(),COLUMN()))=TRUNC(INDIRECT(ADDRESS(ROW(),COLUMN())))</formula>
    </cfRule>
  </conditionalFormatting>
  <conditionalFormatting sqref="BF194:BI194">
    <cfRule type="expression" dxfId="23" priority="24">
      <formula>INDIRECT(ADDRESS(ROW(),COLUMN()))=TRUNC(INDIRECT(ADDRESS(ROW(),COLUMN())))</formula>
    </cfRule>
  </conditionalFormatting>
  <conditionalFormatting sqref="AA194:BE194">
    <cfRule type="expression" dxfId="22" priority="23">
      <formula>INDIRECT(ADDRESS(ROW(),COLUMN()))=TRUNC(INDIRECT(ADDRESS(ROW(),COLUMN())))</formula>
    </cfRule>
  </conditionalFormatting>
  <conditionalFormatting sqref="BF196:BI196">
    <cfRule type="expression" dxfId="21" priority="22">
      <formula>INDIRECT(ADDRESS(ROW(),COLUMN()))=TRUNC(INDIRECT(ADDRESS(ROW(),COLUMN())))</formula>
    </cfRule>
  </conditionalFormatting>
  <conditionalFormatting sqref="AA196:BE196">
    <cfRule type="expression" dxfId="20" priority="21">
      <formula>INDIRECT(ADDRESS(ROW(),COLUMN()))=TRUNC(INDIRECT(ADDRESS(ROW(),COLUMN())))</formula>
    </cfRule>
  </conditionalFormatting>
  <conditionalFormatting sqref="BF198:BI198">
    <cfRule type="expression" dxfId="19" priority="20">
      <formula>INDIRECT(ADDRESS(ROW(),COLUMN()))=TRUNC(INDIRECT(ADDRESS(ROW(),COLUMN())))</formula>
    </cfRule>
  </conditionalFormatting>
  <conditionalFormatting sqref="AA198:BE198">
    <cfRule type="expression" dxfId="18" priority="19">
      <formula>INDIRECT(ADDRESS(ROW(),COLUMN()))=TRUNC(INDIRECT(ADDRESS(ROW(),COLUMN())))</formula>
    </cfRule>
  </conditionalFormatting>
  <conditionalFormatting sqref="BF200:BI200">
    <cfRule type="expression" dxfId="17" priority="18">
      <formula>INDIRECT(ADDRESS(ROW(),COLUMN()))=TRUNC(INDIRECT(ADDRESS(ROW(),COLUMN())))</formula>
    </cfRule>
  </conditionalFormatting>
  <conditionalFormatting sqref="AA200:BE200">
    <cfRule type="expression" dxfId="16" priority="17">
      <formula>INDIRECT(ADDRESS(ROW(),COLUMN()))=TRUNC(INDIRECT(ADDRESS(ROW(),COLUMN())))</formula>
    </cfRule>
  </conditionalFormatting>
  <conditionalFormatting sqref="BF202:BI202">
    <cfRule type="expression" dxfId="15" priority="16">
      <formula>INDIRECT(ADDRESS(ROW(),COLUMN()))=TRUNC(INDIRECT(ADDRESS(ROW(),COLUMN())))</formula>
    </cfRule>
  </conditionalFormatting>
  <conditionalFormatting sqref="AA202:BE202">
    <cfRule type="expression" dxfId="14" priority="15">
      <formula>INDIRECT(ADDRESS(ROW(),COLUMN()))=TRUNC(INDIRECT(ADDRESS(ROW(),COLUMN())))</formula>
    </cfRule>
  </conditionalFormatting>
  <conditionalFormatting sqref="BF204:BI204">
    <cfRule type="expression" dxfId="13" priority="14">
      <formula>INDIRECT(ADDRESS(ROW(),COLUMN()))=TRUNC(INDIRECT(ADDRESS(ROW(),COLUMN())))</formula>
    </cfRule>
  </conditionalFormatting>
  <conditionalFormatting sqref="AA204:BE204">
    <cfRule type="expression" dxfId="12" priority="13">
      <formula>INDIRECT(ADDRESS(ROW(),COLUMN()))=TRUNC(INDIRECT(ADDRESS(ROW(),COLUMN())))</formula>
    </cfRule>
  </conditionalFormatting>
  <conditionalFormatting sqref="BF206:BI206">
    <cfRule type="expression" dxfId="11" priority="12">
      <formula>INDIRECT(ADDRESS(ROW(),COLUMN()))=TRUNC(INDIRECT(ADDRESS(ROW(),COLUMN())))</formula>
    </cfRule>
  </conditionalFormatting>
  <conditionalFormatting sqref="AA206:BE206">
    <cfRule type="expression" dxfId="10" priority="11">
      <formula>INDIRECT(ADDRESS(ROW(),COLUMN()))=TRUNC(INDIRECT(ADDRESS(ROW(),COLUMN())))</formula>
    </cfRule>
  </conditionalFormatting>
  <conditionalFormatting sqref="BF208:BI208">
    <cfRule type="expression" dxfId="9" priority="10">
      <formula>INDIRECT(ADDRESS(ROW(),COLUMN()))=TRUNC(INDIRECT(ADDRESS(ROW(),COLUMN())))</formula>
    </cfRule>
  </conditionalFormatting>
  <conditionalFormatting sqref="AA208:BE208">
    <cfRule type="expression" dxfId="8" priority="9">
      <formula>INDIRECT(ADDRESS(ROW(),COLUMN()))=TRUNC(INDIRECT(ADDRESS(ROW(),COLUMN())))</formula>
    </cfRule>
  </conditionalFormatting>
  <conditionalFormatting sqref="BF210:BI210">
    <cfRule type="expression" dxfId="7" priority="8">
      <formula>INDIRECT(ADDRESS(ROW(),COLUMN()))=TRUNC(INDIRECT(ADDRESS(ROW(),COLUMN())))</formula>
    </cfRule>
  </conditionalFormatting>
  <conditionalFormatting sqref="AA210:BE210">
    <cfRule type="expression" dxfId="6" priority="7">
      <formula>INDIRECT(ADDRESS(ROW(),COLUMN()))=TRUNC(INDIRECT(ADDRESS(ROW(),COLUMN())))</formula>
    </cfRule>
  </conditionalFormatting>
  <conditionalFormatting sqref="BF212:BI212">
    <cfRule type="expression" dxfId="5" priority="6">
      <formula>INDIRECT(ADDRESS(ROW(),COLUMN()))=TRUNC(INDIRECT(ADDRESS(ROW(),COLUMN())))</formula>
    </cfRule>
  </conditionalFormatting>
  <conditionalFormatting sqref="AA212:BE212">
    <cfRule type="expression" dxfId="4" priority="5">
      <formula>INDIRECT(ADDRESS(ROW(),COLUMN()))=TRUNC(INDIRECT(ADDRESS(ROW(),COLUMN())))</formula>
    </cfRule>
  </conditionalFormatting>
  <conditionalFormatting sqref="BF214:BI214">
    <cfRule type="expression" dxfId="3" priority="4">
      <formula>INDIRECT(ADDRESS(ROW(),COLUMN()))=TRUNC(INDIRECT(ADDRESS(ROW(),COLUMN())))</formula>
    </cfRule>
  </conditionalFormatting>
  <conditionalFormatting sqref="AA214:BE214">
    <cfRule type="expression" dxfId="2" priority="3">
      <formula>INDIRECT(ADDRESS(ROW(),COLUMN()))=TRUNC(INDIRECT(ADDRESS(ROW(),COLUMN())))</formula>
    </cfRule>
  </conditionalFormatting>
  <conditionalFormatting sqref="BF216:BI216">
    <cfRule type="expression" dxfId="1" priority="2">
      <formula>INDIRECT(ADDRESS(ROW(),COLUMN()))=TRUNC(INDIRECT(ADDRESS(ROW(),COLUMN())))</formula>
    </cfRule>
  </conditionalFormatting>
  <conditionalFormatting sqref="AA216:BE216">
    <cfRule type="expression" dxfId="0" priority="1">
      <formula>INDIRECT(ADDRESS(ROW(),COLUMN()))=TRUNC(INDIRECT(ADDRESS(ROW(),COLUMN())))</formula>
    </cfRule>
  </conditionalFormatting>
  <dataValidations count="11">
    <dataValidation type="list" allowBlank="1" showInputMessage="1" sqref="C17:C230">
      <formula1>"◎,○"</formula1>
    </dataValidation>
    <dataValidation type="list" allowBlank="1" showInputMessage="1" showErrorMessage="1" sqref="V228:W228">
      <formula1>"週,暦月"</formula1>
    </dataValidation>
    <dataValidation type="list" allowBlank="1" showInputMessage="1" showErrorMessage="1" sqref="BI3:BL3">
      <formula1>"４週,暦月"</formula1>
    </dataValidation>
    <dataValidation type="list" allowBlank="1" showInputMessage="1" showErrorMessage="1" sqref="AJ3:AJ4">
      <formula1>#REF!</formula1>
    </dataValidation>
    <dataValidation type="decimal" allowBlank="1" showInputMessage="1" showErrorMessage="1" error="入力可能範囲　32～40" sqref="BE6:BF6">
      <formula1>32</formula1>
      <formula2>40</formula2>
    </dataValidation>
    <dataValidation type="list" allowBlank="1" showInputMessage="1" showErrorMessage="1" sqref="BI4:BL4">
      <formula1>"予定,実績,予定・実績"</formula1>
    </dataValidation>
    <dataValidation type="list" allowBlank="1" showInputMessage="1" sqref="G17:H216">
      <formula1>職種</formula1>
    </dataValidation>
    <dataValidation type="list" errorStyle="warning" allowBlank="1" showInputMessage="1" error="リストにない場合のみ、入力してください。" sqref="O17:R216">
      <formula1>INDIRECT(G17)</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formula1>シフト記号表</formula1>
    </dataValidation>
    <dataValidation type="list" allowBlank="1" showInputMessage="1" sqref="M17:N216">
      <formula1>"A, B, C, D"</formula1>
    </dataValidation>
    <dataValidation allowBlank="1" showInputMessage="1" showErrorMessage="1" error="入力可能範囲　32～40" sqref="BI10"/>
  </dataValidations>
  <printOptions horizontalCentered="1"/>
  <pageMargins left="0.15748031496062992" right="0.15748031496062992" top="0.59055118110236227" bottom="0.27559055118110237" header="0.15748031496062992" footer="0.15748031496062992"/>
  <pageSetup paperSize="9" scale="15"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AX1:BM1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N52"/>
  <sheetViews>
    <sheetView zoomScale="75" zoomScaleNormal="75" workbookViewId="0">
      <selection activeCell="G18" sqref="G18"/>
    </sheetView>
  </sheetViews>
  <sheetFormatPr defaultColWidth="9" defaultRowHeight="25.5"/>
  <cols>
    <col min="1" max="1" width="1.625" style="85" customWidth="1"/>
    <col min="2" max="2" width="5.625" style="84" customWidth="1"/>
    <col min="3" max="3" width="10.625" style="84" customWidth="1"/>
    <col min="4" max="4" width="10.625" style="84" hidden="1" customWidth="1"/>
    <col min="5" max="5" width="3.375" style="84" bestFit="1" customWidth="1"/>
    <col min="6" max="6" width="15.625" style="85" customWidth="1"/>
    <col min="7" max="7" width="3.375" style="85" bestFit="1" customWidth="1"/>
    <col min="8" max="8" width="15.625" style="85" customWidth="1"/>
    <col min="9" max="9" width="3.375" style="85" bestFit="1" customWidth="1"/>
    <col min="10" max="10" width="15.625" style="84" customWidth="1"/>
    <col min="11" max="11" width="3.375" style="85" bestFit="1" customWidth="1"/>
    <col min="12" max="12" width="15.625" style="85" customWidth="1"/>
    <col min="13" max="13" width="3.375" style="85" customWidth="1"/>
    <col min="14" max="14" width="50.625" style="85" customWidth="1"/>
    <col min="15" max="16384" width="9" style="85"/>
  </cols>
  <sheetData>
    <row r="1" spans="2:14">
      <c r="B1" s="83" t="s">
        <v>32</v>
      </c>
    </row>
    <row r="2" spans="2:14">
      <c r="B2" s="86" t="s">
        <v>33</v>
      </c>
      <c r="F2" s="87"/>
      <c r="G2" s="88"/>
      <c r="H2" s="88"/>
      <c r="I2" s="88"/>
      <c r="J2" s="89"/>
      <c r="K2" s="88"/>
      <c r="L2" s="88"/>
    </row>
    <row r="3" spans="2:14">
      <c r="B3" s="87" t="s">
        <v>208</v>
      </c>
      <c r="F3" s="89" t="s">
        <v>209</v>
      </c>
      <c r="G3" s="88"/>
      <c r="H3" s="88"/>
      <c r="I3" s="88"/>
      <c r="J3" s="89"/>
      <c r="K3" s="88"/>
      <c r="L3" s="88"/>
    </row>
    <row r="4" spans="2:14">
      <c r="B4" s="86"/>
      <c r="F4" s="1485" t="s">
        <v>34</v>
      </c>
      <c r="G4" s="1485"/>
      <c r="H4" s="1485"/>
      <c r="I4" s="1485"/>
      <c r="J4" s="1485"/>
      <c r="K4" s="1485"/>
      <c r="L4" s="1485"/>
      <c r="N4" s="1485" t="s">
        <v>228</v>
      </c>
    </row>
    <row r="5" spans="2:14">
      <c r="B5" s="84" t="s">
        <v>20</v>
      </c>
      <c r="C5" s="84" t="s">
        <v>4</v>
      </c>
      <c r="F5" s="84" t="s">
        <v>229</v>
      </c>
      <c r="G5" s="84"/>
      <c r="H5" s="84" t="s">
        <v>230</v>
      </c>
      <c r="J5" s="84" t="s">
        <v>35</v>
      </c>
      <c r="L5" s="84" t="s">
        <v>34</v>
      </c>
      <c r="N5" s="1485"/>
    </row>
    <row r="6" spans="2:14">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c r="B11" s="90">
        <v>6</v>
      </c>
      <c r="C11" s="91" t="s">
        <v>43</v>
      </c>
      <c r="D11" s="92" t="str">
        <f t="shared" si="0"/>
        <v>f</v>
      </c>
      <c r="E11" s="90" t="s">
        <v>16</v>
      </c>
      <c r="F11" s="93">
        <v>0.54166666666666663</v>
      </c>
      <c r="G11" s="90" t="s">
        <v>17</v>
      </c>
      <c r="H11" s="93">
        <v>0.77083333333333337</v>
      </c>
      <c r="I11" s="94" t="s">
        <v>37</v>
      </c>
      <c r="J11" s="93">
        <v>0</v>
      </c>
      <c r="K11" s="95" t="s">
        <v>2</v>
      </c>
      <c r="L11" s="96">
        <f>IF(OR(F11="",H11=""),"",(H11+IF(F11&gt;H11,1,0)-F11-J11)*24)</f>
        <v>5.5000000000000018</v>
      </c>
      <c r="N11" s="97"/>
    </row>
    <row r="12" spans="2:14">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c r="B13" s="90">
        <v>8</v>
      </c>
      <c r="C13" s="91" t="s">
        <v>45</v>
      </c>
      <c r="D13" s="92" t="str">
        <f t="shared" si="0"/>
        <v>h</v>
      </c>
      <c r="E13" s="90" t="s">
        <v>16</v>
      </c>
      <c r="F13" s="93">
        <v>0.66666666666666663</v>
      </c>
      <c r="G13" s="90" t="s">
        <v>17</v>
      </c>
      <c r="H13" s="93">
        <v>0</v>
      </c>
      <c r="I13" s="94" t="s">
        <v>37</v>
      </c>
      <c r="J13" s="93">
        <v>2.0833333333333332E-2</v>
      </c>
      <c r="K13" s="95" t="s">
        <v>2</v>
      </c>
      <c r="L13" s="96">
        <f t="shared" si="1"/>
        <v>7.5000000000000018</v>
      </c>
      <c r="N13" s="97" t="s">
        <v>253</v>
      </c>
    </row>
    <row r="14" spans="2:14">
      <c r="B14" s="90">
        <v>9</v>
      </c>
      <c r="C14" s="91" t="s">
        <v>46</v>
      </c>
      <c r="D14" s="92" t="str">
        <f t="shared" si="0"/>
        <v>i</v>
      </c>
      <c r="E14" s="90" t="s">
        <v>16</v>
      </c>
      <c r="F14" s="93">
        <v>0</v>
      </c>
      <c r="G14" s="90" t="s">
        <v>17</v>
      </c>
      <c r="H14" s="93">
        <v>0.375</v>
      </c>
      <c r="I14" s="94" t="s">
        <v>37</v>
      </c>
      <c r="J14" s="93">
        <v>2.0833333333333332E-2</v>
      </c>
      <c r="K14" s="95" t="s">
        <v>2</v>
      </c>
      <c r="L14" s="96">
        <f t="shared" si="1"/>
        <v>8.5</v>
      </c>
      <c r="N14" s="97" t="s">
        <v>268</v>
      </c>
    </row>
    <row r="15" spans="2:14">
      <c r="B15" s="90">
        <v>10</v>
      </c>
      <c r="C15" s="91" t="s">
        <v>47</v>
      </c>
      <c r="D15" s="92" t="str">
        <f t="shared" si="0"/>
        <v>j</v>
      </c>
      <c r="E15" s="90" t="s">
        <v>16</v>
      </c>
      <c r="F15" s="93"/>
      <c r="G15" s="90" t="s">
        <v>17</v>
      </c>
      <c r="H15" s="93"/>
      <c r="I15" s="94" t="s">
        <v>37</v>
      </c>
      <c r="J15" s="93">
        <v>0</v>
      </c>
      <c r="K15" s="95" t="s">
        <v>2</v>
      </c>
      <c r="L15" s="96" t="str">
        <f t="shared" si="1"/>
        <v/>
      </c>
      <c r="N15" s="97"/>
    </row>
    <row r="16" spans="2:14">
      <c r="B16" s="90">
        <v>11</v>
      </c>
      <c r="C16" s="91" t="s">
        <v>48</v>
      </c>
      <c r="D16" s="92" t="str">
        <f t="shared" si="0"/>
        <v>k</v>
      </c>
      <c r="E16" s="90" t="s">
        <v>16</v>
      </c>
      <c r="F16" s="93"/>
      <c r="G16" s="90" t="s">
        <v>17</v>
      </c>
      <c r="H16" s="93"/>
      <c r="I16" s="94" t="s">
        <v>37</v>
      </c>
      <c r="J16" s="93">
        <v>0</v>
      </c>
      <c r="K16" s="95" t="s">
        <v>2</v>
      </c>
      <c r="L16" s="96" t="str">
        <f t="shared" si="1"/>
        <v/>
      </c>
      <c r="N16" s="97"/>
    </row>
    <row r="17" spans="2:14">
      <c r="B17" s="90">
        <v>12</v>
      </c>
      <c r="C17" s="91" t="s">
        <v>49</v>
      </c>
      <c r="D17" s="92" t="str">
        <f t="shared" si="0"/>
        <v>l</v>
      </c>
      <c r="E17" s="90" t="s">
        <v>16</v>
      </c>
      <c r="F17" s="93"/>
      <c r="G17" s="90" t="s">
        <v>17</v>
      </c>
      <c r="H17" s="93"/>
      <c r="I17" s="94" t="s">
        <v>37</v>
      </c>
      <c r="J17" s="93">
        <v>0</v>
      </c>
      <c r="K17" s="95" t="s">
        <v>2</v>
      </c>
      <c r="L17" s="96" t="str">
        <f t="shared" si="1"/>
        <v/>
      </c>
      <c r="N17" s="97"/>
    </row>
    <row r="18" spans="2:14">
      <c r="B18" s="90">
        <v>13</v>
      </c>
      <c r="C18" s="91" t="s">
        <v>50</v>
      </c>
      <c r="D18" s="92" t="str">
        <f t="shared" si="0"/>
        <v>m</v>
      </c>
      <c r="E18" s="90" t="s">
        <v>16</v>
      </c>
      <c r="F18" s="93"/>
      <c r="G18" s="90" t="s">
        <v>17</v>
      </c>
      <c r="H18" s="93"/>
      <c r="I18" s="94" t="s">
        <v>37</v>
      </c>
      <c r="J18" s="93">
        <v>0</v>
      </c>
      <c r="K18" s="95" t="s">
        <v>2</v>
      </c>
      <c r="L18" s="96" t="str">
        <f t="shared" si="1"/>
        <v/>
      </c>
      <c r="N18" s="97"/>
    </row>
    <row r="19" spans="2:14">
      <c r="B19" s="90">
        <v>14</v>
      </c>
      <c r="C19" s="91" t="s">
        <v>51</v>
      </c>
      <c r="D19" s="92" t="str">
        <f t="shared" si="0"/>
        <v>n</v>
      </c>
      <c r="E19" s="90" t="s">
        <v>16</v>
      </c>
      <c r="F19" s="93"/>
      <c r="G19" s="90" t="s">
        <v>17</v>
      </c>
      <c r="H19" s="93"/>
      <c r="I19" s="94" t="s">
        <v>37</v>
      </c>
      <c r="J19" s="93">
        <v>0</v>
      </c>
      <c r="K19" s="95" t="s">
        <v>2</v>
      </c>
      <c r="L19" s="96" t="str">
        <f t="shared" si="1"/>
        <v/>
      </c>
      <c r="N19" s="97"/>
    </row>
    <row r="20" spans="2:14">
      <c r="B20" s="90">
        <v>15</v>
      </c>
      <c r="C20" s="91" t="s">
        <v>52</v>
      </c>
      <c r="D20" s="92" t="str">
        <f t="shared" si="0"/>
        <v>o</v>
      </c>
      <c r="E20" s="90" t="s">
        <v>16</v>
      </c>
      <c r="F20" s="93"/>
      <c r="G20" s="90" t="s">
        <v>17</v>
      </c>
      <c r="H20" s="93"/>
      <c r="I20" s="94" t="s">
        <v>37</v>
      </c>
      <c r="J20" s="93">
        <v>0</v>
      </c>
      <c r="K20" s="95" t="s">
        <v>2</v>
      </c>
      <c r="L20" s="96" t="str">
        <f t="shared" si="1"/>
        <v/>
      </c>
      <c r="N20" s="97"/>
    </row>
    <row r="21" spans="2:14">
      <c r="B21" s="90">
        <v>16</v>
      </c>
      <c r="C21" s="91" t="s">
        <v>53</v>
      </c>
      <c r="D21" s="92" t="str">
        <f t="shared" si="0"/>
        <v>p</v>
      </c>
      <c r="E21" s="90" t="s">
        <v>16</v>
      </c>
      <c r="F21" s="93"/>
      <c r="G21" s="90" t="s">
        <v>17</v>
      </c>
      <c r="H21" s="93"/>
      <c r="I21" s="94" t="s">
        <v>37</v>
      </c>
      <c r="J21" s="93">
        <v>0</v>
      </c>
      <c r="K21" s="95" t="s">
        <v>2</v>
      </c>
      <c r="L21" s="96" t="str">
        <f t="shared" si="1"/>
        <v/>
      </c>
      <c r="N21" s="97"/>
    </row>
    <row r="22" spans="2:14">
      <c r="B22" s="90">
        <v>17</v>
      </c>
      <c r="C22" s="91" t="s">
        <v>54</v>
      </c>
      <c r="D22" s="92" t="str">
        <f t="shared" si="0"/>
        <v>q</v>
      </c>
      <c r="E22" s="90" t="s">
        <v>16</v>
      </c>
      <c r="F22" s="93"/>
      <c r="G22" s="90" t="s">
        <v>17</v>
      </c>
      <c r="H22" s="93"/>
      <c r="I22" s="94" t="s">
        <v>37</v>
      </c>
      <c r="J22" s="93">
        <v>0</v>
      </c>
      <c r="K22" s="95" t="s">
        <v>2</v>
      </c>
      <c r="L22" s="96" t="str">
        <f t="shared" si="1"/>
        <v/>
      </c>
      <c r="N22" s="97"/>
    </row>
    <row r="23" spans="2:14">
      <c r="B23" s="90">
        <v>18</v>
      </c>
      <c r="C23" s="91" t="s">
        <v>55</v>
      </c>
      <c r="D23" s="92" t="str">
        <f t="shared" si="0"/>
        <v>r</v>
      </c>
      <c r="E23" s="90" t="s">
        <v>16</v>
      </c>
      <c r="F23" s="98"/>
      <c r="G23" s="90" t="s">
        <v>17</v>
      </c>
      <c r="H23" s="98"/>
      <c r="I23" s="94" t="s">
        <v>37</v>
      </c>
      <c r="J23" s="98"/>
      <c r="K23" s="95" t="s">
        <v>2</v>
      </c>
      <c r="L23" s="91">
        <v>1</v>
      </c>
      <c r="N23" s="97"/>
    </row>
    <row r="24" spans="2:14">
      <c r="B24" s="90">
        <v>19</v>
      </c>
      <c r="C24" s="91" t="s">
        <v>56</v>
      </c>
      <c r="D24" s="92" t="str">
        <f t="shared" si="0"/>
        <v>s</v>
      </c>
      <c r="E24" s="90" t="s">
        <v>16</v>
      </c>
      <c r="F24" s="98"/>
      <c r="G24" s="90" t="s">
        <v>17</v>
      </c>
      <c r="H24" s="98"/>
      <c r="I24" s="94" t="s">
        <v>37</v>
      </c>
      <c r="J24" s="98"/>
      <c r="K24" s="95" t="s">
        <v>2</v>
      </c>
      <c r="L24" s="91">
        <v>2</v>
      </c>
      <c r="N24" s="97"/>
    </row>
    <row r="25" spans="2:14">
      <c r="B25" s="90">
        <v>20</v>
      </c>
      <c r="C25" s="91" t="s">
        <v>57</v>
      </c>
      <c r="D25" s="92" t="str">
        <f t="shared" si="0"/>
        <v>t</v>
      </c>
      <c r="E25" s="90" t="s">
        <v>16</v>
      </c>
      <c r="F25" s="98"/>
      <c r="G25" s="90" t="s">
        <v>17</v>
      </c>
      <c r="H25" s="98"/>
      <c r="I25" s="94" t="s">
        <v>37</v>
      </c>
      <c r="J25" s="98"/>
      <c r="K25" s="95" t="s">
        <v>2</v>
      </c>
      <c r="L25" s="91">
        <v>3</v>
      </c>
      <c r="N25" s="97"/>
    </row>
    <row r="26" spans="2:14">
      <c r="B26" s="90">
        <v>21</v>
      </c>
      <c r="C26" s="91" t="s">
        <v>58</v>
      </c>
      <c r="D26" s="92" t="str">
        <f t="shared" si="0"/>
        <v>u</v>
      </c>
      <c r="E26" s="90" t="s">
        <v>16</v>
      </c>
      <c r="F26" s="98"/>
      <c r="G26" s="90" t="s">
        <v>17</v>
      </c>
      <c r="H26" s="98"/>
      <c r="I26" s="94" t="s">
        <v>37</v>
      </c>
      <c r="J26" s="98"/>
      <c r="K26" s="95" t="s">
        <v>2</v>
      </c>
      <c r="L26" s="91">
        <v>4</v>
      </c>
      <c r="N26" s="97"/>
    </row>
    <row r="27" spans="2:14">
      <c r="B27" s="90">
        <v>22</v>
      </c>
      <c r="C27" s="91" t="s">
        <v>59</v>
      </c>
      <c r="D27" s="92" t="str">
        <f t="shared" si="0"/>
        <v>v</v>
      </c>
      <c r="E27" s="90" t="s">
        <v>16</v>
      </c>
      <c r="F27" s="98"/>
      <c r="G27" s="90" t="s">
        <v>17</v>
      </c>
      <c r="H27" s="98"/>
      <c r="I27" s="94" t="s">
        <v>37</v>
      </c>
      <c r="J27" s="98"/>
      <c r="K27" s="95" t="s">
        <v>2</v>
      </c>
      <c r="L27" s="91">
        <v>5</v>
      </c>
      <c r="N27" s="97"/>
    </row>
    <row r="28" spans="2:14">
      <c r="B28" s="90">
        <v>23</v>
      </c>
      <c r="C28" s="91" t="s">
        <v>60</v>
      </c>
      <c r="D28" s="92" t="str">
        <f t="shared" si="0"/>
        <v>w</v>
      </c>
      <c r="E28" s="90" t="s">
        <v>16</v>
      </c>
      <c r="F28" s="98"/>
      <c r="G28" s="90" t="s">
        <v>17</v>
      </c>
      <c r="H28" s="98"/>
      <c r="I28" s="94" t="s">
        <v>37</v>
      </c>
      <c r="J28" s="98"/>
      <c r="K28" s="95" t="s">
        <v>2</v>
      </c>
      <c r="L28" s="91">
        <v>6</v>
      </c>
      <c r="N28" s="97"/>
    </row>
    <row r="29" spans="2:14">
      <c r="B29" s="90">
        <v>24</v>
      </c>
      <c r="C29" s="91" t="s">
        <v>61</v>
      </c>
      <c r="D29" s="92" t="str">
        <f t="shared" si="0"/>
        <v>x</v>
      </c>
      <c r="E29" s="90" t="s">
        <v>16</v>
      </c>
      <c r="F29" s="98"/>
      <c r="G29" s="90" t="s">
        <v>17</v>
      </c>
      <c r="H29" s="98"/>
      <c r="I29" s="94" t="s">
        <v>37</v>
      </c>
      <c r="J29" s="98"/>
      <c r="K29" s="95" t="s">
        <v>2</v>
      </c>
      <c r="L29" s="91">
        <v>7</v>
      </c>
      <c r="N29" s="97"/>
    </row>
    <row r="30" spans="2:14">
      <c r="B30" s="90">
        <v>25</v>
      </c>
      <c r="C30" s="91" t="s">
        <v>62</v>
      </c>
      <c r="D30" s="92" t="str">
        <f t="shared" si="0"/>
        <v>y</v>
      </c>
      <c r="E30" s="90" t="s">
        <v>16</v>
      </c>
      <c r="F30" s="98"/>
      <c r="G30" s="90" t="s">
        <v>17</v>
      </c>
      <c r="H30" s="98"/>
      <c r="I30" s="94" t="s">
        <v>37</v>
      </c>
      <c r="J30" s="98"/>
      <c r="K30" s="95" t="s">
        <v>2</v>
      </c>
      <c r="L30" s="91">
        <v>8</v>
      </c>
      <c r="N30" s="97"/>
    </row>
    <row r="31" spans="2:14">
      <c r="B31" s="90">
        <v>26</v>
      </c>
      <c r="C31" s="91" t="s">
        <v>63</v>
      </c>
      <c r="D31" s="92" t="str">
        <f t="shared" si="0"/>
        <v>z</v>
      </c>
      <c r="E31" s="90" t="s">
        <v>16</v>
      </c>
      <c r="F31" s="98"/>
      <c r="G31" s="90" t="s">
        <v>17</v>
      </c>
      <c r="H31" s="98"/>
      <c r="I31" s="94" t="s">
        <v>37</v>
      </c>
      <c r="J31" s="98"/>
      <c r="K31" s="95" t="s">
        <v>2</v>
      </c>
      <c r="L31" s="91">
        <v>1</v>
      </c>
      <c r="N31" s="97"/>
    </row>
    <row r="32" spans="2:14">
      <c r="B32" s="90">
        <v>27</v>
      </c>
      <c r="C32" s="91" t="s">
        <v>61</v>
      </c>
      <c r="D32" s="92" t="str">
        <f t="shared" si="0"/>
        <v>x</v>
      </c>
      <c r="E32" s="90" t="s">
        <v>16</v>
      </c>
      <c r="F32" s="98"/>
      <c r="G32" s="90" t="s">
        <v>17</v>
      </c>
      <c r="H32" s="98"/>
      <c r="I32" s="94" t="s">
        <v>37</v>
      </c>
      <c r="J32" s="98"/>
      <c r="K32" s="95" t="s">
        <v>2</v>
      </c>
      <c r="L32" s="91">
        <v>2</v>
      </c>
      <c r="N32" s="97"/>
    </row>
    <row r="33" spans="2:14">
      <c r="B33" s="90">
        <v>28</v>
      </c>
      <c r="C33" s="91" t="s">
        <v>64</v>
      </c>
      <c r="D33" s="92" t="str">
        <f t="shared" si="0"/>
        <v>aa</v>
      </c>
      <c r="E33" s="90" t="s">
        <v>16</v>
      </c>
      <c r="F33" s="98"/>
      <c r="G33" s="90" t="s">
        <v>17</v>
      </c>
      <c r="H33" s="98"/>
      <c r="I33" s="94" t="s">
        <v>37</v>
      </c>
      <c r="J33" s="98"/>
      <c r="K33" s="95" t="s">
        <v>2</v>
      </c>
      <c r="L33" s="91">
        <v>3</v>
      </c>
      <c r="N33" s="97"/>
    </row>
    <row r="34" spans="2:14">
      <c r="B34" s="90">
        <v>29</v>
      </c>
      <c r="C34" s="91" t="s">
        <v>65</v>
      </c>
      <c r="D34" s="92" t="str">
        <f t="shared" si="0"/>
        <v>ab</v>
      </c>
      <c r="E34" s="90" t="s">
        <v>16</v>
      </c>
      <c r="F34" s="98"/>
      <c r="G34" s="90" t="s">
        <v>17</v>
      </c>
      <c r="H34" s="98"/>
      <c r="I34" s="94" t="s">
        <v>37</v>
      </c>
      <c r="J34" s="98"/>
      <c r="K34" s="95" t="s">
        <v>2</v>
      </c>
      <c r="L34" s="91">
        <v>4</v>
      </c>
      <c r="N34" s="97"/>
    </row>
    <row r="35" spans="2:14">
      <c r="B35" s="90">
        <v>30</v>
      </c>
      <c r="C35" s="91" t="s">
        <v>66</v>
      </c>
      <c r="D35" s="92" t="str">
        <f t="shared" si="0"/>
        <v>ac</v>
      </c>
      <c r="E35" s="90" t="s">
        <v>16</v>
      </c>
      <c r="F35" s="98"/>
      <c r="G35" s="90" t="s">
        <v>17</v>
      </c>
      <c r="H35" s="98"/>
      <c r="I35" s="94" t="s">
        <v>37</v>
      </c>
      <c r="J35" s="98"/>
      <c r="K35" s="95" t="s">
        <v>2</v>
      </c>
      <c r="L35" s="91">
        <v>5</v>
      </c>
      <c r="N35" s="97"/>
    </row>
    <row r="36" spans="2:14">
      <c r="B36" s="90">
        <v>31</v>
      </c>
      <c r="C36" s="91" t="s">
        <v>67</v>
      </c>
      <c r="D36" s="92" t="str">
        <f t="shared" si="0"/>
        <v>ad</v>
      </c>
      <c r="E36" s="90" t="s">
        <v>16</v>
      </c>
      <c r="F36" s="98"/>
      <c r="G36" s="90" t="s">
        <v>17</v>
      </c>
      <c r="H36" s="98"/>
      <c r="I36" s="94" t="s">
        <v>37</v>
      </c>
      <c r="J36" s="98"/>
      <c r="K36" s="95" t="s">
        <v>2</v>
      </c>
      <c r="L36" s="91">
        <v>6</v>
      </c>
      <c r="N36" s="97"/>
    </row>
    <row r="37" spans="2:14">
      <c r="B37" s="90">
        <v>32</v>
      </c>
      <c r="C37" s="91" t="s">
        <v>68</v>
      </c>
      <c r="D37" s="92" t="str">
        <f t="shared" si="0"/>
        <v>ae</v>
      </c>
      <c r="E37" s="90" t="s">
        <v>16</v>
      </c>
      <c r="F37" s="98"/>
      <c r="G37" s="90" t="s">
        <v>17</v>
      </c>
      <c r="H37" s="98"/>
      <c r="I37" s="94" t="s">
        <v>37</v>
      </c>
      <c r="J37" s="98"/>
      <c r="K37" s="95" t="s">
        <v>2</v>
      </c>
      <c r="L37" s="91">
        <v>7</v>
      </c>
      <c r="N37" s="97"/>
    </row>
    <row r="38" spans="2:14">
      <c r="B38" s="90">
        <v>33</v>
      </c>
      <c r="C38" s="91" t="s">
        <v>69</v>
      </c>
      <c r="D38" s="92" t="str">
        <f t="shared" si="0"/>
        <v>af</v>
      </c>
      <c r="E38" s="90" t="s">
        <v>16</v>
      </c>
      <c r="F38" s="98"/>
      <c r="G38" s="90" t="s">
        <v>17</v>
      </c>
      <c r="H38" s="98"/>
      <c r="I38" s="94" t="s">
        <v>37</v>
      </c>
      <c r="J38" s="98"/>
      <c r="K38" s="95" t="s">
        <v>2</v>
      </c>
      <c r="L38" s="91">
        <v>8</v>
      </c>
      <c r="N38" s="97"/>
    </row>
    <row r="39" spans="2:14">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c r="B40" s="90"/>
      <c r="C40" s="100" t="s">
        <v>36</v>
      </c>
      <c r="D40" s="92"/>
      <c r="E40" s="90" t="s">
        <v>16</v>
      </c>
      <c r="F40" s="93">
        <v>0.6875</v>
      </c>
      <c r="G40" s="90" t="s">
        <v>17</v>
      </c>
      <c r="H40" s="93">
        <v>0.83333333333333337</v>
      </c>
      <c r="I40" s="94" t="s">
        <v>37</v>
      </c>
      <c r="J40" s="93">
        <v>0</v>
      </c>
      <c r="K40" s="95" t="s">
        <v>2</v>
      </c>
      <c r="L40" s="96">
        <f t="shared" si="2"/>
        <v>3.5000000000000009</v>
      </c>
      <c r="N40" s="97"/>
    </row>
    <row r="41" spans="2:14">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c r="B42" s="90"/>
      <c r="C42" s="99" t="s">
        <v>232</v>
      </c>
      <c r="D42" s="92"/>
      <c r="E42" s="90" t="s">
        <v>16</v>
      </c>
      <c r="F42" s="93"/>
      <c r="G42" s="90" t="s">
        <v>17</v>
      </c>
      <c r="H42" s="93"/>
      <c r="I42" s="94" t="s">
        <v>37</v>
      </c>
      <c r="J42" s="93">
        <v>0</v>
      </c>
      <c r="K42" s="95" t="s">
        <v>2</v>
      </c>
      <c r="L42" s="96" t="str">
        <f t="shared" ref="L42:L43" si="3">IF(OR(F42="",H42=""),"",(H42+IF(F42&gt;H42,1,0)-F42-J42)*24)</f>
        <v/>
      </c>
      <c r="N42" s="97"/>
    </row>
    <row r="43" spans="2:14">
      <c r="B43" s="90">
        <v>35</v>
      </c>
      <c r="C43" s="100" t="s">
        <v>36</v>
      </c>
      <c r="D43" s="92"/>
      <c r="E43" s="90" t="s">
        <v>16</v>
      </c>
      <c r="F43" s="93"/>
      <c r="G43" s="90" t="s">
        <v>17</v>
      </c>
      <c r="H43" s="93"/>
      <c r="I43" s="94" t="s">
        <v>37</v>
      </c>
      <c r="J43" s="93">
        <v>0</v>
      </c>
      <c r="K43" s="95" t="s">
        <v>2</v>
      </c>
      <c r="L43" s="96" t="str">
        <f t="shared" si="3"/>
        <v/>
      </c>
      <c r="N43" s="97"/>
    </row>
    <row r="44" spans="2:14">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c r="B45" s="90"/>
      <c r="C45" s="99" t="s">
        <v>234</v>
      </c>
      <c r="D45" s="92"/>
      <c r="E45" s="90" t="s">
        <v>16</v>
      </c>
      <c r="F45" s="93"/>
      <c r="G45" s="90" t="s">
        <v>17</v>
      </c>
      <c r="H45" s="93"/>
      <c r="I45" s="94" t="s">
        <v>37</v>
      </c>
      <c r="J45" s="93">
        <v>0</v>
      </c>
      <c r="K45" s="95" t="s">
        <v>2</v>
      </c>
      <c r="L45" s="96" t="str">
        <f t="shared" ref="L45:L46" si="4">IF(OR(F45="",H45=""),"",(H45+IF(F45&gt;H45,1,0)-F45-J45)*24)</f>
        <v/>
      </c>
      <c r="N45" s="97"/>
    </row>
    <row r="46" spans="2:14">
      <c r="B46" s="90">
        <v>36</v>
      </c>
      <c r="C46" s="100" t="s">
        <v>36</v>
      </c>
      <c r="D46" s="92"/>
      <c r="E46" s="90" t="s">
        <v>16</v>
      </c>
      <c r="F46" s="93"/>
      <c r="G46" s="90" t="s">
        <v>17</v>
      </c>
      <c r="H46" s="93"/>
      <c r="I46" s="94" t="s">
        <v>37</v>
      </c>
      <c r="J46" s="93">
        <v>0</v>
      </c>
      <c r="K46" s="95" t="s">
        <v>2</v>
      </c>
      <c r="L46" s="96" t="str">
        <f t="shared" si="4"/>
        <v/>
      </c>
      <c r="N46" s="97"/>
    </row>
    <row r="47" spans="2:14">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c r="C49" s="86" t="s">
        <v>235</v>
      </c>
      <c r="D49" s="86"/>
    </row>
    <row r="50" spans="3:4">
      <c r="C50" s="86" t="s">
        <v>236</v>
      </c>
      <c r="D50" s="86"/>
    </row>
    <row r="51" spans="3:4">
      <c r="C51" s="86" t="s">
        <v>237</v>
      </c>
      <c r="D51" s="86"/>
    </row>
    <row r="52" spans="3:4">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pageSetUpPr fitToPage="1"/>
  </sheetPr>
  <dimension ref="B1:BB110"/>
  <sheetViews>
    <sheetView workbookViewId="0">
      <selection activeCell="G18" sqref="G18"/>
    </sheetView>
  </sheetViews>
  <sheetFormatPr defaultColWidth="9" defaultRowHeight="18.75"/>
  <cols>
    <col min="1" max="1" width="1.375" style="20" customWidth="1"/>
    <col min="2" max="3" width="9" style="20"/>
    <col min="4" max="4" width="40.625" style="20" customWidth="1"/>
    <col min="5" max="16384" width="9" style="20"/>
  </cols>
  <sheetData>
    <row r="1" spans="2:11">
      <c r="B1" s="20" t="s">
        <v>91</v>
      </c>
      <c r="D1" s="46"/>
      <c r="E1" s="46"/>
      <c r="F1" s="46"/>
    </row>
    <row r="2" spans="2:11" s="48" customFormat="1" ht="20.25" customHeight="1">
      <c r="B2" s="47" t="s">
        <v>269</v>
      </c>
      <c r="C2" s="47"/>
      <c r="D2" s="46"/>
      <c r="E2" s="46"/>
      <c r="F2" s="46"/>
    </row>
    <row r="3" spans="2:11" s="48" customFormat="1" ht="20.25" customHeight="1">
      <c r="B3" s="47"/>
      <c r="C3" s="47"/>
      <c r="D3" s="46"/>
      <c r="E3" s="46"/>
      <c r="F3" s="46"/>
    </row>
    <row r="4" spans="2:11" s="53" customFormat="1" ht="20.25" customHeight="1">
      <c r="B4" s="80"/>
      <c r="C4" s="46" t="s">
        <v>219</v>
      </c>
      <c r="D4" s="46"/>
      <c r="F4" s="1486" t="s">
        <v>220</v>
      </c>
      <c r="G4" s="1486"/>
      <c r="H4" s="1486"/>
      <c r="I4" s="1486"/>
      <c r="J4" s="1486"/>
      <c r="K4" s="1486"/>
    </row>
    <row r="5" spans="2:11" s="53" customFormat="1" ht="20.25" customHeight="1">
      <c r="B5" s="81"/>
      <c r="C5" s="46" t="s">
        <v>221</v>
      </c>
      <c r="D5" s="46"/>
      <c r="F5" s="1486"/>
      <c r="G5" s="1486"/>
      <c r="H5" s="1486"/>
      <c r="I5" s="1486"/>
      <c r="J5" s="1486"/>
      <c r="K5" s="1486"/>
    </row>
    <row r="6" spans="2:11" s="48" customFormat="1" ht="20.25" customHeight="1">
      <c r="B6" s="50" t="s">
        <v>205</v>
      </c>
      <c r="C6" s="46"/>
      <c r="D6" s="46"/>
      <c r="E6" s="49"/>
      <c r="F6" s="51"/>
    </row>
    <row r="7" spans="2:11" s="48" customFormat="1" ht="20.25" customHeight="1">
      <c r="B7" s="47"/>
      <c r="C7" s="47"/>
      <c r="D7" s="46"/>
      <c r="E7" s="49"/>
      <c r="F7" s="51"/>
    </row>
    <row r="8" spans="2:11" s="48" customFormat="1" ht="20.25" customHeight="1">
      <c r="B8" s="46" t="s">
        <v>92</v>
      </c>
      <c r="C8" s="47"/>
      <c r="D8" s="46"/>
      <c r="E8" s="49"/>
      <c r="F8" s="51"/>
    </row>
    <row r="9" spans="2:11" s="48" customFormat="1" ht="20.25" customHeight="1">
      <c r="B9" s="47"/>
      <c r="C9" s="47"/>
      <c r="D9" s="46"/>
      <c r="E9" s="46"/>
      <c r="F9" s="46"/>
    </row>
    <row r="10" spans="2:11" s="48" customFormat="1" ht="20.25" customHeight="1">
      <c r="B10" s="46" t="s">
        <v>256</v>
      </c>
      <c r="C10" s="47"/>
      <c r="D10" s="46"/>
      <c r="E10" s="46"/>
      <c r="F10" s="46"/>
    </row>
    <row r="11" spans="2:11" s="48" customFormat="1" ht="20.25" customHeight="1">
      <c r="B11" s="46"/>
      <c r="C11" s="47"/>
      <c r="D11" s="46"/>
    </row>
    <row r="12" spans="2:11" s="48" customFormat="1" ht="20.25" customHeight="1">
      <c r="B12" s="46" t="s">
        <v>265</v>
      </c>
      <c r="C12" s="47"/>
      <c r="D12" s="46"/>
    </row>
    <row r="13" spans="2:11" s="48" customFormat="1" ht="20.25" customHeight="1">
      <c r="B13" s="46"/>
      <c r="C13" s="47"/>
      <c r="D13" s="46"/>
    </row>
    <row r="14" spans="2:11" s="48" customFormat="1" ht="20.25" customHeight="1">
      <c r="B14" s="46" t="s">
        <v>257</v>
      </c>
      <c r="C14" s="47"/>
      <c r="D14" s="46"/>
    </row>
    <row r="15" spans="2:11" s="48" customFormat="1" ht="20.25" customHeight="1">
      <c r="B15" s="46"/>
      <c r="C15" s="47"/>
      <c r="D15" s="46"/>
    </row>
    <row r="16" spans="2:11" s="48" customFormat="1" ht="20.25" customHeight="1">
      <c r="B16" s="46" t="s">
        <v>293</v>
      </c>
      <c r="C16" s="47"/>
      <c r="D16" s="46"/>
    </row>
    <row r="17" spans="2:6" s="48" customFormat="1" ht="20.25" customHeight="1">
      <c r="B17" s="46" t="s">
        <v>292</v>
      </c>
      <c r="C17" s="47"/>
      <c r="D17" s="46"/>
    </row>
    <row r="18" spans="2:6" s="48" customFormat="1" ht="20.25" customHeight="1">
      <c r="B18" s="46"/>
      <c r="C18" s="47"/>
      <c r="D18" s="46"/>
    </row>
    <row r="19" spans="2:6" s="48" customFormat="1" ht="17.25" customHeight="1">
      <c r="B19" s="46" t="s">
        <v>294</v>
      </c>
      <c r="C19" s="46"/>
      <c r="D19" s="46"/>
    </row>
    <row r="20" spans="2:6" s="48" customFormat="1" ht="17.25" customHeight="1">
      <c r="B20" s="46" t="s">
        <v>316</v>
      </c>
      <c r="C20" s="46"/>
      <c r="D20" s="46"/>
    </row>
    <row r="21" spans="2:6" s="48" customFormat="1" ht="17.25" customHeight="1">
      <c r="B21" s="46"/>
      <c r="C21" s="46"/>
      <c r="D21" s="46"/>
    </row>
    <row r="22" spans="2:6" s="48" customFormat="1" ht="17.25" customHeight="1">
      <c r="B22" s="46"/>
      <c r="C22" s="22" t="s">
        <v>20</v>
      </c>
      <c r="D22" s="22" t="s">
        <v>3</v>
      </c>
    </row>
    <row r="23" spans="2:6" s="48" customFormat="1" ht="17.25" customHeight="1">
      <c r="B23" s="46"/>
      <c r="C23" s="22">
        <v>1</v>
      </c>
      <c r="D23" s="52" t="s">
        <v>70</v>
      </c>
    </row>
    <row r="24" spans="2:6" s="48" customFormat="1" ht="17.25" customHeight="1">
      <c r="B24" s="46"/>
      <c r="C24" s="22">
        <v>2</v>
      </c>
      <c r="D24" s="52" t="s">
        <v>101</v>
      </c>
    </row>
    <row r="25" spans="2:6" s="48" customFormat="1" ht="17.25" customHeight="1">
      <c r="B25" s="46"/>
      <c r="C25" s="22">
        <v>3</v>
      </c>
      <c r="D25" s="52" t="s">
        <v>102</v>
      </c>
    </row>
    <row r="26" spans="2:6" s="48" customFormat="1" ht="17.25" customHeight="1">
      <c r="B26" s="46"/>
      <c r="C26" s="22">
        <v>4</v>
      </c>
      <c r="D26" s="52" t="s">
        <v>103</v>
      </c>
    </row>
    <row r="27" spans="2:6" s="48" customFormat="1" ht="17.25" customHeight="1">
      <c r="B27" s="46"/>
      <c r="C27" s="22">
        <v>5</v>
      </c>
      <c r="D27" s="52" t="s">
        <v>104</v>
      </c>
    </row>
    <row r="28" spans="2:6" s="48" customFormat="1" ht="17.25" customHeight="1">
      <c r="B28" s="46"/>
      <c r="C28" s="22">
        <v>6</v>
      </c>
      <c r="D28" s="52" t="s">
        <v>105</v>
      </c>
    </row>
    <row r="29" spans="2:6" s="48" customFormat="1" ht="17.25" customHeight="1">
      <c r="B29" s="46"/>
      <c r="C29" s="22">
        <v>7</v>
      </c>
      <c r="D29" s="52" t="s">
        <v>106</v>
      </c>
    </row>
    <row r="30" spans="2:6" s="48" customFormat="1" ht="17.25" customHeight="1">
      <c r="B30" s="46"/>
      <c r="C30" s="22">
        <v>8</v>
      </c>
      <c r="D30" s="52" t="s">
        <v>71</v>
      </c>
    </row>
    <row r="31" spans="2:6" s="48" customFormat="1" ht="17.25" customHeight="1">
      <c r="B31" s="46"/>
      <c r="C31" s="49"/>
      <c r="D31" s="51"/>
    </row>
    <row r="32" spans="2:6" s="48" customFormat="1" ht="17.25" customHeight="1">
      <c r="B32" s="46" t="s">
        <v>295</v>
      </c>
      <c r="C32" s="46"/>
      <c r="D32" s="46"/>
      <c r="E32" s="53"/>
      <c r="F32" s="53"/>
    </row>
    <row r="33" spans="2:51" s="48" customFormat="1" ht="17.25" customHeight="1">
      <c r="B33" s="46" t="s">
        <v>93</v>
      </c>
      <c r="C33" s="46"/>
      <c r="D33" s="46"/>
      <c r="E33" s="53"/>
      <c r="F33" s="53"/>
    </row>
    <row r="34" spans="2:51" s="48" customFormat="1" ht="17.25" customHeight="1">
      <c r="B34" s="46"/>
      <c r="C34" s="46"/>
      <c r="D34" s="46"/>
      <c r="E34" s="53"/>
      <c r="F34" s="53"/>
      <c r="G34" s="54"/>
      <c r="H34" s="54"/>
      <c r="J34" s="54"/>
      <c r="K34" s="54"/>
      <c r="L34" s="54"/>
      <c r="M34" s="54"/>
      <c r="N34" s="54"/>
      <c r="O34" s="54"/>
      <c r="R34" s="54"/>
      <c r="S34" s="54"/>
      <c r="T34" s="54"/>
      <c r="W34" s="54"/>
      <c r="X34" s="54"/>
      <c r="Y34" s="54"/>
    </row>
    <row r="35" spans="2:51" s="48" customFormat="1" ht="17.25" customHeight="1">
      <c r="B35" s="46"/>
      <c r="C35" s="22" t="s">
        <v>4</v>
      </c>
      <c r="D35" s="22" t="s">
        <v>5</v>
      </c>
      <c r="E35" s="53"/>
      <c r="F35" s="53"/>
      <c r="G35" s="54"/>
      <c r="H35" s="54"/>
      <c r="J35" s="54"/>
      <c r="K35" s="54"/>
      <c r="L35" s="54"/>
      <c r="M35" s="54"/>
      <c r="N35" s="54"/>
      <c r="O35" s="54"/>
      <c r="R35" s="54"/>
      <c r="S35" s="54"/>
      <c r="T35" s="54"/>
      <c r="W35" s="54"/>
      <c r="X35" s="54"/>
      <c r="Y35" s="54"/>
    </row>
    <row r="36" spans="2:51" s="48" customFormat="1" ht="17.25" customHeight="1">
      <c r="B36" s="46"/>
      <c r="C36" s="22" t="s">
        <v>6</v>
      </c>
      <c r="D36" s="52" t="s">
        <v>94</v>
      </c>
      <c r="E36" s="53"/>
      <c r="F36" s="53"/>
      <c r="G36" s="54"/>
      <c r="H36" s="54"/>
      <c r="J36" s="54"/>
      <c r="K36" s="54"/>
      <c r="L36" s="54"/>
      <c r="M36" s="54"/>
      <c r="N36" s="54"/>
      <c r="O36" s="54"/>
      <c r="R36" s="54"/>
      <c r="S36" s="54"/>
      <c r="T36" s="54"/>
      <c r="W36" s="54"/>
      <c r="X36" s="54"/>
      <c r="Y36" s="54"/>
    </row>
    <row r="37" spans="2:51" s="48" customFormat="1" ht="17.25" customHeight="1">
      <c r="B37" s="46"/>
      <c r="C37" s="22" t="s">
        <v>7</v>
      </c>
      <c r="D37" s="52" t="s">
        <v>95</v>
      </c>
      <c r="E37" s="53"/>
      <c r="F37" s="53"/>
      <c r="G37" s="54"/>
      <c r="H37" s="54"/>
      <c r="J37" s="54"/>
      <c r="K37" s="54"/>
      <c r="L37" s="54"/>
      <c r="M37" s="54"/>
      <c r="N37" s="54"/>
      <c r="O37" s="54"/>
      <c r="R37" s="54"/>
      <c r="S37" s="54"/>
      <c r="T37" s="54"/>
      <c r="W37" s="54"/>
      <c r="X37" s="54"/>
      <c r="Y37" s="54"/>
    </row>
    <row r="38" spans="2:51" s="48" customFormat="1" ht="17.25" customHeight="1">
      <c r="B38" s="46"/>
      <c r="C38" s="22" t="s">
        <v>8</v>
      </c>
      <c r="D38" s="52" t="s">
        <v>96</v>
      </c>
      <c r="E38" s="53"/>
      <c r="F38" s="53"/>
      <c r="G38" s="54"/>
      <c r="H38" s="54"/>
      <c r="J38" s="54"/>
      <c r="K38" s="54"/>
      <c r="L38" s="54"/>
      <c r="M38" s="54"/>
      <c r="N38" s="54"/>
      <c r="O38" s="54"/>
      <c r="R38" s="54"/>
      <c r="S38" s="54"/>
      <c r="T38" s="54"/>
      <c r="W38" s="54"/>
      <c r="X38" s="54"/>
      <c r="Y38" s="54"/>
    </row>
    <row r="39" spans="2:51" s="48" customFormat="1" ht="17.25" customHeight="1">
      <c r="B39" s="46"/>
      <c r="C39" s="22" t="s">
        <v>9</v>
      </c>
      <c r="D39" s="52" t="s">
        <v>206</v>
      </c>
      <c r="E39" s="53"/>
      <c r="F39" s="53"/>
      <c r="G39" s="54"/>
      <c r="H39" s="54"/>
      <c r="J39" s="54"/>
      <c r="K39" s="54"/>
      <c r="L39" s="54"/>
      <c r="M39" s="54"/>
      <c r="N39" s="54"/>
      <c r="O39" s="54"/>
      <c r="R39" s="54"/>
      <c r="S39" s="54"/>
      <c r="T39" s="54"/>
      <c r="W39" s="54"/>
      <c r="X39" s="54"/>
      <c r="Y39" s="54"/>
    </row>
    <row r="40" spans="2:51" s="48" customFormat="1" ht="17.25" customHeight="1">
      <c r="B40" s="46"/>
      <c r="C40" s="46"/>
      <c r="D40" s="46"/>
      <c r="E40" s="53"/>
      <c r="F40" s="53"/>
      <c r="G40" s="54"/>
      <c r="H40" s="54"/>
      <c r="J40" s="54"/>
      <c r="K40" s="54"/>
      <c r="L40" s="54"/>
      <c r="M40" s="54"/>
      <c r="N40" s="54"/>
      <c r="O40" s="54"/>
      <c r="R40" s="54"/>
      <c r="S40" s="54"/>
      <c r="T40" s="54"/>
      <c r="W40" s="54"/>
      <c r="X40" s="54"/>
      <c r="Y40" s="54"/>
    </row>
    <row r="41" spans="2:51" s="48" customFormat="1" ht="17.25" customHeight="1">
      <c r="B41" s="46"/>
      <c r="C41" s="55" t="s">
        <v>10</v>
      </c>
      <c r="D41" s="46"/>
      <c r="E41" s="53"/>
      <c r="F41" s="53"/>
      <c r="G41" s="54"/>
      <c r="H41" s="54"/>
      <c r="J41" s="54"/>
      <c r="K41" s="54"/>
      <c r="L41" s="54"/>
      <c r="M41" s="54"/>
      <c r="N41" s="54"/>
      <c r="O41" s="54"/>
      <c r="R41" s="54"/>
      <c r="S41" s="54"/>
      <c r="T41" s="54"/>
      <c r="W41" s="54"/>
      <c r="X41" s="54"/>
      <c r="Y41" s="54"/>
    </row>
    <row r="42" spans="2:51" s="48" customFormat="1" ht="17.25" customHeight="1">
      <c r="B42" s="53"/>
      <c r="C42" s="46" t="s">
        <v>97</v>
      </c>
      <c r="D42" s="53"/>
      <c r="E42" s="53"/>
      <c r="F42" s="55"/>
      <c r="G42" s="54"/>
      <c r="H42" s="54"/>
      <c r="J42" s="54"/>
      <c r="K42" s="54"/>
      <c r="L42" s="54"/>
      <c r="M42" s="54"/>
      <c r="N42" s="54"/>
      <c r="O42" s="54"/>
      <c r="R42" s="54"/>
      <c r="S42" s="54"/>
      <c r="T42" s="54"/>
      <c r="W42" s="54"/>
      <c r="X42" s="54"/>
      <c r="Y42" s="54"/>
    </row>
    <row r="43" spans="2:51" s="48" customFormat="1" ht="17.25" customHeight="1">
      <c r="B43" s="53"/>
      <c r="C43" s="46" t="s">
        <v>207</v>
      </c>
      <c r="D43" s="53"/>
      <c r="E43" s="53"/>
      <c r="F43" s="46"/>
      <c r="G43" s="54"/>
      <c r="H43" s="54"/>
      <c r="J43" s="54"/>
      <c r="K43" s="54"/>
      <c r="L43" s="54"/>
      <c r="M43" s="54"/>
      <c r="N43" s="54"/>
      <c r="O43" s="54"/>
      <c r="R43" s="54"/>
      <c r="S43" s="54"/>
      <c r="T43" s="54"/>
      <c r="W43" s="54"/>
      <c r="X43" s="54"/>
      <c r="Y43" s="54"/>
    </row>
    <row r="44" spans="2:51" s="48" customFormat="1" ht="17.25" customHeight="1">
      <c r="B44" s="46"/>
      <c r="C44" s="46"/>
      <c r="D44" s="46"/>
      <c r="E44" s="55"/>
      <c r="F44" s="54"/>
      <c r="G44" s="54"/>
      <c r="H44" s="54"/>
      <c r="J44" s="54"/>
      <c r="K44" s="54"/>
      <c r="L44" s="54"/>
      <c r="M44" s="54"/>
      <c r="N44" s="54"/>
      <c r="O44" s="54"/>
      <c r="R44" s="54"/>
      <c r="S44" s="54"/>
      <c r="T44" s="54"/>
      <c r="W44" s="54"/>
      <c r="X44" s="54"/>
      <c r="Y44" s="54"/>
    </row>
    <row r="45" spans="2:51" s="48" customFormat="1" ht="17.25" customHeight="1">
      <c r="B45" s="46" t="s">
        <v>296</v>
      </c>
      <c r="C45" s="46"/>
      <c r="D45" s="46"/>
    </row>
    <row r="46" spans="2:51" s="48" customFormat="1" ht="17.25" customHeight="1">
      <c r="B46" s="46" t="s">
        <v>199</v>
      </c>
      <c r="C46" s="46"/>
      <c r="D46" s="46"/>
      <c r="AH46" s="21"/>
      <c r="AI46" s="21"/>
      <c r="AJ46" s="21"/>
      <c r="AK46" s="21"/>
      <c r="AL46" s="21"/>
      <c r="AM46" s="21"/>
      <c r="AN46" s="21"/>
      <c r="AO46" s="21"/>
      <c r="AP46" s="21"/>
      <c r="AQ46" s="21"/>
      <c r="AR46" s="21"/>
      <c r="AS46" s="21"/>
    </row>
    <row r="47" spans="2:51" s="48" customFormat="1" ht="17.25" customHeight="1">
      <c r="B47" s="56" t="s">
        <v>200</v>
      </c>
      <c r="C47" s="53"/>
      <c r="D47" s="53"/>
      <c r="E47" s="57"/>
      <c r="F47" s="57"/>
      <c r="G47" s="57"/>
      <c r="H47" s="57"/>
      <c r="I47" s="57"/>
      <c r="J47" s="57"/>
      <c r="K47" s="57"/>
      <c r="L47" s="57"/>
      <c r="M47" s="57"/>
      <c r="N47" s="57"/>
      <c r="O47" s="58"/>
      <c r="P47" s="58"/>
      <c r="Q47" s="57"/>
      <c r="R47" s="58"/>
      <c r="S47" s="57"/>
      <c r="T47" s="57"/>
      <c r="U47" s="58"/>
      <c r="V47" s="21"/>
      <c r="W47" s="21"/>
      <c r="X47" s="21"/>
      <c r="Y47" s="57"/>
      <c r="Z47" s="57"/>
      <c r="AA47" s="57"/>
      <c r="AB47" s="57"/>
      <c r="AC47" s="21"/>
      <c r="AD47" s="57"/>
      <c r="AE47" s="58"/>
      <c r="AF47" s="58"/>
      <c r="AG47" s="58"/>
      <c r="AH47" s="58"/>
      <c r="AI47" s="59"/>
      <c r="AJ47" s="58"/>
      <c r="AK47" s="58"/>
      <c r="AL47" s="58"/>
      <c r="AM47" s="58"/>
      <c r="AN47" s="58"/>
      <c r="AO47" s="58"/>
      <c r="AP47" s="58"/>
      <c r="AQ47" s="58"/>
      <c r="AR47" s="58"/>
      <c r="AS47" s="58"/>
      <c r="AT47" s="58"/>
      <c r="AU47" s="58"/>
      <c r="AV47" s="58"/>
      <c r="AW47" s="58"/>
      <c r="AX47" s="58"/>
      <c r="AY47" s="59"/>
    </row>
    <row r="48" spans="2:51" s="48" customFormat="1" ht="17.25" customHeight="1">
      <c r="F48" s="21"/>
    </row>
    <row r="49" spans="2:54" s="48" customFormat="1" ht="17.25" customHeight="1">
      <c r="B49" s="46" t="s">
        <v>297</v>
      </c>
      <c r="C49" s="46"/>
    </row>
    <row r="50" spans="2:54" s="48" customFormat="1" ht="17.25" customHeight="1">
      <c r="B50" s="46"/>
      <c r="C50" s="46"/>
    </row>
    <row r="51" spans="2:54" s="48" customFormat="1" ht="17.25" customHeight="1">
      <c r="B51" s="46" t="s">
        <v>298</v>
      </c>
      <c r="C51" s="46"/>
    </row>
    <row r="52" spans="2:54" s="48" customFormat="1" ht="17.25" customHeight="1">
      <c r="B52" s="46" t="s">
        <v>259</v>
      </c>
      <c r="C52" s="46"/>
    </row>
    <row r="53" spans="2:54" s="48" customFormat="1" ht="17.25" customHeight="1">
      <c r="B53" s="46"/>
      <c r="C53" s="46"/>
    </row>
    <row r="54" spans="2:54" s="48" customFormat="1" ht="17.25" customHeight="1">
      <c r="B54" s="46" t="s">
        <v>299</v>
      </c>
      <c r="C54" s="46"/>
    </row>
    <row r="55" spans="2:54" s="48" customFormat="1" ht="17.25" customHeight="1">
      <c r="B55" s="46" t="s">
        <v>98</v>
      </c>
      <c r="C55" s="46"/>
    </row>
    <row r="56" spans="2:54" s="48" customFormat="1" ht="17.25" customHeight="1">
      <c r="B56" s="46"/>
      <c r="C56" s="46"/>
    </row>
    <row r="57" spans="2:54" s="48" customFormat="1" ht="17.25" customHeight="1">
      <c r="B57" s="46" t="s">
        <v>300</v>
      </c>
      <c r="C57" s="46"/>
      <c r="D57" s="46"/>
    </row>
    <row r="58" spans="2:54" s="48" customFormat="1" ht="17.25" customHeight="1">
      <c r="B58" s="46"/>
      <c r="C58" s="46"/>
      <c r="D58" s="46"/>
    </row>
    <row r="59" spans="2:54" s="48" customFormat="1" ht="17.25" customHeight="1">
      <c r="B59" s="53" t="s">
        <v>301</v>
      </c>
      <c r="C59" s="53"/>
      <c r="D59" s="46"/>
    </row>
    <row r="60" spans="2:54" s="48" customFormat="1" ht="17.25" customHeight="1">
      <c r="B60" s="53" t="s">
        <v>99</v>
      </c>
      <c r="C60" s="53"/>
      <c r="D60" s="46"/>
    </row>
    <row r="61" spans="2:54" s="48" customFormat="1" ht="17.25" customHeight="1">
      <c r="B61" s="53" t="s">
        <v>260</v>
      </c>
    </row>
    <row r="62" spans="2:54" s="48" customFormat="1" ht="17.25" customHeight="1">
      <c r="B62" s="53"/>
    </row>
    <row r="63" spans="2:54" s="48" customFormat="1" ht="17.25" customHeight="1">
      <c r="B63" s="53" t="s">
        <v>302</v>
      </c>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row>
    <row r="64" spans="2:54" s="48" customFormat="1" ht="17.25" customHeight="1">
      <c r="B64" s="209" t="s">
        <v>261</v>
      </c>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row>
    <row r="65" spans="2:2" ht="18.75" customHeight="1">
      <c r="B65" s="210" t="s">
        <v>262</v>
      </c>
    </row>
    <row r="66" spans="2:2" ht="18.75" customHeight="1">
      <c r="B66" s="209" t="s">
        <v>263</v>
      </c>
    </row>
    <row r="67" spans="2:2" ht="18.75" customHeight="1">
      <c r="B67" s="210" t="s">
        <v>264</v>
      </c>
    </row>
    <row r="68" spans="2:2" ht="18.75" customHeight="1">
      <c r="B68" s="209" t="s">
        <v>319</v>
      </c>
    </row>
    <row r="69" spans="2:2" ht="18.75" customHeight="1">
      <c r="B69" s="209" t="s">
        <v>320</v>
      </c>
    </row>
    <row r="70" spans="2:2" ht="18.75" customHeight="1">
      <c r="B70" s="209" t="s">
        <v>321</v>
      </c>
    </row>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CCFFCC"/>
    <pageSetUpPr fitToPage="1"/>
  </sheetPr>
  <dimension ref="B1:BB120"/>
  <sheetViews>
    <sheetView workbookViewId="0">
      <selection activeCell="G18" sqref="G18"/>
    </sheetView>
  </sheetViews>
  <sheetFormatPr defaultColWidth="9" defaultRowHeight="18.75"/>
  <cols>
    <col min="1" max="1" width="1.375" style="20" customWidth="1"/>
    <col min="2" max="3" width="9" style="20"/>
    <col min="4" max="4" width="40.625" style="20" customWidth="1"/>
    <col min="5" max="16384" width="9" style="20"/>
  </cols>
  <sheetData>
    <row r="1" spans="2:11">
      <c r="B1" s="20" t="s">
        <v>91</v>
      </c>
      <c r="D1" s="46"/>
      <c r="E1" s="46"/>
      <c r="F1" s="46"/>
    </row>
    <row r="2" spans="2:11" s="48" customFormat="1" ht="20.25" customHeight="1">
      <c r="B2" s="47" t="s">
        <v>216</v>
      </c>
      <c r="C2" s="47"/>
      <c r="D2" s="46"/>
      <c r="E2" s="46"/>
      <c r="F2" s="46"/>
    </row>
    <row r="3" spans="2:11" s="48" customFormat="1" ht="20.25" customHeight="1">
      <c r="B3" s="47"/>
      <c r="C3" s="47"/>
      <c r="D3" s="46"/>
      <c r="E3" s="46"/>
      <c r="F3" s="46"/>
    </row>
    <row r="4" spans="2:11" s="53" customFormat="1" ht="20.25" customHeight="1">
      <c r="B4" s="80"/>
      <c r="C4" s="46" t="s">
        <v>219</v>
      </c>
      <c r="D4" s="46"/>
      <c r="F4" s="1486" t="s">
        <v>220</v>
      </c>
      <c r="G4" s="1486"/>
      <c r="H4" s="1486"/>
      <c r="I4" s="1486"/>
      <c r="J4" s="1486"/>
      <c r="K4" s="1486"/>
    </row>
    <row r="5" spans="2:11" s="53" customFormat="1" ht="20.25" customHeight="1">
      <c r="B5" s="81"/>
      <c r="C5" s="46" t="s">
        <v>221</v>
      </c>
      <c r="D5" s="46"/>
      <c r="F5" s="1486"/>
      <c r="G5" s="1486"/>
      <c r="H5" s="1486"/>
      <c r="I5" s="1486"/>
      <c r="J5" s="1486"/>
      <c r="K5" s="1486"/>
    </row>
    <row r="6" spans="2:11" s="48" customFormat="1" ht="20.25" customHeight="1">
      <c r="B6" s="50" t="s">
        <v>205</v>
      </c>
      <c r="C6" s="46"/>
      <c r="D6" s="46"/>
      <c r="E6" s="49"/>
      <c r="F6" s="51"/>
    </row>
    <row r="7" spans="2:11" s="48" customFormat="1" ht="20.25" customHeight="1">
      <c r="B7" s="47"/>
      <c r="C7" s="47"/>
      <c r="D7" s="46"/>
      <c r="E7" s="49"/>
      <c r="F7" s="51"/>
    </row>
    <row r="8" spans="2:11" s="48" customFormat="1" ht="20.25" customHeight="1">
      <c r="B8" s="46" t="s">
        <v>92</v>
      </c>
      <c r="C8" s="47"/>
      <c r="D8" s="46"/>
      <c r="E8" s="49"/>
      <c r="F8" s="51"/>
    </row>
    <row r="9" spans="2:11" s="48" customFormat="1" ht="20.25" customHeight="1">
      <c r="B9" s="47"/>
      <c r="C9" s="47"/>
      <c r="D9" s="46"/>
      <c r="E9" s="46"/>
      <c r="F9" s="46"/>
    </row>
    <row r="10" spans="2:11" s="48" customFormat="1" ht="20.25" customHeight="1">
      <c r="B10" s="46" t="s">
        <v>256</v>
      </c>
      <c r="C10" s="47"/>
      <c r="D10" s="46"/>
      <c r="E10" s="46"/>
      <c r="F10" s="46"/>
    </row>
    <row r="11" spans="2:11" s="48" customFormat="1" ht="20.25" customHeight="1">
      <c r="B11" s="46"/>
      <c r="C11" s="47"/>
      <c r="D11" s="46"/>
    </row>
    <row r="12" spans="2:11" s="48" customFormat="1" ht="20.25" customHeight="1">
      <c r="B12" s="46" t="s">
        <v>265</v>
      </c>
      <c r="C12" s="47"/>
      <c r="D12" s="46"/>
    </row>
    <row r="13" spans="2:11" s="48" customFormat="1" ht="20.25" customHeight="1">
      <c r="B13" s="46"/>
      <c r="C13" s="47"/>
      <c r="D13" s="46"/>
    </row>
    <row r="14" spans="2:11" s="48" customFormat="1" ht="20.25" customHeight="1">
      <c r="B14" s="46" t="s">
        <v>257</v>
      </c>
      <c r="C14" s="47"/>
      <c r="D14" s="46"/>
    </row>
    <row r="15" spans="2:11" s="48" customFormat="1" ht="20.25" customHeight="1">
      <c r="B15" s="46"/>
      <c r="C15" s="47"/>
      <c r="D15" s="46"/>
    </row>
    <row r="16" spans="2:11" s="48" customFormat="1" ht="20.25" customHeight="1">
      <c r="B16" s="46" t="s">
        <v>293</v>
      </c>
      <c r="C16" s="47"/>
      <c r="D16" s="46"/>
    </row>
    <row r="17" spans="2:4" s="48" customFormat="1" ht="20.25" customHeight="1">
      <c r="B17" s="46" t="s">
        <v>292</v>
      </c>
      <c r="C17" s="47"/>
      <c r="D17" s="46"/>
    </row>
    <row r="18" spans="2:4" s="48" customFormat="1" ht="20.25" customHeight="1">
      <c r="B18" s="46"/>
      <c r="C18" s="47"/>
      <c r="D18" s="46"/>
    </row>
    <row r="19" spans="2:4" s="48" customFormat="1" ht="20.25" customHeight="1">
      <c r="B19" s="46" t="s">
        <v>303</v>
      </c>
      <c r="C19" s="47"/>
      <c r="D19" s="46"/>
    </row>
    <row r="20" spans="2:4" s="48" customFormat="1" ht="20.25" customHeight="1">
      <c r="B20" s="46" t="s">
        <v>194</v>
      </c>
      <c r="C20" s="47"/>
      <c r="D20" s="46"/>
    </row>
    <row r="21" spans="2:4" s="48" customFormat="1" ht="20.25" customHeight="1">
      <c r="B21" s="46" t="s">
        <v>195</v>
      </c>
      <c r="C21" s="47"/>
      <c r="D21" s="46"/>
    </row>
    <row r="22" spans="2:4" s="48" customFormat="1" ht="20.25" customHeight="1">
      <c r="B22" s="46"/>
      <c r="C22" s="47"/>
      <c r="D22" s="46"/>
    </row>
    <row r="23" spans="2:4" s="48" customFormat="1" ht="20.25" customHeight="1">
      <c r="B23" s="46" t="s">
        <v>304</v>
      </c>
      <c r="C23" s="47"/>
      <c r="D23" s="46"/>
    </row>
    <row r="24" spans="2:4" s="48" customFormat="1" ht="20.25" customHeight="1">
      <c r="B24" s="46" t="s">
        <v>196</v>
      </c>
      <c r="C24" s="47"/>
      <c r="D24" s="46"/>
    </row>
    <row r="25" spans="2:4" s="48" customFormat="1" ht="20.25" customHeight="1">
      <c r="B25" s="46" t="s">
        <v>197</v>
      </c>
      <c r="C25" s="47"/>
      <c r="D25" s="46"/>
    </row>
    <row r="26" spans="2:4" s="48" customFormat="1" ht="20.25" customHeight="1">
      <c r="B26" s="46" t="s">
        <v>198</v>
      </c>
      <c r="C26" s="47"/>
      <c r="D26" s="46"/>
    </row>
    <row r="27" spans="2:4" s="48" customFormat="1" ht="20.25" customHeight="1">
      <c r="B27" s="46"/>
      <c r="C27" s="46"/>
      <c r="D27" s="46"/>
    </row>
    <row r="28" spans="2:4" s="48" customFormat="1" ht="17.25" customHeight="1">
      <c r="B28" s="46" t="s">
        <v>305</v>
      </c>
      <c r="C28" s="46"/>
      <c r="D28" s="46"/>
    </row>
    <row r="29" spans="2:4" s="48" customFormat="1" ht="17.25" customHeight="1">
      <c r="B29" s="46" t="s">
        <v>193</v>
      </c>
      <c r="C29" s="46"/>
      <c r="D29" s="46"/>
    </row>
    <row r="30" spans="2:4" s="48" customFormat="1" ht="17.25" customHeight="1">
      <c r="B30" s="46"/>
      <c r="C30" s="46"/>
      <c r="D30" s="46"/>
    </row>
    <row r="31" spans="2:4" s="48" customFormat="1" ht="17.25" customHeight="1">
      <c r="B31" s="46"/>
      <c r="C31" s="22" t="s">
        <v>20</v>
      </c>
      <c r="D31" s="22" t="s">
        <v>3</v>
      </c>
    </row>
    <row r="32" spans="2:4" s="48" customFormat="1" ht="17.25" customHeight="1">
      <c r="B32" s="46"/>
      <c r="C32" s="22">
        <v>1</v>
      </c>
      <c r="D32" s="52" t="s">
        <v>70</v>
      </c>
    </row>
    <row r="33" spans="2:25" s="48" customFormat="1" ht="17.25" customHeight="1">
      <c r="B33" s="46"/>
      <c r="C33" s="22">
        <v>2</v>
      </c>
      <c r="D33" s="52" t="s">
        <v>101</v>
      </c>
    </row>
    <row r="34" spans="2:25" s="48" customFormat="1" ht="17.25" customHeight="1">
      <c r="B34" s="46"/>
      <c r="C34" s="22">
        <v>3</v>
      </c>
      <c r="D34" s="52" t="s">
        <v>102</v>
      </c>
    </row>
    <row r="35" spans="2:25" s="48" customFormat="1" ht="17.25" customHeight="1">
      <c r="B35" s="46"/>
      <c r="C35" s="22">
        <v>4</v>
      </c>
      <c r="D35" s="52" t="s">
        <v>103</v>
      </c>
    </row>
    <row r="36" spans="2:25" s="48" customFormat="1" ht="17.25" customHeight="1">
      <c r="B36" s="46"/>
      <c r="C36" s="22">
        <v>5</v>
      </c>
      <c r="D36" s="52" t="s">
        <v>104</v>
      </c>
    </row>
    <row r="37" spans="2:25" s="48" customFormat="1" ht="17.25" customHeight="1">
      <c r="B37" s="46"/>
      <c r="C37" s="22">
        <v>6</v>
      </c>
      <c r="D37" s="52" t="s">
        <v>105</v>
      </c>
    </row>
    <row r="38" spans="2:25" s="48" customFormat="1" ht="17.25" customHeight="1">
      <c r="B38" s="46"/>
      <c r="C38" s="22">
        <v>7</v>
      </c>
      <c r="D38" s="52" t="s">
        <v>106</v>
      </c>
    </row>
    <row r="39" spans="2:25" s="48" customFormat="1" ht="17.25" customHeight="1">
      <c r="B39" s="46"/>
      <c r="C39" s="22">
        <v>8</v>
      </c>
      <c r="D39" s="52" t="s">
        <v>71</v>
      </c>
    </row>
    <row r="40" spans="2:25" s="48" customFormat="1" ht="17.25" customHeight="1">
      <c r="B40" s="46"/>
      <c r="C40" s="49"/>
      <c r="D40" s="51"/>
    </row>
    <row r="41" spans="2:25" s="48" customFormat="1" ht="17.25" customHeight="1">
      <c r="B41" s="46" t="s">
        <v>306</v>
      </c>
      <c r="C41" s="46"/>
      <c r="D41" s="46"/>
      <c r="E41" s="53"/>
      <c r="F41" s="53"/>
    </row>
    <row r="42" spans="2:25" s="48" customFormat="1" ht="17.25" customHeight="1">
      <c r="B42" s="46" t="s">
        <v>93</v>
      </c>
      <c r="C42" s="46"/>
      <c r="D42" s="46"/>
      <c r="E42" s="53"/>
      <c r="F42" s="53"/>
    </row>
    <row r="43" spans="2:25" s="48" customFormat="1" ht="17.25" customHeight="1">
      <c r="B43" s="46"/>
      <c r="C43" s="46"/>
      <c r="D43" s="46"/>
      <c r="E43" s="53"/>
      <c r="F43" s="53"/>
      <c r="G43" s="54"/>
      <c r="H43" s="54"/>
      <c r="J43" s="54"/>
      <c r="K43" s="54"/>
      <c r="L43" s="54"/>
      <c r="M43" s="54"/>
      <c r="N43" s="54"/>
      <c r="O43" s="54"/>
      <c r="R43" s="54"/>
      <c r="S43" s="54"/>
      <c r="T43" s="54"/>
      <c r="W43" s="54"/>
      <c r="X43" s="54"/>
      <c r="Y43" s="54"/>
    </row>
    <row r="44" spans="2:25" s="48" customFormat="1" ht="17.25" customHeight="1">
      <c r="B44" s="46"/>
      <c r="C44" s="22" t="s">
        <v>4</v>
      </c>
      <c r="D44" s="22" t="s">
        <v>5</v>
      </c>
      <c r="E44" s="53"/>
      <c r="F44" s="53"/>
      <c r="G44" s="54"/>
      <c r="H44" s="54"/>
      <c r="J44" s="54"/>
      <c r="K44" s="54"/>
      <c r="L44" s="54"/>
      <c r="M44" s="54"/>
      <c r="N44" s="54"/>
      <c r="O44" s="54"/>
      <c r="R44" s="54"/>
      <c r="S44" s="54"/>
      <c r="T44" s="54"/>
      <c r="W44" s="54"/>
      <c r="X44" s="54"/>
      <c r="Y44" s="54"/>
    </row>
    <row r="45" spans="2:25" s="48" customFormat="1" ht="17.25" customHeight="1">
      <c r="B45" s="46"/>
      <c r="C45" s="22" t="s">
        <v>6</v>
      </c>
      <c r="D45" s="52" t="s">
        <v>94</v>
      </c>
      <c r="E45" s="53"/>
      <c r="F45" s="53"/>
      <c r="G45" s="54"/>
      <c r="H45" s="54"/>
      <c r="J45" s="54"/>
      <c r="K45" s="54"/>
      <c r="L45" s="54"/>
      <c r="M45" s="54"/>
      <c r="N45" s="54"/>
      <c r="O45" s="54"/>
      <c r="R45" s="54"/>
      <c r="S45" s="54"/>
      <c r="T45" s="54"/>
      <c r="W45" s="54"/>
      <c r="X45" s="54"/>
      <c r="Y45" s="54"/>
    </row>
    <row r="46" spans="2:25" s="48" customFormat="1" ht="17.25" customHeight="1">
      <c r="B46" s="46"/>
      <c r="C46" s="22" t="s">
        <v>7</v>
      </c>
      <c r="D46" s="52" t="s">
        <v>95</v>
      </c>
      <c r="E46" s="53"/>
      <c r="F46" s="53"/>
      <c r="G46" s="54"/>
      <c r="H46" s="54"/>
      <c r="J46" s="54"/>
      <c r="K46" s="54"/>
      <c r="L46" s="54"/>
      <c r="M46" s="54"/>
      <c r="N46" s="54"/>
      <c r="O46" s="54"/>
      <c r="R46" s="54"/>
      <c r="S46" s="54"/>
      <c r="T46" s="54"/>
      <c r="W46" s="54"/>
      <c r="X46" s="54"/>
      <c r="Y46" s="54"/>
    </row>
    <row r="47" spans="2:25" s="48" customFormat="1" ht="17.25" customHeight="1">
      <c r="B47" s="46"/>
      <c r="C47" s="22" t="s">
        <v>8</v>
      </c>
      <c r="D47" s="52" t="s">
        <v>96</v>
      </c>
      <c r="E47" s="53"/>
      <c r="F47" s="53"/>
      <c r="G47" s="54"/>
      <c r="H47" s="54"/>
      <c r="J47" s="54"/>
      <c r="K47" s="54"/>
      <c r="L47" s="54"/>
      <c r="M47" s="54"/>
      <c r="N47" s="54"/>
      <c r="O47" s="54"/>
      <c r="R47" s="54"/>
      <c r="S47" s="54"/>
      <c r="T47" s="54"/>
      <c r="W47" s="54"/>
      <c r="X47" s="54"/>
      <c r="Y47" s="54"/>
    </row>
    <row r="48" spans="2:25" s="48" customFormat="1" ht="17.25" customHeight="1">
      <c r="B48" s="46"/>
      <c r="C48" s="22" t="s">
        <v>9</v>
      </c>
      <c r="D48" s="52" t="s">
        <v>206</v>
      </c>
      <c r="E48" s="53"/>
      <c r="F48" s="53"/>
      <c r="G48" s="54"/>
      <c r="H48" s="54"/>
      <c r="J48" s="54"/>
      <c r="K48" s="54"/>
      <c r="L48" s="54"/>
      <c r="M48" s="54"/>
      <c r="N48" s="54"/>
      <c r="O48" s="54"/>
      <c r="R48" s="54"/>
      <c r="S48" s="54"/>
      <c r="T48" s="54"/>
      <c r="W48" s="54"/>
      <c r="X48" s="54"/>
      <c r="Y48" s="54"/>
    </row>
    <row r="49" spans="2:51" s="48" customFormat="1" ht="17.25" customHeight="1">
      <c r="B49" s="46"/>
      <c r="C49" s="46"/>
      <c r="D49" s="46"/>
      <c r="E49" s="53"/>
      <c r="F49" s="53"/>
      <c r="G49" s="54"/>
      <c r="H49" s="54"/>
      <c r="J49" s="54"/>
      <c r="K49" s="54"/>
      <c r="L49" s="54"/>
      <c r="M49" s="54"/>
      <c r="N49" s="54"/>
      <c r="O49" s="54"/>
      <c r="R49" s="54"/>
      <c r="S49" s="54"/>
      <c r="T49" s="54"/>
      <c r="W49" s="54"/>
      <c r="X49" s="54"/>
      <c r="Y49" s="54"/>
    </row>
    <row r="50" spans="2:51" s="48" customFormat="1" ht="17.25" customHeight="1">
      <c r="B50" s="46"/>
      <c r="C50" s="55" t="s">
        <v>10</v>
      </c>
      <c r="D50" s="46"/>
      <c r="E50" s="53"/>
      <c r="F50" s="53"/>
      <c r="G50" s="54"/>
      <c r="H50" s="54"/>
      <c r="J50" s="54"/>
      <c r="K50" s="54"/>
      <c r="L50" s="54"/>
      <c r="M50" s="54"/>
      <c r="N50" s="54"/>
      <c r="O50" s="54"/>
      <c r="R50" s="54"/>
      <c r="S50" s="54"/>
      <c r="T50" s="54"/>
      <c r="W50" s="54"/>
      <c r="X50" s="54"/>
      <c r="Y50" s="54"/>
    </row>
    <row r="51" spans="2:51" s="48" customFormat="1" ht="17.25" customHeight="1">
      <c r="B51" s="53"/>
      <c r="C51" s="46" t="s">
        <v>97</v>
      </c>
      <c r="D51" s="53"/>
      <c r="E51" s="53"/>
      <c r="F51" s="55"/>
      <c r="G51" s="54"/>
      <c r="H51" s="54"/>
      <c r="J51" s="54"/>
      <c r="K51" s="54"/>
      <c r="L51" s="54"/>
      <c r="M51" s="54"/>
      <c r="N51" s="54"/>
      <c r="O51" s="54"/>
      <c r="R51" s="54"/>
      <c r="S51" s="54"/>
      <c r="T51" s="54"/>
      <c r="W51" s="54"/>
      <c r="X51" s="54"/>
      <c r="Y51" s="54"/>
    </row>
    <row r="52" spans="2:51" s="48" customFormat="1" ht="17.25" customHeight="1">
      <c r="B52" s="53"/>
      <c r="C52" s="46" t="s">
        <v>207</v>
      </c>
      <c r="D52" s="53"/>
      <c r="E52" s="53"/>
      <c r="F52" s="46"/>
      <c r="G52" s="54"/>
      <c r="H52" s="54"/>
      <c r="J52" s="54"/>
      <c r="K52" s="54"/>
      <c r="L52" s="54"/>
      <c r="M52" s="54"/>
      <c r="N52" s="54"/>
      <c r="O52" s="54"/>
      <c r="R52" s="54"/>
      <c r="S52" s="54"/>
      <c r="T52" s="54"/>
      <c r="W52" s="54"/>
      <c r="X52" s="54"/>
      <c r="Y52" s="54"/>
    </row>
    <row r="53" spans="2:51" s="48" customFormat="1" ht="17.25" customHeight="1">
      <c r="B53" s="46"/>
      <c r="C53" s="46"/>
      <c r="D53" s="46"/>
      <c r="E53" s="55"/>
      <c r="F53" s="54"/>
      <c r="G53" s="54"/>
      <c r="H53" s="54"/>
      <c r="J53" s="54"/>
      <c r="K53" s="54"/>
      <c r="L53" s="54"/>
      <c r="M53" s="54"/>
      <c r="N53" s="54"/>
      <c r="O53" s="54"/>
      <c r="R53" s="54"/>
      <c r="S53" s="54"/>
      <c r="T53" s="54"/>
      <c r="W53" s="54"/>
      <c r="X53" s="54"/>
      <c r="Y53" s="54"/>
    </row>
    <row r="54" spans="2:51" s="48" customFormat="1" ht="17.25" customHeight="1">
      <c r="B54" s="46" t="s">
        <v>307</v>
      </c>
      <c r="C54" s="46"/>
      <c r="D54" s="46"/>
    </row>
    <row r="55" spans="2:51" s="48" customFormat="1" ht="17.25" customHeight="1">
      <c r="B55" s="46" t="s">
        <v>199</v>
      </c>
      <c r="C55" s="46"/>
      <c r="D55" s="46"/>
      <c r="AH55" s="21"/>
      <c r="AI55" s="21"/>
      <c r="AJ55" s="21"/>
      <c r="AK55" s="21"/>
      <c r="AL55" s="21"/>
      <c r="AM55" s="21"/>
      <c r="AN55" s="21"/>
      <c r="AO55" s="21"/>
      <c r="AP55" s="21"/>
      <c r="AQ55" s="21"/>
      <c r="AR55" s="21"/>
      <c r="AS55" s="21"/>
    </row>
    <row r="56" spans="2:51" s="48" customFormat="1" ht="17.25" customHeight="1">
      <c r="B56" s="56" t="s">
        <v>200</v>
      </c>
      <c r="C56" s="53"/>
      <c r="D56" s="53"/>
      <c r="E56" s="57"/>
      <c r="F56" s="57"/>
      <c r="G56" s="57"/>
      <c r="H56" s="57"/>
      <c r="I56" s="57"/>
      <c r="J56" s="57"/>
      <c r="K56" s="57"/>
      <c r="L56" s="57"/>
      <c r="M56" s="57"/>
      <c r="N56" s="57"/>
      <c r="O56" s="58"/>
      <c r="P56" s="58"/>
      <c r="Q56" s="57"/>
      <c r="R56" s="58"/>
      <c r="S56" s="57"/>
      <c r="T56" s="57"/>
      <c r="U56" s="58"/>
      <c r="V56" s="21"/>
      <c r="W56" s="21"/>
      <c r="X56" s="21"/>
      <c r="Y56" s="57"/>
      <c r="Z56" s="57"/>
      <c r="AA56" s="57"/>
      <c r="AB56" s="57"/>
      <c r="AC56" s="21"/>
      <c r="AD56" s="57"/>
      <c r="AE56" s="58"/>
      <c r="AF56" s="58"/>
      <c r="AG56" s="58"/>
      <c r="AH56" s="58"/>
      <c r="AI56" s="59"/>
      <c r="AJ56" s="58"/>
      <c r="AK56" s="58"/>
      <c r="AL56" s="58"/>
      <c r="AM56" s="58"/>
      <c r="AN56" s="58"/>
      <c r="AO56" s="58"/>
      <c r="AP56" s="58"/>
      <c r="AQ56" s="58"/>
      <c r="AR56" s="58"/>
      <c r="AS56" s="58"/>
      <c r="AT56" s="58"/>
      <c r="AU56" s="58"/>
      <c r="AV56" s="58"/>
      <c r="AW56" s="58"/>
      <c r="AX56" s="58"/>
      <c r="AY56" s="59"/>
    </row>
    <row r="57" spans="2:51" s="48" customFormat="1" ht="17.25" customHeight="1">
      <c r="B57" s="56" t="s">
        <v>201</v>
      </c>
      <c r="C57" s="53"/>
      <c r="D57" s="53"/>
      <c r="E57" s="57"/>
      <c r="F57" s="57"/>
      <c r="G57" s="57"/>
      <c r="H57" s="57"/>
      <c r="I57" s="57"/>
      <c r="J57" s="57"/>
      <c r="K57" s="57"/>
      <c r="L57" s="57"/>
      <c r="M57" s="57"/>
      <c r="N57" s="57"/>
      <c r="O57" s="58"/>
      <c r="P57" s="58"/>
      <c r="Q57" s="57"/>
      <c r="R57" s="58"/>
      <c r="S57" s="57"/>
      <c r="T57" s="57"/>
      <c r="U57" s="58"/>
      <c r="V57" s="21"/>
      <c r="W57" s="21"/>
      <c r="X57" s="21"/>
      <c r="Y57" s="57"/>
      <c r="Z57" s="57"/>
      <c r="AA57" s="57"/>
      <c r="AB57" s="57"/>
      <c r="AC57" s="21"/>
      <c r="AD57" s="57"/>
      <c r="AE57" s="58"/>
      <c r="AF57" s="58"/>
      <c r="AG57" s="58"/>
      <c r="AH57" s="58"/>
      <c r="AI57" s="59"/>
      <c r="AJ57" s="58"/>
      <c r="AK57" s="58"/>
      <c r="AL57" s="58"/>
      <c r="AM57" s="58"/>
      <c r="AN57" s="58"/>
      <c r="AO57" s="58"/>
      <c r="AP57" s="58"/>
      <c r="AQ57" s="58"/>
      <c r="AR57" s="58"/>
      <c r="AS57" s="58"/>
      <c r="AT57" s="58"/>
      <c r="AU57" s="58"/>
      <c r="AV57" s="58"/>
      <c r="AW57" s="58"/>
      <c r="AX57" s="58"/>
      <c r="AY57" s="59"/>
    </row>
    <row r="58" spans="2:51" s="48" customFormat="1" ht="17.25" customHeight="1">
      <c r="F58" s="21"/>
    </row>
    <row r="59" spans="2:51" s="48" customFormat="1" ht="17.25" customHeight="1">
      <c r="B59" s="46" t="s">
        <v>308</v>
      </c>
      <c r="C59" s="46"/>
    </row>
    <row r="60" spans="2:51" s="48" customFormat="1" ht="17.25" customHeight="1">
      <c r="B60" s="46"/>
      <c r="C60" s="46"/>
    </row>
    <row r="61" spans="2:51" s="48" customFormat="1" ht="17.25" customHeight="1">
      <c r="B61" s="46" t="s">
        <v>309</v>
      </c>
      <c r="C61" s="46"/>
    </row>
    <row r="62" spans="2:51" s="48" customFormat="1" ht="17.25" customHeight="1">
      <c r="B62" s="46" t="s">
        <v>259</v>
      </c>
      <c r="C62" s="46"/>
    </row>
    <row r="63" spans="2:51" s="48" customFormat="1" ht="17.25" customHeight="1">
      <c r="B63" s="46"/>
      <c r="C63" s="46"/>
    </row>
    <row r="64" spans="2:51" s="48" customFormat="1" ht="17.25" customHeight="1">
      <c r="B64" s="46" t="s">
        <v>310</v>
      </c>
      <c r="C64" s="46"/>
    </row>
    <row r="65" spans="2:54" s="48" customFormat="1" ht="17.25" customHeight="1">
      <c r="B65" s="46" t="s">
        <v>98</v>
      </c>
      <c r="C65" s="46"/>
    </row>
    <row r="66" spans="2:54" s="48" customFormat="1" ht="17.25" customHeight="1">
      <c r="B66" s="46"/>
      <c r="C66" s="46"/>
    </row>
    <row r="67" spans="2:54" s="48" customFormat="1" ht="17.25" customHeight="1">
      <c r="B67" s="46" t="s">
        <v>311</v>
      </c>
      <c r="C67" s="46"/>
      <c r="D67" s="46"/>
    </row>
    <row r="68" spans="2:54" s="48" customFormat="1" ht="17.25" customHeight="1">
      <c r="B68" s="46"/>
      <c r="C68" s="46"/>
      <c r="D68" s="46"/>
    </row>
    <row r="69" spans="2:54" s="48" customFormat="1" ht="17.25" customHeight="1">
      <c r="B69" s="53" t="s">
        <v>312</v>
      </c>
      <c r="C69" s="53"/>
      <c r="D69" s="46"/>
    </row>
    <row r="70" spans="2:54" s="48" customFormat="1" ht="17.25" customHeight="1">
      <c r="B70" s="53" t="s">
        <v>99</v>
      </c>
      <c r="C70" s="53"/>
      <c r="D70" s="46"/>
    </row>
    <row r="71" spans="2:54" s="48" customFormat="1" ht="17.25" customHeight="1">
      <c r="B71" s="53" t="s">
        <v>260</v>
      </c>
    </row>
    <row r="72" spans="2:54" s="48" customFormat="1" ht="17.25" customHeight="1">
      <c r="B72" s="53"/>
    </row>
    <row r="73" spans="2:54" s="48" customFormat="1" ht="17.25" customHeight="1">
      <c r="B73" s="53" t="s">
        <v>313</v>
      </c>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row>
    <row r="74" spans="2:54" s="48" customFormat="1" ht="17.25" customHeight="1">
      <c r="B74" s="209" t="s">
        <v>261</v>
      </c>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row>
    <row r="75" spans="2:54" ht="18.75" customHeight="1">
      <c r="B75" s="210" t="s">
        <v>262</v>
      </c>
    </row>
    <row r="76" spans="2:54" ht="18.75" customHeight="1">
      <c r="B76" s="209" t="s">
        <v>263</v>
      </c>
    </row>
    <row r="77" spans="2:54" ht="18.75" customHeight="1">
      <c r="B77" s="210" t="s">
        <v>264</v>
      </c>
    </row>
    <row r="78" spans="2:54" ht="18.75" customHeight="1">
      <c r="B78" s="209" t="s">
        <v>319</v>
      </c>
    </row>
    <row r="79" spans="2:54" ht="18.75" customHeight="1">
      <c r="B79" s="209" t="s">
        <v>320</v>
      </c>
    </row>
    <row r="80" spans="2:54" ht="18.75" customHeight="1">
      <c r="B80" s="209" t="s">
        <v>321</v>
      </c>
    </row>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L56"/>
  <sheetViews>
    <sheetView topLeftCell="A4" workbookViewId="0">
      <selection activeCell="G18" sqref="G18"/>
    </sheetView>
  </sheetViews>
  <sheetFormatPr defaultColWidth="9" defaultRowHeight="18.75"/>
  <cols>
    <col min="1" max="1" width="1.875" style="20" customWidth="1"/>
    <col min="2" max="2" width="11.5" style="20" customWidth="1"/>
    <col min="3" max="12" width="40.625" style="20" customWidth="1"/>
    <col min="13" max="16384" width="9" style="20"/>
  </cols>
  <sheetData>
    <row r="1" spans="2:4">
      <c r="B1" s="21" t="s">
        <v>83</v>
      </c>
      <c r="C1" s="21"/>
      <c r="D1" s="21"/>
    </row>
    <row r="2" spans="2:4">
      <c r="B2" s="21"/>
      <c r="C2" s="21"/>
      <c r="D2" s="21"/>
    </row>
    <row r="3" spans="2:4">
      <c r="B3" s="22" t="s">
        <v>84</v>
      </c>
      <c r="C3" s="22" t="s">
        <v>85</v>
      </c>
      <c r="D3" s="21"/>
    </row>
    <row r="4" spans="2:4">
      <c r="B4" s="77">
        <v>1</v>
      </c>
      <c r="C4" s="78" t="s">
        <v>158</v>
      </c>
      <c r="D4" s="21"/>
    </row>
    <row r="5" spans="2:4">
      <c r="B5" s="77">
        <v>2</v>
      </c>
      <c r="C5" s="78" t="s">
        <v>159</v>
      </c>
      <c r="D5" s="21"/>
    </row>
    <row r="6" spans="2:4">
      <c r="B6" s="77">
        <v>3</v>
      </c>
      <c r="C6" s="78" t="s">
        <v>217</v>
      </c>
      <c r="D6" s="21"/>
    </row>
    <row r="7" spans="2:4">
      <c r="B7" s="77">
        <v>4</v>
      </c>
      <c r="C7" s="78" t="s">
        <v>218</v>
      </c>
      <c r="D7" s="21"/>
    </row>
    <row r="8" spans="2:4">
      <c r="B8" s="77">
        <v>5</v>
      </c>
      <c r="C8" s="78" t="s">
        <v>210</v>
      </c>
      <c r="D8" s="21"/>
    </row>
    <row r="9" spans="2:4">
      <c r="B9" s="77">
        <v>6</v>
      </c>
      <c r="C9" s="78" t="s">
        <v>211</v>
      </c>
    </row>
    <row r="10" spans="2:4">
      <c r="B10" s="77">
        <v>7</v>
      </c>
      <c r="C10" s="78" t="s">
        <v>212</v>
      </c>
      <c r="D10" s="21"/>
    </row>
    <row r="11" spans="2:4">
      <c r="B11" s="77">
        <v>8</v>
      </c>
      <c r="C11" s="78" t="s">
        <v>213</v>
      </c>
      <c r="D11" s="21"/>
    </row>
    <row r="12" spans="2:4">
      <c r="B12" s="77">
        <v>9</v>
      </c>
      <c r="C12" s="78" t="s">
        <v>214</v>
      </c>
      <c r="D12" s="21"/>
    </row>
    <row r="13" spans="2:4">
      <c r="B13" s="77">
        <v>10</v>
      </c>
      <c r="C13" s="78" t="s">
        <v>215</v>
      </c>
      <c r="D13" s="21"/>
    </row>
    <row r="14" spans="2:4">
      <c r="B14" s="82">
        <v>11</v>
      </c>
      <c r="C14" s="78" t="s">
        <v>227</v>
      </c>
      <c r="D14" s="21"/>
    </row>
    <row r="15" spans="2:4">
      <c r="B15" s="82">
        <v>12</v>
      </c>
      <c r="C15" s="78" t="s">
        <v>255</v>
      </c>
      <c r="D15" s="21"/>
    </row>
    <row r="16" spans="2:4">
      <c r="B16" s="82">
        <v>13</v>
      </c>
      <c r="C16" s="78" t="s">
        <v>255</v>
      </c>
      <c r="D16" s="21"/>
    </row>
    <row r="17" spans="2:12">
      <c r="B17" s="82">
        <v>14</v>
      </c>
      <c r="C17" s="78" t="s">
        <v>255</v>
      </c>
      <c r="D17" s="21"/>
    </row>
    <row r="19" spans="2:12">
      <c r="B19" s="21" t="s">
        <v>86</v>
      </c>
    </row>
    <row r="20" spans="2:12" ht="19.5" thickBot="1"/>
    <row r="21" spans="2:12" ht="20.25" thickBot="1">
      <c r="B21" s="23" t="s">
        <v>72</v>
      </c>
      <c r="C21" s="24" t="s">
        <v>70</v>
      </c>
      <c r="D21" s="25" t="s">
        <v>101</v>
      </c>
      <c r="E21" s="25" t="s">
        <v>102</v>
      </c>
      <c r="F21" s="25" t="s">
        <v>103</v>
      </c>
      <c r="G21" s="25" t="s">
        <v>104</v>
      </c>
      <c r="H21" s="61" t="s">
        <v>105</v>
      </c>
      <c r="I21" s="61" t="s">
        <v>106</v>
      </c>
      <c r="J21" s="61" t="s">
        <v>107</v>
      </c>
      <c r="K21" s="61" t="s">
        <v>255</v>
      </c>
      <c r="L21" s="62" t="s">
        <v>255</v>
      </c>
    </row>
    <row r="22" spans="2:12" ht="19.5">
      <c r="B22" s="1487" t="s">
        <v>73</v>
      </c>
      <c r="C22" s="26" t="s">
        <v>108</v>
      </c>
      <c r="D22" s="27" t="s">
        <v>101</v>
      </c>
      <c r="E22" s="27" t="s">
        <v>108</v>
      </c>
      <c r="F22" s="27" t="s">
        <v>112</v>
      </c>
      <c r="G22" s="27" t="s">
        <v>114</v>
      </c>
      <c r="H22" s="63" t="s">
        <v>115</v>
      </c>
      <c r="I22" s="63" t="s">
        <v>116</v>
      </c>
      <c r="J22" s="63" t="s">
        <v>107</v>
      </c>
      <c r="K22" s="63"/>
      <c r="L22" s="64"/>
    </row>
    <row r="23" spans="2:12" ht="19.5">
      <c r="B23" s="1488"/>
      <c r="C23" s="28" t="s">
        <v>109</v>
      </c>
      <c r="D23" s="29" t="s">
        <v>255</v>
      </c>
      <c r="E23" s="29" t="s">
        <v>317</v>
      </c>
      <c r="F23" s="29" t="s">
        <v>113</v>
      </c>
      <c r="G23" s="29" t="s">
        <v>111</v>
      </c>
      <c r="H23" s="65" t="s">
        <v>105</v>
      </c>
      <c r="I23" s="65" t="s">
        <v>117</v>
      </c>
      <c r="J23" s="29" t="s">
        <v>255</v>
      </c>
      <c r="K23" s="65"/>
      <c r="L23" s="66"/>
    </row>
    <row r="24" spans="2:12" ht="19.5">
      <c r="B24" s="1488"/>
      <c r="C24" s="28" t="s">
        <v>110</v>
      </c>
      <c r="D24" s="29" t="s">
        <v>255</v>
      </c>
      <c r="E24" s="29" t="s">
        <v>318</v>
      </c>
      <c r="F24" s="29" t="s">
        <v>255</v>
      </c>
      <c r="G24" s="29" t="s">
        <v>255</v>
      </c>
      <c r="H24" s="29" t="s">
        <v>255</v>
      </c>
      <c r="I24" s="65" t="s">
        <v>118</v>
      </c>
      <c r="J24" s="29" t="s">
        <v>255</v>
      </c>
      <c r="K24" s="65"/>
      <c r="L24" s="66"/>
    </row>
    <row r="25" spans="2:12" ht="19.5">
      <c r="B25" s="1488"/>
      <c r="C25" s="28" t="s">
        <v>111</v>
      </c>
      <c r="D25" s="29" t="s">
        <v>255</v>
      </c>
      <c r="E25" s="29" t="s">
        <v>255</v>
      </c>
      <c r="F25" s="29" t="s">
        <v>255</v>
      </c>
      <c r="G25" s="29" t="s">
        <v>255</v>
      </c>
      <c r="H25" s="29" t="s">
        <v>255</v>
      </c>
      <c r="I25" s="65" t="s">
        <v>119</v>
      </c>
      <c r="J25" s="29" t="s">
        <v>255</v>
      </c>
      <c r="K25" s="65"/>
      <c r="L25" s="66"/>
    </row>
    <row r="26" spans="2:12" ht="19.5">
      <c r="B26" s="1488"/>
      <c r="C26" s="204" t="s">
        <v>111</v>
      </c>
      <c r="D26" s="29" t="s">
        <v>255</v>
      </c>
      <c r="E26" s="29" t="s">
        <v>255</v>
      </c>
      <c r="F26" s="29" t="s">
        <v>255</v>
      </c>
      <c r="G26" s="29" t="s">
        <v>255</v>
      </c>
      <c r="H26" s="29" t="s">
        <v>255</v>
      </c>
      <c r="I26" s="65" t="s">
        <v>113</v>
      </c>
      <c r="J26" s="29" t="s">
        <v>255</v>
      </c>
      <c r="K26" s="65"/>
      <c r="L26" s="66"/>
    </row>
    <row r="27" spans="2:12" ht="19.5">
      <c r="B27" s="1488"/>
      <c r="C27" s="204" t="s">
        <v>111</v>
      </c>
      <c r="D27" s="29" t="s">
        <v>255</v>
      </c>
      <c r="E27" s="29" t="s">
        <v>255</v>
      </c>
      <c r="F27" s="29" t="s">
        <v>255</v>
      </c>
      <c r="G27" s="29" t="s">
        <v>255</v>
      </c>
      <c r="H27" s="29" t="s">
        <v>255</v>
      </c>
      <c r="I27" s="65" t="s">
        <v>120</v>
      </c>
      <c r="J27" s="29" t="s">
        <v>255</v>
      </c>
      <c r="K27" s="65"/>
      <c r="L27" s="66"/>
    </row>
    <row r="28" spans="2:12" ht="19.5">
      <c r="B28" s="1488"/>
      <c r="C28" s="204" t="s">
        <v>111</v>
      </c>
      <c r="D28" s="29" t="s">
        <v>255</v>
      </c>
      <c r="E28" s="29" t="s">
        <v>255</v>
      </c>
      <c r="F28" s="29" t="s">
        <v>255</v>
      </c>
      <c r="G28" s="29" t="s">
        <v>255</v>
      </c>
      <c r="H28" s="29" t="s">
        <v>255</v>
      </c>
      <c r="I28" s="65" t="s">
        <v>121</v>
      </c>
      <c r="J28" s="29" t="s">
        <v>255</v>
      </c>
      <c r="K28" s="65"/>
      <c r="L28" s="66"/>
    </row>
    <row r="29" spans="2:12" ht="19.5">
      <c r="B29" s="1488"/>
      <c r="C29" s="204" t="s">
        <v>111</v>
      </c>
      <c r="D29" s="29" t="s">
        <v>255</v>
      </c>
      <c r="E29" s="29" t="s">
        <v>255</v>
      </c>
      <c r="F29" s="29" t="s">
        <v>255</v>
      </c>
      <c r="G29" s="29" t="s">
        <v>255</v>
      </c>
      <c r="H29" s="29" t="s">
        <v>255</v>
      </c>
      <c r="I29" s="65" t="s">
        <v>122</v>
      </c>
      <c r="J29" s="29" t="s">
        <v>255</v>
      </c>
      <c r="K29" s="65"/>
      <c r="L29" s="66"/>
    </row>
    <row r="30" spans="2:12" ht="19.5">
      <c r="B30" s="1488"/>
      <c r="C30" s="204" t="s">
        <v>111</v>
      </c>
      <c r="D30" s="29" t="s">
        <v>255</v>
      </c>
      <c r="E30" s="29" t="s">
        <v>255</v>
      </c>
      <c r="F30" s="29" t="s">
        <v>255</v>
      </c>
      <c r="G30" s="29" t="s">
        <v>255</v>
      </c>
      <c r="H30" s="29" t="s">
        <v>255</v>
      </c>
      <c r="I30" s="65" t="s">
        <v>123</v>
      </c>
      <c r="J30" s="29" t="s">
        <v>255</v>
      </c>
      <c r="K30" s="65"/>
      <c r="L30" s="66"/>
    </row>
    <row r="31" spans="2:12" ht="20.25" thickBot="1">
      <c r="B31" s="1489"/>
      <c r="C31" s="205" t="s">
        <v>111</v>
      </c>
      <c r="D31" s="206" t="s">
        <v>255</v>
      </c>
      <c r="E31" s="206" t="s">
        <v>255</v>
      </c>
      <c r="F31" s="206" t="s">
        <v>255</v>
      </c>
      <c r="G31" s="206" t="s">
        <v>255</v>
      </c>
      <c r="H31" s="206" t="s">
        <v>255</v>
      </c>
      <c r="I31" s="206" t="s">
        <v>255</v>
      </c>
      <c r="J31" s="206" t="s">
        <v>255</v>
      </c>
      <c r="K31" s="67"/>
      <c r="L31" s="68"/>
    </row>
    <row r="36" spans="3:3">
      <c r="C36" s="20" t="s">
        <v>222</v>
      </c>
    </row>
    <row r="37" spans="3:3">
      <c r="C37" s="20" t="s">
        <v>74</v>
      </c>
    </row>
    <row r="38" spans="3:3">
      <c r="C38" s="20" t="s">
        <v>225</v>
      </c>
    </row>
    <row r="39" spans="3:3">
      <c r="C39" s="20" t="s">
        <v>75</v>
      </c>
    </row>
    <row r="40" spans="3:3">
      <c r="C40" s="20" t="s">
        <v>124</v>
      </c>
    </row>
    <row r="41" spans="3:3">
      <c r="C41" s="20" t="s">
        <v>125</v>
      </c>
    </row>
    <row r="42" spans="3:3">
      <c r="C42" s="20" t="s">
        <v>126</v>
      </c>
    </row>
    <row r="43" spans="3:3">
      <c r="C43" s="20" t="s">
        <v>127</v>
      </c>
    </row>
    <row r="44" spans="3:3">
      <c r="C44" s="20" t="s">
        <v>128</v>
      </c>
    </row>
    <row r="45" spans="3:3">
      <c r="C45" s="20" t="s">
        <v>129</v>
      </c>
    </row>
    <row r="46" spans="3:3">
      <c r="C46" s="20" t="s">
        <v>130</v>
      </c>
    </row>
    <row r="48" spans="3:3">
      <c r="C48" s="20" t="s">
        <v>76</v>
      </c>
    </row>
    <row r="49" spans="3:3">
      <c r="C49" s="20" t="s">
        <v>77</v>
      </c>
    </row>
    <row r="51" spans="3:3">
      <c r="C51" s="20" t="s">
        <v>226</v>
      </c>
    </row>
    <row r="52" spans="3:3">
      <c r="C52" s="20" t="s">
        <v>78</v>
      </c>
    </row>
    <row r="53" spans="3:3">
      <c r="C53" s="20" t="s">
        <v>79</v>
      </c>
    </row>
    <row r="54" spans="3:3">
      <c r="C54" s="20" t="s">
        <v>80</v>
      </c>
    </row>
    <row r="55" spans="3:3">
      <c r="C55" s="20" t="s">
        <v>81</v>
      </c>
    </row>
    <row r="56" spans="3:3">
      <c r="C56" s="20" t="s">
        <v>82</v>
      </c>
    </row>
  </sheetData>
  <mergeCells count="1">
    <mergeCell ref="B22:B31"/>
  </mergeCells>
  <phoneticPr fontId="2"/>
  <pageMargins left="0.70866141732283472" right="0.70866141732283472" top="0.74803149606299213" bottom="0.74803149606299213" header="0.31496062992125984" footer="0.31496062992125984"/>
  <pageSetup paperSize="9" scale="1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24</vt:i4>
      </vt:variant>
    </vt:vector>
  </HeadingPairs>
  <TitlesOfParts>
    <vt:vector size="34" baseType="lpstr">
      <vt:lpstr>R5~R8運営状況点検書（老福と併設短期）</vt:lpstr>
      <vt:lpstr>【記載例】（ユニット型）</vt:lpstr>
      <vt:lpstr>【記載例】シフト記号表（勤務時間帯）</vt:lpstr>
      <vt:lpstr>（従来型）</vt:lpstr>
      <vt:lpstr>（ユニット型）</vt:lpstr>
      <vt:lpstr>シフト記号表（従来型・ユニット型共通）</vt:lpstr>
      <vt:lpstr>（従来型）記入方法</vt:lpstr>
      <vt:lpstr>（ユニット型）記入方法</vt:lpstr>
      <vt:lpstr>プルダウン・リスト（従来型・ユニット型共通）</vt:lpstr>
      <vt:lpstr>入所者数・利用者数一覧表</vt:lpstr>
      <vt:lpstr>'シフト記号表（従来型・ユニット型共通）'!【記載例】シフト記号</vt:lpstr>
      <vt:lpstr>【記載例】シフト記号</vt:lpstr>
      <vt:lpstr>'シフト記号表（従来型・ユニット型共通）'!【記載例】シフト記号表</vt:lpstr>
      <vt:lpstr>【記載例】シフト記号表</vt:lpstr>
      <vt:lpstr>'（ユニット型）'!Print_Area</vt:lpstr>
      <vt:lpstr>'（ユニット型）記入方法'!Print_Area</vt:lpstr>
      <vt:lpstr>'（従来型）'!Print_Area</vt:lpstr>
      <vt:lpstr>'（従来型）記入方法'!Print_Area</vt:lpstr>
      <vt:lpstr>'【記載例】（ユニット型）'!Print_Area</vt:lpstr>
      <vt:lpstr>'【記載例】シフト記号表（勤務時間帯）'!Print_Area</vt:lpstr>
      <vt:lpstr>'シフト記号表（従来型・ユニット型共通）'!Print_Area</vt:lpstr>
      <vt:lpstr>'（ユニット型）'!Print_Titles</vt:lpstr>
      <vt:lpstr>'（従来型）'!Print_Titles</vt:lpstr>
      <vt:lpstr>'【記載例】（ユニット型）'!Print_Titles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浅田 里美</dc:creator>
  <cp:lastModifiedBy>川崎市</cp:lastModifiedBy>
  <cp:lastPrinted>2024-11-21T04:03:44Z</cp:lastPrinted>
  <dcterms:created xsi:type="dcterms:W3CDTF">2023-07-14T10:06:06Z</dcterms:created>
  <dcterms:modified xsi:type="dcterms:W3CDTF">2025-03-27T08:04:43Z</dcterms:modified>
</cp:coreProperties>
</file>