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K:\40（健）総務部庶務課\調査係\●統計調査関係\10_健康福祉年報\2024（令和５）年度\20250xxx_川崎市健康福祉年報の掲載等について\"/>
    </mc:Choice>
  </mc:AlternateContent>
  <bookViews>
    <workbookView xWindow="23715" yWindow="4140" windowWidth="27480" windowHeight="16740"/>
  </bookViews>
  <sheets>
    <sheet name="§１表１" sheetId="3" r:id="rId1"/>
    <sheet name="§１表２" sheetId="4" r:id="rId2"/>
    <sheet name="§１表３" sheetId="5" r:id="rId3"/>
    <sheet name="§１表４" sheetId="6" r:id="rId4"/>
    <sheet name="§１表５" sheetId="7" r:id="rId5"/>
    <sheet name="§１表６" sheetId="8" r:id="rId6"/>
    <sheet name="§１表７" sheetId="9" r:id="rId7"/>
    <sheet name="§１表８" sheetId="10" r:id="rId8"/>
    <sheet name="§１表９" sheetId="11" r:id="rId9"/>
    <sheet name="§１表１０" sheetId="12" r:id="rId10"/>
  </sheets>
  <definedNames>
    <definedName name="_xlnm.Print_Area" localSheetId="3">§１表４!$A$1:$P$45</definedName>
    <definedName name="_xlnm.Print_Area" localSheetId="5">§１表６!$A$1:$AL$40</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G16" i="12" l="1"/>
  <c r="B16" i="12"/>
  <c r="G15" i="12"/>
  <c r="B15" i="12"/>
  <c r="L14" i="12"/>
  <c r="K14" i="12"/>
  <c r="J14" i="12"/>
  <c r="I14" i="12"/>
  <c r="H14" i="12"/>
  <c r="G14" i="12"/>
  <c r="F14" i="12"/>
  <c r="E14" i="12"/>
  <c r="B14" i="12" s="1"/>
  <c r="D14" i="12"/>
  <c r="C14" i="12"/>
  <c r="M8" i="12"/>
  <c r="H8" i="12"/>
  <c r="F8" i="12"/>
  <c r="F6" i="12" s="1"/>
  <c r="E8" i="12"/>
  <c r="E6" i="12" s="1"/>
  <c r="D8" i="12"/>
  <c r="D6" i="12" s="1"/>
  <c r="C8" i="12"/>
  <c r="C6" i="12" s="1"/>
  <c r="B6" i="12" s="1"/>
  <c r="B8" i="12"/>
  <c r="M7" i="12"/>
  <c r="H7" i="12"/>
  <c r="F7" i="12"/>
  <c r="E7" i="12"/>
  <c r="D7" i="12"/>
  <c r="C7" i="12"/>
  <c r="B7" i="12"/>
  <c r="Q6" i="12"/>
  <c r="P6" i="12"/>
  <c r="O6" i="12"/>
  <c r="N6" i="12"/>
  <c r="M6" i="12"/>
  <c r="L6" i="12"/>
  <c r="K6" i="12"/>
  <c r="J6" i="12"/>
  <c r="H6" i="12" s="1"/>
  <c r="G6" i="12"/>
  <c r="A5" i="11" l="1"/>
  <c r="F19" i="10" l="1"/>
  <c r="B19" i="10"/>
  <c r="F18" i="10"/>
  <c r="B18" i="10"/>
  <c r="F17" i="10"/>
  <c r="B17" i="10"/>
  <c r="F16" i="10"/>
  <c r="B16" i="10"/>
  <c r="F15" i="10"/>
  <c r="B15" i="10"/>
  <c r="I14" i="10"/>
  <c r="H14" i="10"/>
  <c r="F14" i="10" s="1"/>
  <c r="G14" i="10"/>
  <c r="E14" i="10"/>
  <c r="D14" i="10"/>
  <c r="C14" i="10"/>
  <c r="B14" i="10"/>
  <c r="J9" i="10"/>
  <c r="F9" i="10"/>
  <c r="E9" i="10"/>
  <c r="D9" i="10"/>
  <c r="C9" i="10"/>
  <c r="B9" i="10"/>
  <c r="J8" i="10"/>
  <c r="F8" i="10"/>
  <c r="E8" i="10"/>
  <c r="D8" i="10"/>
  <c r="C8" i="10"/>
  <c r="B8" i="10"/>
  <c r="J7" i="10"/>
  <c r="F7" i="10"/>
  <c r="E7" i="10"/>
  <c r="D7" i="10"/>
  <c r="C7" i="10"/>
  <c r="B7" i="10"/>
  <c r="J6" i="10"/>
  <c r="F6" i="10"/>
  <c r="E6" i="10"/>
  <c r="D6" i="10"/>
  <c r="C6" i="10"/>
  <c r="B6" i="10"/>
  <c r="J5" i="10"/>
  <c r="F5" i="10"/>
  <c r="E5" i="10"/>
  <c r="D5" i="10"/>
  <c r="C5" i="10"/>
  <c r="B5" i="10"/>
  <c r="M4" i="10"/>
  <c r="L4" i="10"/>
  <c r="K4" i="10"/>
  <c r="J4" i="10" s="1"/>
  <c r="I4" i="10"/>
  <c r="H4" i="10"/>
  <c r="G4" i="10"/>
  <c r="F4" i="10"/>
  <c r="E4" i="10"/>
  <c r="D4" i="10"/>
  <c r="C4" i="10"/>
  <c r="B4" i="10"/>
  <c r="B8" i="9" l="1"/>
  <c r="C8" i="9" s="1"/>
  <c r="B7" i="9"/>
  <c r="C7" i="9" s="1"/>
  <c r="B6" i="9"/>
  <c r="C6" i="9" l="1"/>
  <c r="M38" i="8" l="1"/>
  <c r="D38" i="8"/>
  <c r="M37" i="8"/>
  <c r="D37" i="8"/>
  <c r="M36" i="8"/>
  <c r="D36" i="8"/>
  <c r="M35" i="8"/>
  <c r="D35" i="8"/>
  <c r="M34" i="8"/>
  <c r="M32" i="8" s="1"/>
  <c r="D34" i="8"/>
  <c r="D32" i="8" s="1"/>
  <c r="S32" i="8"/>
  <c r="P32" i="8"/>
  <c r="J32" i="8"/>
  <c r="G32" i="8"/>
  <c r="M31" i="8"/>
  <c r="D31" i="8"/>
  <c r="M30" i="8"/>
  <c r="D30" i="8"/>
  <c r="AE25" i="8"/>
  <c r="V25" i="8"/>
  <c r="M25" i="8"/>
  <c r="D25" i="8"/>
  <c r="AE24" i="8"/>
  <c r="V24" i="8"/>
  <c r="M24" i="8"/>
  <c r="D24" i="8"/>
  <c r="AE23" i="8"/>
  <c r="V23" i="8"/>
  <c r="M23" i="8"/>
  <c r="D23" i="8"/>
  <c r="AE22" i="8"/>
  <c r="AE19" i="8" s="1"/>
  <c r="V22" i="8"/>
  <c r="M22" i="8"/>
  <c r="D22" i="8"/>
  <c r="D19" i="8" s="1"/>
  <c r="AE21" i="8"/>
  <c r="V21" i="8"/>
  <c r="M21" i="8"/>
  <c r="M19" i="8" s="1"/>
  <c r="D21" i="8"/>
  <c r="AK19" i="8"/>
  <c r="AH19" i="8"/>
  <c r="AB19" i="8"/>
  <c r="Y19" i="8"/>
  <c r="V19" i="8"/>
  <c r="S19" i="8"/>
  <c r="P19" i="8"/>
  <c r="J19" i="8"/>
  <c r="G19" i="8"/>
  <c r="AE18" i="8"/>
  <c r="V18" i="8"/>
  <c r="M18" i="8"/>
  <c r="D18" i="8"/>
  <c r="AE17" i="8"/>
  <c r="V17" i="8"/>
  <c r="M17" i="8"/>
  <c r="D17" i="8"/>
  <c r="AE12" i="8"/>
  <c r="V12" i="8"/>
  <c r="M12" i="8"/>
  <c r="J12" i="8"/>
  <c r="G12" i="8"/>
  <c r="D12" i="8"/>
  <c r="AE11" i="8"/>
  <c r="V11" i="8"/>
  <c r="M11" i="8"/>
  <c r="J11" i="8"/>
  <c r="G11" i="8"/>
  <c r="D11" i="8"/>
  <c r="AE10" i="8"/>
  <c r="V10" i="8"/>
  <c r="M10" i="8"/>
  <c r="J10" i="8"/>
  <c r="G10" i="8"/>
  <c r="D10" i="8"/>
  <c r="AE9" i="8"/>
  <c r="V9" i="8"/>
  <c r="M9" i="8"/>
  <c r="M6" i="8" s="1"/>
  <c r="J9" i="8"/>
  <c r="J6" i="8" s="1"/>
  <c r="G9" i="8"/>
  <c r="D9" i="8"/>
  <c r="AE8" i="8"/>
  <c r="V8" i="8"/>
  <c r="M8" i="8"/>
  <c r="J8" i="8"/>
  <c r="G8" i="8"/>
  <c r="D8" i="8"/>
  <c r="D6" i="8" s="1"/>
  <c r="AK6" i="8"/>
  <c r="AH6" i="8"/>
  <c r="AE6" i="8"/>
  <c r="AB6" i="8"/>
  <c r="Y6" i="8"/>
  <c r="V6" i="8"/>
  <c r="S6" i="8"/>
  <c r="P6" i="8"/>
  <c r="G6" i="8"/>
  <c r="AE5" i="8"/>
  <c r="V5" i="8"/>
  <c r="M5" i="8"/>
  <c r="J5" i="8"/>
  <c r="G5" i="8"/>
  <c r="D5" i="8"/>
  <c r="AE4" i="8"/>
  <c r="V4" i="8"/>
  <c r="M4" i="8"/>
  <c r="J4" i="8"/>
  <c r="G4" i="8"/>
  <c r="D4" i="8" s="1"/>
  <c r="F38" i="7" l="1"/>
  <c r="C38" i="7"/>
  <c r="F37" i="7"/>
  <c r="C37" i="7"/>
  <c r="F36" i="7"/>
  <c r="C36" i="7"/>
  <c r="F35" i="7"/>
  <c r="C35" i="7"/>
  <c r="F34" i="7"/>
  <c r="C34" i="7"/>
  <c r="F33" i="7"/>
  <c r="F31" i="7" s="1"/>
  <c r="C33" i="7"/>
  <c r="C31" i="7" s="1"/>
  <c r="H31" i="7"/>
  <c r="G31" i="7"/>
  <c r="E31" i="7"/>
  <c r="D31" i="7"/>
  <c r="F30" i="7"/>
  <c r="C30" i="7"/>
  <c r="L25" i="7"/>
  <c r="I25" i="7"/>
  <c r="F25" i="7"/>
  <c r="C25" i="7"/>
  <c r="L24" i="7"/>
  <c r="I24" i="7"/>
  <c r="F24" i="7"/>
  <c r="C24" i="7"/>
  <c r="L23" i="7"/>
  <c r="I23" i="7"/>
  <c r="F23" i="7"/>
  <c r="C23" i="7"/>
  <c r="L22" i="7"/>
  <c r="I22" i="7"/>
  <c r="F22" i="7"/>
  <c r="C22" i="7"/>
  <c r="L21" i="7"/>
  <c r="I21" i="7"/>
  <c r="F21" i="7"/>
  <c r="C21" i="7"/>
  <c r="L20" i="7"/>
  <c r="I20" i="7"/>
  <c r="I18" i="7" s="1"/>
  <c r="F20" i="7"/>
  <c r="F18" i="7" s="1"/>
  <c r="C20" i="7"/>
  <c r="C18" i="7" s="1"/>
  <c r="N18" i="7"/>
  <c r="M18" i="7"/>
  <c r="L18" i="7"/>
  <c r="K18" i="7"/>
  <c r="J18" i="7"/>
  <c r="H18" i="7"/>
  <c r="G18" i="7"/>
  <c r="E18" i="7"/>
  <c r="D18" i="7"/>
  <c r="L17" i="7"/>
  <c r="I17" i="7"/>
  <c r="F17" i="7"/>
  <c r="C17" i="7"/>
  <c r="L12" i="7"/>
  <c r="I12" i="7"/>
  <c r="F12" i="7"/>
  <c r="E12" i="7"/>
  <c r="D12" i="7"/>
  <c r="C12" i="7"/>
  <c r="L11" i="7"/>
  <c r="I11" i="7"/>
  <c r="F11" i="7"/>
  <c r="E11" i="7"/>
  <c r="D11" i="7"/>
  <c r="C11" i="7"/>
  <c r="L10" i="7"/>
  <c r="I10" i="7"/>
  <c r="F10" i="7"/>
  <c r="E10" i="7"/>
  <c r="D10" i="7"/>
  <c r="C10" i="7"/>
  <c r="L9" i="7"/>
  <c r="I9" i="7"/>
  <c r="F9" i="7"/>
  <c r="E9" i="7"/>
  <c r="E5" i="7" s="1"/>
  <c r="D9" i="7"/>
  <c r="C9" i="7"/>
  <c r="L8" i="7"/>
  <c r="I8" i="7"/>
  <c r="F8" i="7"/>
  <c r="E8" i="7"/>
  <c r="D8" i="7"/>
  <c r="C8" i="7"/>
  <c r="L7" i="7"/>
  <c r="L5" i="7" s="1"/>
  <c r="I7" i="7"/>
  <c r="I5" i="7" s="1"/>
  <c r="F7" i="7"/>
  <c r="F5" i="7" s="1"/>
  <c r="E7" i="7"/>
  <c r="D7" i="7"/>
  <c r="D5" i="7" s="1"/>
  <c r="C7" i="7"/>
  <c r="C5" i="7" s="1"/>
  <c r="N5" i="7"/>
  <c r="M5" i="7"/>
  <c r="K5" i="7"/>
  <c r="J5" i="7"/>
  <c r="H5" i="7"/>
  <c r="G5" i="7"/>
  <c r="L4" i="7"/>
  <c r="I4" i="7"/>
  <c r="F4" i="7"/>
  <c r="E4" i="7"/>
  <c r="D4" i="7"/>
  <c r="C4" i="7"/>
  <c r="G43" i="6" l="1"/>
  <c r="B43" i="6"/>
  <c r="G42" i="6"/>
  <c r="B42" i="6"/>
  <c r="G41" i="6"/>
  <c r="B41" i="6"/>
  <c r="G40" i="6"/>
  <c r="B40" i="6"/>
  <c r="G39" i="6"/>
  <c r="B39" i="6"/>
  <c r="G38" i="6"/>
  <c r="G37" i="6" s="1"/>
  <c r="B38" i="6"/>
  <c r="B37" i="6" s="1"/>
  <c r="K37" i="6"/>
  <c r="J37" i="6"/>
  <c r="I37" i="6"/>
  <c r="H37" i="6"/>
  <c r="F37" i="6"/>
  <c r="E37" i="6"/>
  <c r="D37" i="6"/>
  <c r="C37" i="6"/>
  <c r="L33" i="6"/>
  <c r="G33" i="6"/>
  <c r="B33" i="6"/>
  <c r="L32" i="6"/>
  <c r="G32" i="6"/>
  <c r="B32" i="6"/>
  <c r="L31" i="6"/>
  <c r="G31" i="6"/>
  <c r="B31" i="6"/>
  <c r="L30" i="6"/>
  <c r="G30" i="6"/>
  <c r="B30" i="6"/>
  <c r="L29" i="6"/>
  <c r="L27" i="6" s="1"/>
  <c r="G29" i="6"/>
  <c r="G27" i="6" s="1"/>
  <c r="B29" i="6"/>
  <c r="B27" i="6" s="1"/>
  <c r="L28" i="6"/>
  <c r="G28" i="6"/>
  <c r="B28" i="6"/>
  <c r="P27" i="6"/>
  <c r="O27" i="6"/>
  <c r="N27" i="6"/>
  <c r="M27" i="6"/>
  <c r="K27" i="6"/>
  <c r="J27" i="6"/>
  <c r="I27" i="6"/>
  <c r="H27" i="6"/>
  <c r="F27" i="6"/>
  <c r="E27" i="6"/>
  <c r="D27" i="6"/>
  <c r="C27" i="6"/>
  <c r="L23" i="6"/>
  <c r="G23" i="6"/>
  <c r="B23" i="6"/>
  <c r="L22" i="6"/>
  <c r="G22" i="6"/>
  <c r="B22" i="6"/>
  <c r="L21" i="6"/>
  <c r="G21" i="6"/>
  <c r="B21" i="6"/>
  <c r="L20" i="6"/>
  <c r="G20" i="6"/>
  <c r="B20" i="6"/>
  <c r="L19" i="6"/>
  <c r="G19" i="6"/>
  <c r="B19" i="6"/>
  <c r="L18" i="6"/>
  <c r="L17" i="6" s="1"/>
  <c r="G18" i="6"/>
  <c r="G17" i="6" s="1"/>
  <c r="B18" i="6"/>
  <c r="B17" i="6" s="1"/>
  <c r="P17" i="6"/>
  <c r="O17" i="6"/>
  <c r="N17" i="6"/>
  <c r="M17" i="6"/>
  <c r="K17" i="6"/>
  <c r="J17" i="6"/>
  <c r="I17" i="6"/>
  <c r="H17" i="6"/>
  <c r="F17" i="6"/>
  <c r="E17" i="6"/>
  <c r="D17" i="6"/>
  <c r="C17" i="6"/>
  <c r="L13" i="6"/>
  <c r="G13" i="6"/>
  <c r="F13" i="6"/>
  <c r="E13" i="6"/>
  <c r="D13" i="6"/>
  <c r="C13" i="6"/>
  <c r="B13" i="6"/>
  <c r="L12" i="6"/>
  <c r="G12" i="6"/>
  <c r="F12" i="6"/>
  <c r="E12" i="6"/>
  <c r="D12" i="6"/>
  <c r="C12" i="6"/>
  <c r="B12" i="6"/>
  <c r="L11" i="6"/>
  <c r="G11" i="6"/>
  <c r="F11" i="6"/>
  <c r="E11" i="6"/>
  <c r="D11" i="6"/>
  <c r="C11" i="6"/>
  <c r="C7" i="6" s="1"/>
  <c r="B11" i="6"/>
  <c r="L10" i="6"/>
  <c r="G10" i="6"/>
  <c r="F10" i="6"/>
  <c r="E10" i="6"/>
  <c r="D10" i="6"/>
  <c r="C10" i="6"/>
  <c r="B10" i="6" s="1"/>
  <c r="L9" i="6"/>
  <c r="G9" i="6"/>
  <c r="F9" i="6"/>
  <c r="F7" i="6" s="1"/>
  <c r="E9" i="6"/>
  <c r="E7" i="6" s="1"/>
  <c r="D9" i="6"/>
  <c r="D7" i="6" s="1"/>
  <c r="C9" i="6"/>
  <c r="B9" i="6" s="1"/>
  <c r="L8" i="6"/>
  <c r="L7" i="6" s="1"/>
  <c r="G8" i="6"/>
  <c r="G7" i="6" s="1"/>
  <c r="F8" i="6"/>
  <c r="E8" i="6"/>
  <c r="D8" i="6"/>
  <c r="C8" i="6"/>
  <c r="B8" i="6"/>
  <c r="P7" i="6"/>
  <c r="O7" i="6"/>
  <c r="N7" i="6"/>
  <c r="M7" i="6"/>
  <c r="K7" i="6"/>
  <c r="J7" i="6"/>
  <c r="I7" i="6"/>
  <c r="H7" i="6"/>
  <c r="B7" i="6" l="1"/>
  <c r="C56" i="5" l="1"/>
  <c r="C55" i="5"/>
  <c r="L54" i="5"/>
  <c r="K54" i="5"/>
  <c r="J54" i="5"/>
  <c r="I54" i="5"/>
  <c r="H54" i="5"/>
  <c r="G54" i="5"/>
  <c r="F54" i="5"/>
  <c r="E54" i="5"/>
  <c r="D54" i="5"/>
  <c r="C54" i="5"/>
  <c r="C53" i="5"/>
  <c r="L52" i="5"/>
  <c r="C52" i="5" s="1"/>
  <c r="K52" i="5"/>
  <c r="J52" i="5"/>
  <c r="I52" i="5"/>
  <c r="H52" i="5"/>
  <c r="G52" i="5"/>
  <c r="F52" i="5"/>
  <c r="E52" i="5"/>
  <c r="D52" i="5"/>
  <c r="C51" i="5"/>
  <c r="C50" i="5"/>
  <c r="C49" i="5"/>
  <c r="C48" i="5"/>
  <c r="C47" i="5"/>
  <c r="C46" i="5"/>
  <c r="L45" i="5"/>
  <c r="K45" i="5"/>
  <c r="J45" i="5"/>
  <c r="I45" i="5"/>
  <c r="H45" i="5"/>
  <c r="G45" i="5"/>
  <c r="F45" i="5"/>
  <c r="E45" i="5"/>
  <c r="D45" i="5"/>
  <c r="C45" i="5" s="1"/>
  <c r="C44" i="5"/>
  <c r="C43" i="5"/>
  <c r="L42" i="5"/>
  <c r="K42" i="5"/>
  <c r="J42" i="5"/>
  <c r="I42" i="5"/>
  <c r="H42" i="5"/>
  <c r="G42" i="5"/>
  <c r="F42" i="5"/>
  <c r="E42" i="5"/>
  <c r="D42" i="5"/>
  <c r="C42" i="5" s="1"/>
  <c r="C41" i="5"/>
  <c r="C40" i="5"/>
  <c r="C39" i="5"/>
  <c r="L38" i="5"/>
  <c r="K38" i="5"/>
  <c r="J38" i="5"/>
  <c r="I38" i="5"/>
  <c r="H38" i="5"/>
  <c r="G38" i="5"/>
  <c r="F38" i="5"/>
  <c r="E38" i="5"/>
  <c r="D38" i="5"/>
  <c r="C38" i="5" s="1"/>
  <c r="C37" i="5"/>
  <c r="C36" i="5"/>
  <c r="C35" i="5"/>
  <c r="C34" i="5"/>
  <c r="C33" i="5"/>
  <c r="C32" i="5"/>
  <c r="C31" i="5"/>
  <c r="L30" i="5"/>
  <c r="K30" i="5"/>
  <c r="K6" i="5" s="1"/>
  <c r="J30" i="5"/>
  <c r="I30" i="5"/>
  <c r="H30" i="5"/>
  <c r="G30" i="5"/>
  <c r="F30" i="5"/>
  <c r="E30" i="5"/>
  <c r="C30" i="5" s="1"/>
  <c r="D30" i="5"/>
  <c r="C29" i="5"/>
  <c r="C28" i="5"/>
  <c r="C27" i="5"/>
  <c r="C26" i="5"/>
  <c r="C25" i="5"/>
  <c r="C24" i="5"/>
  <c r="C23" i="5"/>
  <c r="C22" i="5"/>
  <c r="L21" i="5"/>
  <c r="K21" i="5"/>
  <c r="J21" i="5"/>
  <c r="I21" i="5"/>
  <c r="H21" i="5"/>
  <c r="G21" i="5"/>
  <c r="F21" i="5"/>
  <c r="E21" i="5"/>
  <c r="D21" i="5"/>
  <c r="C21" i="5" s="1"/>
  <c r="C20" i="5"/>
  <c r="C19" i="5"/>
  <c r="L18" i="5"/>
  <c r="K18" i="5"/>
  <c r="J18" i="5"/>
  <c r="I18" i="5"/>
  <c r="H18" i="5"/>
  <c r="G18" i="5"/>
  <c r="F18" i="5"/>
  <c r="E18" i="5"/>
  <c r="D18" i="5"/>
  <c r="C18" i="5" s="1"/>
  <c r="C17" i="5"/>
  <c r="C16" i="5"/>
  <c r="C15" i="5"/>
  <c r="L14" i="5"/>
  <c r="L6" i="5" s="1"/>
  <c r="K14" i="5"/>
  <c r="J14" i="5"/>
  <c r="I14" i="5"/>
  <c r="H14" i="5"/>
  <c r="G14" i="5"/>
  <c r="F14" i="5"/>
  <c r="E14" i="5"/>
  <c r="E6" i="5" s="1"/>
  <c r="D14" i="5"/>
  <c r="C14" i="5" s="1"/>
  <c r="C13" i="5"/>
  <c r="C12" i="5"/>
  <c r="C11" i="5"/>
  <c r="L10" i="5"/>
  <c r="K10" i="5"/>
  <c r="J10" i="5"/>
  <c r="I10" i="5"/>
  <c r="H10" i="5"/>
  <c r="G10" i="5"/>
  <c r="F10" i="5"/>
  <c r="C10" i="5" s="1"/>
  <c r="E10" i="5"/>
  <c r="D10" i="5"/>
  <c r="C9" i="5"/>
  <c r="C8" i="5"/>
  <c r="L7" i="5"/>
  <c r="K7" i="5"/>
  <c r="J7" i="5"/>
  <c r="J6" i="5" s="1"/>
  <c r="I7" i="5"/>
  <c r="I6" i="5" s="1"/>
  <c r="H7" i="5"/>
  <c r="H6" i="5" s="1"/>
  <c r="G7" i="5"/>
  <c r="G6" i="5" s="1"/>
  <c r="F7" i="5"/>
  <c r="C7" i="5" s="1"/>
  <c r="E7" i="5"/>
  <c r="D7" i="5"/>
  <c r="D6" i="5"/>
  <c r="C5" i="5"/>
  <c r="C4" i="5"/>
  <c r="L3" i="5"/>
  <c r="K3" i="5"/>
  <c r="J3" i="5"/>
  <c r="I3" i="5"/>
  <c r="H3" i="5"/>
  <c r="G3" i="5"/>
  <c r="F3" i="5"/>
  <c r="E3" i="5"/>
  <c r="D3" i="5"/>
  <c r="C3" i="5" s="1"/>
  <c r="F6" i="5" l="1"/>
  <c r="C6" i="5" s="1"/>
  <c r="E25" i="4" l="1"/>
  <c r="F25" i="4" s="1"/>
  <c r="E24" i="4"/>
  <c r="F24" i="4" s="1"/>
  <c r="E23" i="4"/>
  <c r="F23" i="4" s="1"/>
  <c r="E22" i="4"/>
  <c r="E21" i="4"/>
  <c r="F21" i="4" s="1"/>
  <c r="E20" i="4"/>
  <c r="F20" i="4" s="1"/>
  <c r="E19" i="4"/>
  <c r="F22" i="4" s="1"/>
  <c r="E18" i="4"/>
  <c r="F18" i="4" s="1"/>
  <c r="E17" i="4"/>
  <c r="F17" i="4" s="1"/>
  <c r="E16" i="4"/>
  <c r="E15" i="4"/>
  <c r="E14" i="4"/>
  <c r="E13" i="4"/>
  <c r="E12" i="4"/>
  <c r="R11" i="4"/>
  <c r="Q11" i="4"/>
  <c r="P11" i="4"/>
  <c r="O11" i="4"/>
  <c r="N11" i="4"/>
  <c r="M11" i="4"/>
  <c r="L11" i="4"/>
  <c r="K11" i="4"/>
  <c r="J11" i="4"/>
  <c r="I11" i="4"/>
  <c r="H11" i="4"/>
  <c r="G11" i="4"/>
  <c r="E10" i="4"/>
  <c r="E9" i="4"/>
  <c r="E8" i="4"/>
  <c r="E7" i="4"/>
  <c r="E5" i="4" s="1"/>
  <c r="E6" i="4"/>
  <c r="R5" i="4"/>
  <c r="Q5" i="4"/>
  <c r="Q4" i="4" s="1"/>
  <c r="P5" i="4"/>
  <c r="P4" i="4" s="1"/>
  <c r="O5" i="4"/>
  <c r="N5" i="4"/>
  <c r="M5" i="4"/>
  <c r="L5" i="4"/>
  <c r="K5" i="4"/>
  <c r="J5" i="4"/>
  <c r="J4" i="4" s="1"/>
  <c r="I5" i="4"/>
  <c r="I4" i="4" s="1"/>
  <c r="H5" i="4"/>
  <c r="G5" i="4"/>
  <c r="R4" i="4"/>
  <c r="O4" i="4"/>
  <c r="N4" i="4"/>
  <c r="M4" i="4"/>
  <c r="L4" i="4"/>
  <c r="K4" i="4"/>
  <c r="H4" i="4"/>
  <c r="G4" i="4"/>
  <c r="E4" i="4" l="1"/>
  <c r="F12" i="4"/>
  <c r="F13" i="4"/>
  <c r="F19" i="4"/>
  <c r="F7" i="4"/>
  <c r="E11" i="4"/>
  <c r="F11" i="4" s="1"/>
  <c r="F10" i="4" l="1"/>
  <c r="F16" i="4"/>
  <c r="F4" i="4"/>
  <c r="F9" i="4"/>
  <c r="F8" i="4"/>
  <c r="F5" i="4"/>
  <c r="F6" i="4"/>
  <c r="F15" i="4"/>
  <c r="F14" i="4"/>
  <c r="A1" i="3" l="1"/>
  <c r="H37" i="3" l="1"/>
  <c r="H36" i="3"/>
  <c r="H35" i="3"/>
  <c r="H34" i="3"/>
  <c r="H33" i="3"/>
  <c r="H32" i="3"/>
  <c r="H31" i="3"/>
  <c r="H30" i="3"/>
  <c r="H29" i="3"/>
  <c r="H28" i="3"/>
  <c r="B37" i="3"/>
  <c r="B36" i="3"/>
  <c r="B35" i="3"/>
  <c r="B34" i="3"/>
  <c r="B33" i="3"/>
  <c r="B32" i="3"/>
  <c r="B31" i="3"/>
  <c r="B30" i="3"/>
  <c r="B29" i="3"/>
  <c r="B28" i="3"/>
  <c r="N23" i="3"/>
  <c r="N22" i="3"/>
  <c r="N21" i="3"/>
  <c r="N20" i="3"/>
  <c r="N19" i="3"/>
  <c r="N18" i="3"/>
  <c r="N17" i="3"/>
  <c r="N16" i="3"/>
  <c r="N15" i="3"/>
  <c r="N14" i="3"/>
  <c r="H23" i="3"/>
  <c r="H22" i="3"/>
  <c r="H21" i="3"/>
  <c r="H20" i="3"/>
  <c r="H19" i="3"/>
  <c r="H18" i="3"/>
  <c r="H17" i="3"/>
  <c r="H16" i="3"/>
  <c r="H15" i="3"/>
  <c r="H14" i="3"/>
  <c r="M27" i="3"/>
  <c r="L27" i="3"/>
  <c r="K27" i="3"/>
  <c r="J27" i="3"/>
  <c r="I27" i="3"/>
  <c r="G27" i="3"/>
  <c r="F27" i="3"/>
  <c r="E27" i="3"/>
  <c r="D27" i="3"/>
  <c r="C27" i="3"/>
  <c r="S13" i="3"/>
  <c r="R13" i="3"/>
  <c r="Q13" i="3"/>
  <c r="P13" i="3"/>
  <c r="O13" i="3"/>
  <c r="M13" i="3"/>
  <c r="L13" i="3"/>
  <c r="K13" i="3"/>
  <c r="J13" i="3"/>
  <c r="I13" i="3"/>
  <c r="G23" i="3"/>
  <c r="F23" i="3"/>
  <c r="E23" i="3"/>
  <c r="D23" i="3"/>
  <c r="C23" i="3"/>
  <c r="G22" i="3"/>
  <c r="F22" i="3"/>
  <c r="E22" i="3"/>
  <c r="D22" i="3"/>
  <c r="C22" i="3"/>
  <c r="B22" i="3" s="1"/>
  <c r="G21" i="3"/>
  <c r="F21" i="3"/>
  <c r="E21" i="3"/>
  <c r="D21" i="3"/>
  <c r="C21" i="3"/>
  <c r="G20" i="3"/>
  <c r="F20" i="3"/>
  <c r="E20" i="3"/>
  <c r="D20" i="3"/>
  <c r="C20" i="3"/>
  <c r="G19" i="3"/>
  <c r="F19" i="3"/>
  <c r="E19" i="3"/>
  <c r="D19" i="3"/>
  <c r="C19" i="3"/>
  <c r="G18" i="3"/>
  <c r="F18" i="3"/>
  <c r="E18" i="3"/>
  <c r="D18" i="3"/>
  <c r="C18" i="3"/>
  <c r="G17" i="3"/>
  <c r="F17" i="3"/>
  <c r="E17" i="3"/>
  <c r="D17" i="3"/>
  <c r="C17" i="3"/>
  <c r="G16" i="3"/>
  <c r="F16" i="3"/>
  <c r="E16" i="3"/>
  <c r="D16" i="3"/>
  <c r="C16" i="3"/>
  <c r="G15" i="3"/>
  <c r="F15" i="3"/>
  <c r="E15" i="3"/>
  <c r="D15" i="3"/>
  <c r="C15" i="3"/>
  <c r="G14" i="3"/>
  <c r="F14" i="3"/>
  <c r="E14" i="3"/>
  <c r="D14" i="3"/>
  <c r="C14" i="3"/>
  <c r="H27" i="3" l="1"/>
  <c r="B17" i="3"/>
  <c r="B19" i="3"/>
  <c r="B15" i="3"/>
  <c r="B18" i="3"/>
  <c r="B20" i="3"/>
  <c r="B16" i="3"/>
  <c r="E13" i="3"/>
  <c r="B21" i="3"/>
  <c r="B23" i="3"/>
  <c r="B27" i="3"/>
  <c r="C13" i="3"/>
  <c r="F13" i="3"/>
  <c r="D13" i="3"/>
  <c r="B14" i="3"/>
  <c r="N13" i="3"/>
  <c r="G13" i="3"/>
  <c r="B13" i="3" l="1"/>
  <c r="H13" i="3"/>
</calcChain>
</file>

<file path=xl/sharedStrings.xml><?xml version="1.0" encoding="utf-8"?>
<sst xmlns="http://schemas.openxmlformats.org/spreadsheetml/2006/main" count="633" uniqueCount="206">
  <si>
    <t>川　崎</t>
    <rPh sb="0" eb="1">
      <t>カワ</t>
    </rPh>
    <rPh sb="2" eb="3">
      <t>ザキ</t>
    </rPh>
    <phoneticPr fontId="1"/>
  </si>
  <si>
    <t>大　師</t>
    <rPh sb="0" eb="1">
      <t>ダイ</t>
    </rPh>
    <rPh sb="2" eb="3">
      <t>シ</t>
    </rPh>
    <phoneticPr fontId="1"/>
  </si>
  <si>
    <t>田　島</t>
    <rPh sb="0" eb="1">
      <t>タ</t>
    </rPh>
    <rPh sb="2" eb="3">
      <t>シマ</t>
    </rPh>
    <phoneticPr fontId="1"/>
  </si>
  <si>
    <t>中　原</t>
    <rPh sb="0" eb="1">
      <t>ナカ</t>
    </rPh>
    <rPh sb="2" eb="3">
      <t>ハラ</t>
    </rPh>
    <phoneticPr fontId="1"/>
  </si>
  <si>
    <t>高　津</t>
    <rPh sb="0" eb="1">
      <t>タカ</t>
    </rPh>
    <rPh sb="2" eb="3">
      <t>ツ</t>
    </rPh>
    <phoneticPr fontId="1"/>
  </si>
  <si>
    <t>宮　前</t>
    <rPh sb="0" eb="1">
      <t>ミヤ</t>
    </rPh>
    <rPh sb="2" eb="3">
      <t>マエ</t>
    </rPh>
    <phoneticPr fontId="1"/>
  </si>
  <si>
    <t>多　摩</t>
    <rPh sb="0" eb="1">
      <t>タ</t>
    </rPh>
    <rPh sb="2" eb="3">
      <t>マ</t>
    </rPh>
    <phoneticPr fontId="1"/>
  </si>
  <si>
    <t>麻　生</t>
    <rPh sb="0" eb="1">
      <t>アサ</t>
    </rPh>
    <rPh sb="2" eb="3">
      <t>ショウ</t>
    </rPh>
    <phoneticPr fontId="1"/>
  </si>
  <si>
    <t>市外</t>
    <rPh sb="0" eb="2">
      <t>シガイ</t>
    </rPh>
    <phoneticPr fontId="1"/>
  </si>
  <si>
    <t>特級</t>
    <rPh sb="0" eb="1">
      <t>トク</t>
    </rPh>
    <rPh sb="1" eb="2">
      <t>キュウ</t>
    </rPh>
    <phoneticPr fontId="1"/>
  </si>
  <si>
    <t>１級</t>
    <rPh sb="1" eb="2">
      <t>キュウ</t>
    </rPh>
    <phoneticPr fontId="1"/>
  </si>
  <si>
    <t>２級</t>
    <rPh sb="1" eb="2">
      <t>キュウ</t>
    </rPh>
    <phoneticPr fontId="1"/>
  </si>
  <si>
    <t>３級</t>
    <rPh sb="1" eb="2">
      <t>キュウ</t>
    </rPh>
    <phoneticPr fontId="1"/>
  </si>
  <si>
    <t>級外</t>
    <rPh sb="0" eb="1">
      <t>キュウ</t>
    </rPh>
    <rPh sb="1" eb="2">
      <t>ガイ</t>
    </rPh>
    <phoneticPr fontId="1"/>
  </si>
  <si>
    <t>総数</t>
    <rPh sb="0" eb="2">
      <t>ソウスウ</t>
    </rPh>
    <phoneticPr fontId="1"/>
  </si>
  <si>
    <t>慢　　性　　気　　管　　支　　炎</t>
    <rPh sb="0" eb="1">
      <t>マン</t>
    </rPh>
    <rPh sb="3" eb="4">
      <t>セイ</t>
    </rPh>
    <rPh sb="6" eb="7">
      <t>キ</t>
    </rPh>
    <rPh sb="9" eb="10">
      <t>カン</t>
    </rPh>
    <rPh sb="12" eb="13">
      <t>ササ</t>
    </rPh>
    <rPh sb="15" eb="16">
      <t>エン</t>
    </rPh>
    <phoneticPr fontId="1"/>
  </si>
  <si>
    <t>気　　管　　支　　ぜ　　ん　　息</t>
    <rPh sb="0" eb="1">
      <t>キ</t>
    </rPh>
    <rPh sb="3" eb="4">
      <t>カン</t>
    </rPh>
    <rPh sb="6" eb="7">
      <t>ササ</t>
    </rPh>
    <rPh sb="15" eb="16">
      <t>ソク</t>
    </rPh>
    <phoneticPr fontId="1"/>
  </si>
  <si>
    <t>ぜ　ん　息　性　気　管　支　炎</t>
    <rPh sb="4" eb="5">
      <t>ソク</t>
    </rPh>
    <rPh sb="6" eb="7">
      <t>セイ</t>
    </rPh>
    <rPh sb="8" eb="9">
      <t>キ</t>
    </rPh>
    <rPh sb="10" eb="11">
      <t>カン</t>
    </rPh>
    <rPh sb="12" eb="13">
      <t>ササ</t>
    </rPh>
    <rPh sb="14" eb="15">
      <t>エン</t>
    </rPh>
    <phoneticPr fontId="1"/>
  </si>
  <si>
    <t>肺　気　し　ゅ</t>
    <rPh sb="0" eb="1">
      <t>ハイ</t>
    </rPh>
    <rPh sb="2" eb="3">
      <t>キ</t>
    </rPh>
    <phoneticPr fontId="1"/>
  </si>
  <si>
    <t>幸</t>
    <rPh sb="0" eb="1">
      <t>サイワイ</t>
    </rPh>
    <phoneticPr fontId="1"/>
  </si>
  <si>
    <t>　公害健康被害の補償等に関する法律に基づく保健福祉事業の一環として、家庭療養指導を実施するため、公害病被認定者の様相を種々の側面から把握し、保健指導を行うために年度末集計調査を実施している。</t>
    <rPh sb="1" eb="3">
      <t>コウガイ</t>
    </rPh>
    <rPh sb="3" eb="5">
      <t>ケンコウ</t>
    </rPh>
    <rPh sb="5" eb="7">
      <t>ヒガイ</t>
    </rPh>
    <rPh sb="8" eb="11">
      <t>ホショウトウ</t>
    </rPh>
    <rPh sb="12" eb="13">
      <t>カン</t>
    </rPh>
    <rPh sb="15" eb="17">
      <t>ホウリツ</t>
    </rPh>
    <rPh sb="18" eb="19">
      <t>モト</t>
    </rPh>
    <rPh sb="21" eb="23">
      <t>ホケン</t>
    </rPh>
    <rPh sb="23" eb="25">
      <t>フクシ</t>
    </rPh>
    <rPh sb="25" eb="27">
      <t>ジギョウ</t>
    </rPh>
    <rPh sb="28" eb="30">
      <t>イッカン</t>
    </rPh>
    <rPh sb="34" eb="36">
      <t>カテイ</t>
    </rPh>
    <rPh sb="36" eb="38">
      <t>リョウヨウ</t>
    </rPh>
    <rPh sb="38" eb="40">
      <t>シドウ</t>
    </rPh>
    <rPh sb="41" eb="43">
      <t>ジッシ</t>
    </rPh>
    <rPh sb="48" eb="51">
      <t>コウガイビョウ</t>
    </rPh>
    <rPh sb="51" eb="52">
      <t>ヒ</t>
    </rPh>
    <rPh sb="52" eb="55">
      <t>ニンテイシャ</t>
    </rPh>
    <rPh sb="56" eb="58">
      <t>ヨウソウ</t>
    </rPh>
    <rPh sb="59" eb="61">
      <t>シュジュ</t>
    </rPh>
    <rPh sb="62" eb="64">
      <t>ソクメン</t>
    </rPh>
    <rPh sb="66" eb="68">
      <t>ハアク</t>
    </rPh>
    <rPh sb="70" eb="72">
      <t>ホケン</t>
    </rPh>
    <rPh sb="72" eb="74">
      <t>シドウ</t>
    </rPh>
    <rPh sb="75" eb="76">
      <t>オコナ</t>
    </rPh>
    <rPh sb="80" eb="83">
      <t>ネンドマツ</t>
    </rPh>
    <rPh sb="83" eb="85">
      <t>シュウケイ</t>
    </rPh>
    <rPh sb="85" eb="87">
      <t>チョウサ</t>
    </rPh>
    <rPh sb="88" eb="90">
      <t>ジッシ</t>
    </rPh>
    <phoneticPr fontId="1"/>
  </si>
  <si>
    <t>総数</t>
    <rPh sb="0" eb="1">
      <t>フサ</t>
    </rPh>
    <rPh sb="1" eb="2">
      <t>カズ</t>
    </rPh>
    <phoneticPr fontId="1"/>
  </si>
  <si>
    <t>§１ 公害病被認定者の保健指導</t>
    <rPh sb="3" eb="6">
      <t>コウガイビョウ</t>
    </rPh>
    <rPh sb="6" eb="7">
      <t>ヒ</t>
    </rPh>
    <rPh sb="7" eb="10">
      <t>ニンテイシャ</t>
    </rPh>
    <rPh sb="11" eb="13">
      <t>ホケン</t>
    </rPh>
    <rPh sb="13" eb="15">
      <t>シドウ</t>
    </rPh>
    <phoneticPr fontId="1"/>
  </si>
  <si>
    <t>　本市の公害保健行政は、公害から市民を守るため、様々な施策を展開している。公害病被認定者に対する保健指導をはじめ、被認定者の様相を種々の側面から知り、今後の保健指導に役立てるため本年度も年度末集計調査及び市外転出者調査を実施した。</t>
    <rPh sb="1" eb="2">
      <t>ホン</t>
    </rPh>
    <rPh sb="2" eb="3">
      <t>シ</t>
    </rPh>
    <rPh sb="4" eb="6">
      <t>コウガイ</t>
    </rPh>
    <rPh sb="6" eb="8">
      <t>ホケン</t>
    </rPh>
    <rPh sb="8" eb="10">
      <t>ギョウセイ</t>
    </rPh>
    <rPh sb="12" eb="14">
      <t>コウガイ</t>
    </rPh>
    <rPh sb="16" eb="18">
      <t>シミン</t>
    </rPh>
    <rPh sb="19" eb="20">
      <t>マモ</t>
    </rPh>
    <rPh sb="24" eb="26">
      <t>サマザマ</t>
    </rPh>
    <rPh sb="27" eb="29">
      <t>シサク</t>
    </rPh>
    <rPh sb="30" eb="32">
      <t>テンカイ</t>
    </rPh>
    <rPh sb="37" eb="39">
      <t>コウガイ</t>
    </rPh>
    <rPh sb="39" eb="40">
      <t>ビョウ</t>
    </rPh>
    <phoneticPr fontId="1"/>
  </si>
  <si>
    <t>資料：保健医療政策部環境保健・アレルギー疾患対策担当</t>
    <rPh sb="3" eb="5">
      <t>ホケン</t>
    </rPh>
    <rPh sb="5" eb="7">
      <t>イリョウ</t>
    </rPh>
    <rPh sb="7" eb="9">
      <t>セイサク</t>
    </rPh>
    <rPh sb="9" eb="10">
      <t>ブ</t>
    </rPh>
    <rPh sb="10" eb="12">
      <t>カンキョウ</t>
    </rPh>
    <rPh sb="12" eb="14">
      <t>ホケン</t>
    </rPh>
    <rPh sb="20" eb="24">
      <t>シッカンタイサク</t>
    </rPh>
    <rPh sb="24" eb="26">
      <t>タントウ</t>
    </rPh>
    <phoneticPr fontId="1"/>
  </si>
  <si>
    <t>注）　被認定者数は、 令和6年3月31日 現在。</t>
    <phoneticPr fontId="1"/>
  </si>
  <si>
    <t>表 １　公害病被認定者数（認定疾病別）</t>
    <phoneticPr fontId="1"/>
  </si>
  <si>
    <t>表 ２　市内居住の公害病被認定者数（職業別・年齢階層別・性別）</t>
    <phoneticPr fontId="1"/>
  </si>
  <si>
    <t>管理的職業従事者</t>
    <rPh sb="0" eb="3">
      <t>カンリテキ</t>
    </rPh>
    <rPh sb="3" eb="5">
      <t>ショクギョウ</t>
    </rPh>
    <rPh sb="5" eb="8">
      <t>ジュウジシャ</t>
    </rPh>
    <phoneticPr fontId="1"/>
  </si>
  <si>
    <t>専門的・技術的職業従事者</t>
    <rPh sb="0" eb="3">
      <t>センモンテキ</t>
    </rPh>
    <rPh sb="4" eb="7">
      <t>ギジュツテキ</t>
    </rPh>
    <rPh sb="7" eb="9">
      <t>ショクギョウ</t>
    </rPh>
    <rPh sb="9" eb="12">
      <t>ジュウジシャ</t>
    </rPh>
    <phoneticPr fontId="1"/>
  </si>
  <si>
    <t>事務従事者</t>
    <rPh sb="0" eb="2">
      <t>ジム</t>
    </rPh>
    <rPh sb="2" eb="5">
      <t>ジュウジシャ</t>
    </rPh>
    <phoneticPr fontId="1"/>
  </si>
  <si>
    <t>保安職業従事者</t>
    <rPh sb="0" eb="2">
      <t>ホアン</t>
    </rPh>
    <rPh sb="2" eb="4">
      <t>ショクギョウ</t>
    </rPh>
    <rPh sb="4" eb="7">
      <t>ジュウジシャ</t>
    </rPh>
    <phoneticPr fontId="1"/>
  </si>
  <si>
    <t>農林漁業作業者</t>
    <rPh sb="0" eb="3">
      <t>ノウリンギョウ</t>
    </rPh>
    <rPh sb="2" eb="4">
      <t>ギョギョウ</t>
    </rPh>
    <rPh sb="4" eb="7">
      <t>サギョウシャ</t>
    </rPh>
    <phoneticPr fontId="1"/>
  </si>
  <si>
    <t>運輸・通信従事者</t>
    <rPh sb="0" eb="2">
      <t>ウンユ</t>
    </rPh>
    <rPh sb="3" eb="5">
      <t>ツウシン</t>
    </rPh>
    <rPh sb="5" eb="8">
      <t>ジュウジシャ</t>
    </rPh>
    <phoneticPr fontId="1"/>
  </si>
  <si>
    <t>生産･建設･清掃従事者</t>
    <rPh sb="0" eb="2">
      <t>セイサン</t>
    </rPh>
    <rPh sb="3" eb="5">
      <t>ケンセツ</t>
    </rPh>
    <rPh sb="6" eb="8">
      <t>セイソウ</t>
    </rPh>
    <rPh sb="8" eb="11">
      <t>ジュウジシャ</t>
    </rPh>
    <phoneticPr fontId="1"/>
  </si>
  <si>
    <t>学生</t>
    <rPh sb="0" eb="2">
      <t>ガクセイ</t>
    </rPh>
    <phoneticPr fontId="1"/>
  </si>
  <si>
    <t>家事従事者</t>
    <rPh sb="0" eb="2">
      <t>カジ</t>
    </rPh>
    <rPh sb="2" eb="5">
      <t>ジュウジシャ</t>
    </rPh>
    <phoneticPr fontId="1"/>
  </si>
  <si>
    <t>無職・その他</t>
    <rPh sb="0" eb="2">
      <t>ムショク</t>
    </rPh>
    <rPh sb="5" eb="6">
      <t>タ</t>
    </rPh>
    <phoneticPr fontId="1"/>
  </si>
  <si>
    <t>不明</t>
    <rPh sb="0" eb="2">
      <t>フメイ</t>
    </rPh>
    <phoneticPr fontId="1"/>
  </si>
  <si>
    <t>数</t>
    <rPh sb="0" eb="1">
      <t>スウ</t>
    </rPh>
    <phoneticPr fontId="1"/>
  </si>
  <si>
    <t>％</t>
    <phoneticPr fontId="1"/>
  </si>
  <si>
    <t>総　　　数</t>
    <rPh sb="0" eb="1">
      <t>フサ</t>
    </rPh>
    <rPh sb="4" eb="5">
      <t>カズ</t>
    </rPh>
    <phoneticPr fontId="1"/>
  </si>
  <si>
    <t>男</t>
    <rPh sb="0" eb="1">
      <t>オトコ</t>
    </rPh>
    <phoneticPr fontId="1"/>
  </si>
  <si>
    <t>１５</t>
    <phoneticPr fontId="1"/>
  </si>
  <si>
    <t>～</t>
    <phoneticPr fontId="1"/>
  </si>
  <si>
    <t>３９</t>
    <phoneticPr fontId="1"/>
  </si>
  <si>
    <t>４０</t>
    <phoneticPr fontId="1"/>
  </si>
  <si>
    <t>６４</t>
    <phoneticPr fontId="1"/>
  </si>
  <si>
    <t>６５</t>
    <phoneticPr fontId="1"/>
  </si>
  <si>
    <t>７４</t>
    <phoneticPr fontId="1"/>
  </si>
  <si>
    <t>７５</t>
    <phoneticPr fontId="1"/>
  </si>
  <si>
    <t>７９</t>
    <phoneticPr fontId="1"/>
  </si>
  <si>
    <t>８０</t>
    <phoneticPr fontId="1"/>
  </si>
  <si>
    <t>女</t>
    <rPh sb="0" eb="1">
      <t>オンナ</t>
    </rPh>
    <phoneticPr fontId="1"/>
  </si>
  <si>
    <t>川　　　崎</t>
    <rPh sb="0" eb="1">
      <t>カワ</t>
    </rPh>
    <rPh sb="4" eb="5">
      <t>ザキ</t>
    </rPh>
    <phoneticPr fontId="1"/>
  </si>
  <si>
    <t>大　　　師</t>
    <rPh sb="0" eb="1">
      <t>ダイ</t>
    </rPh>
    <rPh sb="4" eb="5">
      <t>シ</t>
    </rPh>
    <phoneticPr fontId="1"/>
  </si>
  <si>
    <t>田　　　島</t>
    <rPh sb="0" eb="1">
      <t>タ</t>
    </rPh>
    <rPh sb="4" eb="5">
      <t>シマ</t>
    </rPh>
    <phoneticPr fontId="1"/>
  </si>
  <si>
    <t>中　　　原</t>
    <rPh sb="0" eb="1">
      <t>ナカ</t>
    </rPh>
    <rPh sb="4" eb="5">
      <t>ハラ</t>
    </rPh>
    <phoneticPr fontId="1"/>
  </si>
  <si>
    <t>高　　　津</t>
    <rPh sb="0" eb="1">
      <t>タカ</t>
    </rPh>
    <rPh sb="4" eb="5">
      <t>ツ</t>
    </rPh>
    <phoneticPr fontId="1"/>
  </si>
  <si>
    <t>宮　　　前</t>
    <rPh sb="0" eb="1">
      <t>ミヤ</t>
    </rPh>
    <rPh sb="4" eb="5">
      <t>マエ</t>
    </rPh>
    <phoneticPr fontId="1"/>
  </si>
  <si>
    <t>多　　　摩</t>
    <rPh sb="0" eb="1">
      <t>タ</t>
    </rPh>
    <rPh sb="4" eb="5">
      <t>マ</t>
    </rPh>
    <phoneticPr fontId="1"/>
  </si>
  <si>
    <t>麻　　　生</t>
    <rPh sb="0" eb="1">
      <t>アサ</t>
    </rPh>
    <rPh sb="4" eb="5">
      <t>セイ</t>
    </rPh>
    <phoneticPr fontId="1"/>
  </si>
  <si>
    <t>注）平成２８年度より、総務省統計局 日本標準職業分類(平成21年12月改訂版)を元に集計</t>
    <rPh sb="0" eb="1">
      <t>チュウ</t>
    </rPh>
    <rPh sb="2" eb="4">
      <t>ヘイセイ</t>
    </rPh>
    <rPh sb="6" eb="8">
      <t>ネンド</t>
    </rPh>
    <rPh sb="11" eb="14">
      <t>ソウムショウ</t>
    </rPh>
    <rPh sb="14" eb="17">
      <t>トウケイキョク</t>
    </rPh>
    <rPh sb="18" eb="20">
      <t>ニホン</t>
    </rPh>
    <rPh sb="20" eb="22">
      <t>ヒョウジュン</t>
    </rPh>
    <rPh sb="22" eb="24">
      <t>ショクギョウ</t>
    </rPh>
    <rPh sb="24" eb="26">
      <t>ブンルイ</t>
    </rPh>
    <rPh sb="27" eb="29">
      <t>ヘイセイ</t>
    </rPh>
    <rPh sb="31" eb="32">
      <t>ネン</t>
    </rPh>
    <rPh sb="34" eb="35">
      <t>ガツ</t>
    </rPh>
    <rPh sb="35" eb="38">
      <t>カイテイバン</t>
    </rPh>
    <rPh sb="40" eb="41">
      <t>モト</t>
    </rPh>
    <rPh sb="42" eb="44">
      <t>シュウケイ</t>
    </rPh>
    <phoneticPr fontId="1"/>
  </si>
  <si>
    <t>資料：保健医療政策部環境保健・アレルギー疾患対策担当</t>
    <rPh sb="3" eb="5">
      <t>ホケン</t>
    </rPh>
    <rPh sb="5" eb="7">
      <t>イリョウ</t>
    </rPh>
    <rPh sb="7" eb="10">
      <t>セイサクブ</t>
    </rPh>
    <rPh sb="10" eb="12">
      <t>カンキョウ</t>
    </rPh>
    <rPh sb="12" eb="14">
      <t>ホケン</t>
    </rPh>
    <rPh sb="20" eb="22">
      <t>シッカン</t>
    </rPh>
    <rPh sb="22" eb="24">
      <t>タイサク</t>
    </rPh>
    <rPh sb="24" eb="26">
      <t>タントウ</t>
    </rPh>
    <phoneticPr fontId="1"/>
  </si>
  <si>
    <t>表 ３　市内居住の公害病被認定者の慢性疾患等の合併症の概要</t>
    <phoneticPr fontId="1"/>
  </si>
  <si>
    <t>川崎</t>
    <rPh sb="0" eb="2">
      <t>カワサキ</t>
    </rPh>
    <phoneticPr fontId="1"/>
  </si>
  <si>
    <t>大師</t>
    <rPh sb="0" eb="2">
      <t>ダイシ</t>
    </rPh>
    <phoneticPr fontId="1"/>
  </si>
  <si>
    <t>田島</t>
    <rPh sb="0" eb="2">
      <t>タジマ</t>
    </rPh>
    <phoneticPr fontId="1"/>
  </si>
  <si>
    <t>中原</t>
    <rPh sb="0" eb="2">
      <t>ナカハラ</t>
    </rPh>
    <phoneticPr fontId="1"/>
  </si>
  <si>
    <t>高津</t>
    <rPh sb="0" eb="2">
      <t>タカツ</t>
    </rPh>
    <phoneticPr fontId="1"/>
  </si>
  <si>
    <t>宮前</t>
    <rPh sb="0" eb="2">
      <t>ミヤマエ</t>
    </rPh>
    <phoneticPr fontId="1"/>
  </si>
  <si>
    <t>多摩</t>
    <rPh sb="0" eb="2">
      <t>タマ</t>
    </rPh>
    <phoneticPr fontId="1"/>
  </si>
  <si>
    <t>麻生</t>
    <rPh sb="0" eb="2">
      <t>アサオ</t>
    </rPh>
    <phoneticPr fontId="1"/>
  </si>
  <si>
    <t>対象者総数（実数）</t>
    <rPh sb="0" eb="3">
      <t>タイショウシャ</t>
    </rPh>
    <rPh sb="3" eb="5">
      <t>ソウスウ</t>
    </rPh>
    <rPh sb="6" eb="8">
      <t>ジッスウ</t>
    </rPh>
    <phoneticPr fontId="1"/>
  </si>
  <si>
    <t>合併症なし（実数）</t>
    <rPh sb="0" eb="2">
      <t>ガッペイ</t>
    </rPh>
    <rPh sb="2" eb="3">
      <t>ショウ</t>
    </rPh>
    <rPh sb="6" eb="8">
      <t>ジッスウ</t>
    </rPh>
    <phoneticPr fontId="1"/>
  </si>
  <si>
    <t>合併症あり（実数）</t>
    <rPh sb="0" eb="2">
      <t>ガッペイ</t>
    </rPh>
    <rPh sb="2" eb="3">
      <t>ショウ</t>
    </rPh>
    <rPh sb="6" eb="8">
      <t>ジッスウ</t>
    </rPh>
    <phoneticPr fontId="1"/>
  </si>
  <si>
    <t>合併症延数</t>
    <rPh sb="0" eb="2">
      <t>ガッペイ</t>
    </rPh>
    <rPh sb="2" eb="3">
      <t>ショウ</t>
    </rPh>
    <rPh sb="3" eb="4">
      <t>ノ</t>
    </rPh>
    <rPh sb="4" eb="5">
      <t>スウ</t>
    </rPh>
    <phoneticPr fontId="1"/>
  </si>
  <si>
    <t>呼吸器疾患　１</t>
    <rPh sb="0" eb="3">
      <t>コキュウキ</t>
    </rPh>
    <rPh sb="3" eb="5">
      <t>シッカン</t>
    </rPh>
    <phoneticPr fontId="1"/>
  </si>
  <si>
    <t>結核</t>
    <rPh sb="0" eb="2">
      <t>ケッカク</t>
    </rPh>
    <phoneticPr fontId="1"/>
  </si>
  <si>
    <t>その他</t>
    <rPh sb="2" eb="3">
      <t>タ</t>
    </rPh>
    <phoneticPr fontId="1"/>
  </si>
  <si>
    <t>内分泌栄養及び
代謝の疾患２</t>
    <rPh sb="0" eb="3">
      <t>ナイブンピ</t>
    </rPh>
    <rPh sb="3" eb="5">
      <t>エイヨウ</t>
    </rPh>
    <rPh sb="5" eb="6">
      <t>オヨ</t>
    </rPh>
    <rPh sb="8" eb="10">
      <t>タイシャ</t>
    </rPh>
    <rPh sb="11" eb="13">
      <t>シッカン</t>
    </rPh>
    <phoneticPr fontId="1"/>
  </si>
  <si>
    <t>糖尿病</t>
    <rPh sb="0" eb="3">
      <t>トウニョウビョウ</t>
    </rPh>
    <phoneticPr fontId="1"/>
  </si>
  <si>
    <t>甲状腺</t>
    <rPh sb="0" eb="3">
      <t>コウジョウセン</t>
    </rPh>
    <phoneticPr fontId="1"/>
  </si>
  <si>
    <t>血液及び造血器
の疾患３</t>
    <rPh sb="0" eb="2">
      <t>ケツエキ</t>
    </rPh>
    <rPh sb="2" eb="3">
      <t>オヨ</t>
    </rPh>
    <rPh sb="4" eb="6">
      <t>ゾウケツ</t>
    </rPh>
    <rPh sb="6" eb="7">
      <t>キ</t>
    </rPh>
    <rPh sb="9" eb="11">
      <t>シッカン</t>
    </rPh>
    <phoneticPr fontId="1"/>
  </si>
  <si>
    <t>貧血</t>
    <rPh sb="0" eb="2">
      <t>ヒンケツ</t>
    </rPh>
    <phoneticPr fontId="1"/>
  </si>
  <si>
    <t>紫斑病</t>
    <rPh sb="0" eb="2">
      <t>シハン</t>
    </rPh>
    <rPh sb="2" eb="3">
      <t>ビョウ</t>
    </rPh>
    <phoneticPr fontId="1"/>
  </si>
  <si>
    <t>精神障害４</t>
    <rPh sb="0" eb="2">
      <t>セイシン</t>
    </rPh>
    <rPh sb="2" eb="4">
      <t>ショウガイ</t>
    </rPh>
    <phoneticPr fontId="1"/>
  </si>
  <si>
    <t>統合失調症</t>
    <rPh sb="0" eb="2">
      <t>トウゴウ</t>
    </rPh>
    <rPh sb="2" eb="5">
      <t>シッチョウショウ</t>
    </rPh>
    <phoneticPr fontId="1"/>
  </si>
  <si>
    <t>その他の精神病</t>
    <rPh sb="2" eb="3">
      <t>タ</t>
    </rPh>
    <rPh sb="4" eb="6">
      <t>セイシン</t>
    </rPh>
    <rPh sb="6" eb="7">
      <t>ビョウ</t>
    </rPh>
    <phoneticPr fontId="1"/>
  </si>
  <si>
    <t>神経系及び感覚
器の疾患５</t>
    <rPh sb="0" eb="2">
      <t>シンケイ</t>
    </rPh>
    <rPh sb="2" eb="3">
      <t>ケイ</t>
    </rPh>
    <rPh sb="3" eb="4">
      <t>オヨ</t>
    </rPh>
    <rPh sb="5" eb="7">
      <t>カンカク</t>
    </rPh>
    <rPh sb="8" eb="9">
      <t>キ</t>
    </rPh>
    <rPh sb="10" eb="12">
      <t>シッカン</t>
    </rPh>
    <phoneticPr fontId="1"/>
  </si>
  <si>
    <t>全盲</t>
    <rPh sb="0" eb="2">
      <t>ゼンモウ</t>
    </rPh>
    <phoneticPr fontId="1"/>
  </si>
  <si>
    <t>白内障</t>
    <rPh sb="0" eb="3">
      <t>ハクナイショウ</t>
    </rPh>
    <phoneticPr fontId="1"/>
  </si>
  <si>
    <t>網膜出血</t>
    <rPh sb="0" eb="2">
      <t>モウマク</t>
    </rPh>
    <rPh sb="2" eb="4">
      <t>シュッケツ</t>
    </rPh>
    <phoneticPr fontId="1"/>
  </si>
  <si>
    <t>その他の視器疾患</t>
    <rPh sb="2" eb="3">
      <t>タ</t>
    </rPh>
    <rPh sb="4" eb="5">
      <t>シ</t>
    </rPh>
    <rPh sb="5" eb="6">
      <t>ウツワ</t>
    </rPh>
    <rPh sb="6" eb="8">
      <t>シッカン</t>
    </rPh>
    <phoneticPr fontId="1"/>
  </si>
  <si>
    <t>難聴</t>
    <rPh sb="0" eb="2">
      <t>ナンチョウ</t>
    </rPh>
    <phoneticPr fontId="1"/>
  </si>
  <si>
    <t>その他の聴器疾患</t>
    <rPh sb="2" eb="3">
      <t>タ</t>
    </rPh>
    <rPh sb="4" eb="5">
      <t>チョウ</t>
    </rPh>
    <rPh sb="5" eb="6">
      <t>ウツワ</t>
    </rPh>
    <rPh sb="6" eb="8">
      <t>シッカン</t>
    </rPh>
    <phoneticPr fontId="1"/>
  </si>
  <si>
    <t>神経痛及び神経炎</t>
    <rPh sb="0" eb="3">
      <t>シンケイツウ</t>
    </rPh>
    <rPh sb="3" eb="4">
      <t>オヨ</t>
    </rPh>
    <rPh sb="5" eb="7">
      <t>シンケイ</t>
    </rPh>
    <rPh sb="7" eb="8">
      <t>エン</t>
    </rPh>
    <phoneticPr fontId="1"/>
  </si>
  <si>
    <t>その他の神経系疾患</t>
    <rPh sb="2" eb="3">
      <t>タ</t>
    </rPh>
    <rPh sb="4" eb="7">
      <t>シンケイケイ</t>
    </rPh>
    <rPh sb="7" eb="9">
      <t>シッカン</t>
    </rPh>
    <phoneticPr fontId="1"/>
  </si>
  <si>
    <t>循環器系の疾患６</t>
    <rPh sb="0" eb="3">
      <t>ジュンカンキ</t>
    </rPh>
    <rPh sb="3" eb="4">
      <t>ケイ</t>
    </rPh>
    <rPh sb="5" eb="7">
      <t>シッカン</t>
    </rPh>
    <phoneticPr fontId="1"/>
  </si>
  <si>
    <t>先天性心疾患</t>
    <rPh sb="0" eb="3">
      <t>センテンセイ</t>
    </rPh>
    <rPh sb="3" eb="6">
      <t>シンシッカン</t>
    </rPh>
    <phoneticPr fontId="1"/>
  </si>
  <si>
    <t>その他の心疾患</t>
    <rPh sb="2" eb="3">
      <t>タ</t>
    </rPh>
    <rPh sb="4" eb="7">
      <t>シンシッカン</t>
    </rPh>
    <phoneticPr fontId="1"/>
  </si>
  <si>
    <t>高血圧症</t>
    <rPh sb="0" eb="4">
      <t>コウケツアツショウ</t>
    </rPh>
    <phoneticPr fontId="1"/>
  </si>
  <si>
    <t>脳血管系疾患後遺症</t>
    <rPh sb="0" eb="1">
      <t>ノウ</t>
    </rPh>
    <rPh sb="1" eb="3">
      <t>ケッカン</t>
    </rPh>
    <rPh sb="3" eb="4">
      <t>ケイ</t>
    </rPh>
    <rPh sb="4" eb="6">
      <t>シッカン</t>
    </rPh>
    <rPh sb="6" eb="9">
      <t>コウイショウ</t>
    </rPh>
    <phoneticPr fontId="1"/>
  </si>
  <si>
    <t>動脈硬化症</t>
    <rPh sb="0" eb="2">
      <t>ドウミャク</t>
    </rPh>
    <rPh sb="2" eb="4">
      <t>コウカ</t>
    </rPh>
    <rPh sb="4" eb="5">
      <t>ショウ</t>
    </rPh>
    <phoneticPr fontId="1"/>
  </si>
  <si>
    <t>肺性心</t>
    <rPh sb="0" eb="2">
      <t>ハイセイ</t>
    </rPh>
    <rPh sb="2" eb="3">
      <t>シン</t>
    </rPh>
    <phoneticPr fontId="1"/>
  </si>
  <si>
    <t>消化器系の疾患７</t>
    <rPh sb="0" eb="2">
      <t>ショウカ</t>
    </rPh>
    <rPh sb="2" eb="3">
      <t>キ</t>
    </rPh>
    <rPh sb="3" eb="4">
      <t>ケイ</t>
    </rPh>
    <rPh sb="5" eb="7">
      <t>シッカン</t>
    </rPh>
    <phoneticPr fontId="1"/>
  </si>
  <si>
    <t>胃・十二指腸疾患</t>
    <rPh sb="0" eb="1">
      <t>イ</t>
    </rPh>
    <rPh sb="2" eb="6">
      <t>ジュウニシチョウ</t>
    </rPh>
    <rPh sb="6" eb="8">
      <t>シッカン</t>
    </rPh>
    <phoneticPr fontId="1"/>
  </si>
  <si>
    <t>肝臓の疾患</t>
    <rPh sb="0" eb="2">
      <t>カンゾウ</t>
    </rPh>
    <rPh sb="3" eb="5">
      <t>シッカン</t>
    </rPh>
    <phoneticPr fontId="1"/>
  </si>
  <si>
    <t>泌尿器の疾患８</t>
    <rPh sb="0" eb="3">
      <t>ヒニョウキ</t>
    </rPh>
    <rPh sb="4" eb="6">
      <t>シッカン</t>
    </rPh>
    <phoneticPr fontId="1"/>
  </si>
  <si>
    <t>腎臓の疾患</t>
    <rPh sb="0" eb="2">
      <t>ジンゾウ</t>
    </rPh>
    <rPh sb="3" eb="5">
      <t>シッカン</t>
    </rPh>
    <phoneticPr fontId="1"/>
  </si>
  <si>
    <t>筋骨格器系及び
結合組織の疾患９</t>
    <rPh sb="0" eb="1">
      <t>スジ</t>
    </rPh>
    <rPh sb="1" eb="3">
      <t>コッカク</t>
    </rPh>
    <rPh sb="3" eb="4">
      <t>ウツワ</t>
    </rPh>
    <rPh sb="4" eb="5">
      <t>ケイ</t>
    </rPh>
    <rPh sb="5" eb="6">
      <t>オヨ</t>
    </rPh>
    <rPh sb="8" eb="10">
      <t>ケツゴウ</t>
    </rPh>
    <rPh sb="10" eb="12">
      <t>ソシキ</t>
    </rPh>
    <rPh sb="13" eb="15">
      <t>シッカン</t>
    </rPh>
    <phoneticPr fontId="1"/>
  </si>
  <si>
    <t>慢性関節リウマチ</t>
    <rPh sb="0" eb="2">
      <t>マンセイ</t>
    </rPh>
    <rPh sb="2" eb="4">
      <t>カンセツ</t>
    </rPh>
    <phoneticPr fontId="1"/>
  </si>
  <si>
    <t>及び類似症</t>
    <rPh sb="0" eb="1">
      <t>オヨ</t>
    </rPh>
    <rPh sb="2" eb="4">
      <t>ルイジ</t>
    </rPh>
    <rPh sb="4" eb="5">
      <t>ショウ</t>
    </rPh>
    <phoneticPr fontId="1"/>
  </si>
  <si>
    <t>腰痛</t>
    <rPh sb="0" eb="2">
      <t>ヨウツウ</t>
    </rPh>
    <phoneticPr fontId="1"/>
  </si>
  <si>
    <t>椎間板ヘルニア及び</t>
    <rPh sb="0" eb="3">
      <t>ツイカンバン</t>
    </rPh>
    <rPh sb="7" eb="8">
      <t>オヨ</t>
    </rPh>
    <phoneticPr fontId="1"/>
  </si>
  <si>
    <t>変形カリエス</t>
    <rPh sb="0" eb="2">
      <t>ヘンケイ</t>
    </rPh>
    <phoneticPr fontId="1"/>
  </si>
  <si>
    <t>不慮の事故による
後遺症　１０</t>
    <rPh sb="0" eb="2">
      <t>フリョ</t>
    </rPh>
    <rPh sb="3" eb="5">
      <t>ジコ</t>
    </rPh>
    <rPh sb="9" eb="12">
      <t>コウイショウ</t>
    </rPh>
    <phoneticPr fontId="1"/>
  </si>
  <si>
    <t>後遺症</t>
    <rPh sb="0" eb="3">
      <t>コウイショウ</t>
    </rPh>
    <phoneticPr fontId="1"/>
  </si>
  <si>
    <t>その他
（皮膚疾患を含む）</t>
    <rPh sb="2" eb="3">
      <t>タ</t>
    </rPh>
    <rPh sb="5" eb="7">
      <t>ヒフ</t>
    </rPh>
    <rPh sb="7" eb="9">
      <t>シッカン</t>
    </rPh>
    <rPh sb="10" eb="11">
      <t>フク</t>
    </rPh>
    <phoneticPr fontId="1"/>
  </si>
  <si>
    <t>表 ４　公害病被認定患者への家庭の療養指導</t>
    <phoneticPr fontId="1"/>
  </si>
  <si>
    <t>　公害健康被害の補償等に関する法律に基づく保健福祉事業の一環として、公害病被認定者の健康回復、保持及び増進のため、各区地域みまもり支援センターの保健師等による家庭訪問及び面接等をとおして家庭療養指導を実施している。</t>
    <rPh sb="1" eb="3">
      <t>コウガイ</t>
    </rPh>
    <rPh sb="3" eb="5">
      <t>ケンコウ</t>
    </rPh>
    <rPh sb="5" eb="7">
      <t>ヒガイ</t>
    </rPh>
    <rPh sb="8" eb="10">
      <t>ホショウ</t>
    </rPh>
    <rPh sb="10" eb="11">
      <t>トウ</t>
    </rPh>
    <rPh sb="12" eb="13">
      <t>カン</t>
    </rPh>
    <rPh sb="15" eb="17">
      <t>ホウリツ</t>
    </rPh>
    <rPh sb="51" eb="53">
      <t>ゾウシン</t>
    </rPh>
    <rPh sb="57" eb="59">
      <t>カクク</t>
    </rPh>
    <rPh sb="59" eb="61">
      <t>チイキ</t>
    </rPh>
    <rPh sb="65" eb="67">
      <t>シエン</t>
    </rPh>
    <rPh sb="72" eb="75">
      <t>ホケンシ</t>
    </rPh>
    <rPh sb="75" eb="76">
      <t>トウ</t>
    </rPh>
    <rPh sb="79" eb="81">
      <t>カテイ</t>
    </rPh>
    <rPh sb="81" eb="83">
      <t>ホウモン</t>
    </rPh>
    <rPh sb="83" eb="84">
      <t>オヨ</t>
    </rPh>
    <rPh sb="85" eb="87">
      <t>メンセツ</t>
    </rPh>
    <rPh sb="87" eb="88">
      <t>トウ</t>
    </rPh>
    <rPh sb="93" eb="95">
      <t>カテイ</t>
    </rPh>
    <rPh sb="95" eb="97">
      <t>リョウヨウ</t>
    </rPh>
    <rPh sb="97" eb="99">
      <t>シドウ</t>
    </rPh>
    <phoneticPr fontId="1"/>
  </si>
  <si>
    <t>総　　　　　　数</t>
  </si>
  <si>
    <t>川　　　　　　崎</t>
    <rPh sb="0" eb="1">
      <t>カワ</t>
    </rPh>
    <rPh sb="7" eb="8">
      <t>サキ</t>
    </rPh>
    <phoneticPr fontId="1"/>
  </si>
  <si>
    <t>大　　　　　　師</t>
    <rPh sb="0" eb="1">
      <t>ダイ</t>
    </rPh>
    <rPh sb="7" eb="8">
      <t>シ</t>
    </rPh>
    <phoneticPr fontId="1"/>
  </si>
  <si>
    <t>慢性気管支炎</t>
    <rPh sb="0" eb="2">
      <t>マンセイ</t>
    </rPh>
    <rPh sb="2" eb="5">
      <t>キカンシ</t>
    </rPh>
    <rPh sb="5" eb="6">
      <t>エン</t>
    </rPh>
    <phoneticPr fontId="1"/>
  </si>
  <si>
    <t>気管支ぜん息</t>
    <rPh sb="0" eb="3">
      <t>キカンシ</t>
    </rPh>
    <rPh sb="5" eb="6">
      <t>ソク</t>
    </rPh>
    <phoneticPr fontId="1"/>
  </si>
  <si>
    <t>ぜん息性
気管支炎</t>
    <rPh sb="2" eb="3">
      <t>ソク</t>
    </rPh>
    <rPh sb="3" eb="4">
      <t>セイ</t>
    </rPh>
    <rPh sb="5" eb="7">
      <t>キカン</t>
    </rPh>
    <rPh sb="7" eb="8">
      <t>ササ</t>
    </rPh>
    <rPh sb="8" eb="9">
      <t>ホノオ</t>
    </rPh>
    <phoneticPr fontId="1"/>
  </si>
  <si>
    <t>肺気しゅ</t>
    <rPh sb="0" eb="2">
      <t>ハイキ</t>
    </rPh>
    <phoneticPr fontId="1"/>
  </si>
  <si>
    <t>家庭訪問延数</t>
    <rPh sb="0" eb="2">
      <t>カテイ</t>
    </rPh>
    <rPh sb="2" eb="4">
      <t>ホウモン</t>
    </rPh>
    <rPh sb="4" eb="5">
      <t>ノ</t>
    </rPh>
    <rPh sb="5" eb="6">
      <t>カズ</t>
    </rPh>
    <phoneticPr fontId="1"/>
  </si>
  <si>
    <t>面接指導</t>
    <rPh sb="0" eb="2">
      <t>メンセツ</t>
    </rPh>
    <rPh sb="2" eb="4">
      <t>シドウ</t>
    </rPh>
    <phoneticPr fontId="1"/>
  </si>
  <si>
    <t>電話及び</t>
    <rPh sb="0" eb="2">
      <t>デンワ</t>
    </rPh>
    <rPh sb="2" eb="3">
      <t>オヨ</t>
    </rPh>
    <phoneticPr fontId="1"/>
  </si>
  <si>
    <t>その他の指導</t>
    <rPh sb="2" eb="3">
      <t>タ</t>
    </rPh>
    <rPh sb="4" eb="6">
      <t>シドウ</t>
    </rPh>
    <phoneticPr fontId="1"/>
  </si>
  <si>
    <t>不在</t>
    <rPh sb="0" eb="2">
      <t>フザイ</t>
    </rPh>
    <phoneticPr fontId="1"/>
  </si>
  <si>
    <t>田　　　　　　島</t>
    <rPh sb="0" eb="1">
      <t>タ</t>
    </rPh>
    <rPh sb="7" eb="8">
      <t>シマ</t>
    </rPh>
    <phoneticPr fontId="1"/>
  </si>
  <si>
    <t>中　　　　　　原</t>
    <rPh sb="0" eb="1">
      <t>ナカ</t>
    </rPh>
    <rPh sb="7" eb="8">
      <t>ハラ</t>
    </rPh>
    <phoneticPr fontId="1"/>
  </si>
  <si>
    <t>家庭訪問延数</t>
    <rPh sb="0" eb="2">
      <t>カテイ</t>
    </rPh>
    <rPh sb="2" eb="4">
      <t>ホウモン</t>
    </rPh>
    <rPh sb="4" eb="5">
      <t>エン</t>
    </rPh>
    <rPh sb="5" eb="6">
      <t>カズ</t>
    </rPh>
    <phoneticPr fontId="1"/>
  </si>
  <si>
    <t>高　　　　　　津</t>
    <rPh sb="0" eb="1">
      <t>タカ</t>
    </rPh>
    <rPh sb="7" eb="8">
      <t>ツ</t>
    </rPh>
    <phoneticPr fontId="1"/>
  </si>
  <si>
    <t>宮　　　　　　前</t>
    <rPh sb="0" eb="1">
      <t>ミヤ</t>
    </rPh>
    <rPh sb="7" eb="8">
      <t>マエ</t>
    </rPh>
    <phoneticPr fontId="1"/>
  </si>
  <si>
    <t>多　　　　　　摩</t>
    <rPh sb="0" eb="1">
      <t>タ</t>
    </rPh>
    <rPh sb="7" eb="8">
      <t>マ</t>
    </rPh>
    <phoneticPr fontId="1"/>
  </si>
  <si>
    <t>麻　　　　　　生</t>
    <rPh sb="0" eb="1">
      <t>アサ</t>
    </rPh>
    <rPh sb="7" eb="8">
      <t>イ</t>
    </rPh>
    <phoneticPr fontId="1"/>
  </si>
  <si>
    <t>環境保健課</t>
    <rPh sb="0" eb="2">
      <t>カンキョウ</t>
    </rPh>
    <rPh sb="2" eb="4">
      <t>ホケン</t>
    </rPh>
    <rPh sb="4" eb="5">
      <t>カ</t>
    </rPh>
    <phoneticPr fontId="1"/>
  </si>
  <si>
    <t>注）地域みまもり支援センター別　延件数</t>
    <rPh sb="0" eb="1">
      <t>チュウ</t>
    </rPh>
    <rPh sb="2" eb="4">
      <t>チイキ</t>
    </rPh>
    <rPh sb="8" eb="10">
      <t>シエン</t>
    </rPh>
    <phoneticPr fontId="1"/>
  </si>
  <si>
    <t>資料：保健医療政策部環境保健・アレルギー疾患対策担当</t>
    <rPh sb="3" eb="5">
      <t>ホケン</t>
    </rPh>
    <rPh sb="5" eb="7">
      <t>イリョウ</t>
    </rPh>
    <rPh sb="7" eb="10">
      <t>セイサクブ</t>
    </rPh>
    <rPh sb="10" eb="12">
      <t>カンキョウ</t>
    </rPh>
    <rPh sb="12" eb="14">
      <t>ホケン</t>
    </rPh>
    <rPh sb="20" eb="24">
      <t>シッカンタイサク</t>
    </rPh>
    <rPh sb="24" eb="26">
      <t>タントウ</t>
    </rPh>
    <phoneticPr fontId="1"/>
  </si>
  <si>
    <t>表 ５　市内居住の単身者</t>
    <phoneticPr fontId="1"/>
  </si>
  <si>
    <t>15歳～ 
64歳</t>
    <rPh sb="2" eb="3">
      <t>サイ</t>
    </rPh>
    <rPh sb="8" eb="9">
      <t>サイ</t>
    </rPh>
    <phoneticPr fontId="1"/>
  </si>
  <si>
    <t>65歳
以上</t>
    <rPh sb="2" eb="3">
      <t>サイ</t>
    </rPh>
    <rPh sb="4" eb="6">
      <t>イジョウ</t>
    </rPh>
    <phoneticPr fontId="1"/>
  </si>
  <si>
    <t>単身者数</t>
    <rPh sb="0" eb="3">
      <t>タンシンシャ</t>
    </rPh>
    <rPh sb="3" eb="4">
      <t>カズ</t>
    </rPh>
    <phoneticPr fontId="1"/>
  </si>
  <si>
    <t>保健指導延数</t>
    <rPh sb="0" eb="2">
      <t>ホケン</t>
    </rPh>
    <rPh sb="2" eb="4">
      <t>シドウ</t>
    </rPh>
    <rPh sb="4" eb="5">
      <t>エン</t>
    </rPh>
    <rPh sb="5" eb="6">
      <t>カズ</t>
    </rPh>
    <phoneticPr fontId="1"/>
  </si>
  <si>
    <t>家庭訪問</t>
    <rPh sb="0" eb="2">
      <t>カテイ</t>
    </rPh>
    <rPh sb="2" eb="4">
      <t>ホウモン</t>
    </rPh>
    <phoneticPr fontId="1"/>
  </si>
  <si>
    <t>面接</t>
    <rPh sb="0" eb="2">
      <t>メンセツ</t>
    </rPh>
    <phoneticPr fontId="1"/>
  </si>
  <si>
    <t>やさしさメール</t>
    <phoneticPr fontId="1"/>
  </si>
  <si>
    <t>不　　　在</t>
    <rPh sb="0" eb="1">
      <t>フ</t>
    </rPh>
    <rPh sb="4" eb="5">
      <t>ザイ</t>
    </rPh>
    <phoneticPr fontId="1"/>
  </si>
  <si>
    <t>不　　　明</t>
    <rPh sb="0" eb="1">
      <t>フ</t>
    </rPh>
    <rPh sb="4" eb="5">
      <t>メイ</t>
    </rPh>
    <phoneticPr fontId="1"/>
  </si>
  <si>
    <t>資料：保健医療政策部環境保健・アレルギー疾患対策担当</t>
    <rPh sb="3" eb="5">
      <t>ホケン</t>
    </rPh>
    <rPh sb="5" eb="7">
      <t>イリョウ</t>
    </rPh>
    <rPh sb="7" eb="10">
      <t>セイサクブ</t>
    </rPh>
    <rPh sb="10" eb="12">
      <t>カンキョウ</t>
    </rPh>
    <rPh sb="12" eb="14">
      <t>ホケン</t>
    </rPh>
    <rPh sb="20" eb="26">
      <t>シッカンタイサクタントウ</t>
    </rPh>
    <phoneticPr fontId="1"/>
  </si>
  <si>
    <t>表 ６　市内居住の要介護者</t>
    <phoneticPr fontId="1"/>
  </si>
  <si>
    <t>認定疾
病悪化</t>
    <rPh sb="0" eb="2">
      <t>ニンテイ</t>
    </rPh>
    <rPh sb="2" eb="3">
      <t>シツ</t>
    </rPh>
    <rPh sb="4" eb="5">
      <t>ヤマイ</t>
    </rPh>
    <rPh sb="5" eb="7">
      <t>アッカ</t>
    </rPh>
    <phoneticPr fontId="1"/>
  </si>
  <si>
    <t>その他
の疾患</t>
    <rPh sb="2" eb="3">
      <t>タ</t>
    </rPh>
    <rPh sb="5" eb="7">
      <t>シッカン</t>
    </rPh>
    <phoneticPr fontId="1"/>
  </si>
  <si>
    <t>要介護者</t>
    <rPh sb="0" eb="1">
      <t>ヨウ</t>
    </rPh>
    <rPh sb="1" eb="4">
      <t>カイゴシャ</t>
    </rPh>
    <phoneticPr fontId="1"/>
  </si>
  <si>
    <t>2</t>
  </si>
  <si>
    <t>12</t>
  </si>
  <si>
    <t>0</t>
  </si>
  <si>
    <t>10</t>
  </si>
  <si>
    <t>6</t>
  </si>
  <si>
    <t>(</t>
    <phoneticPr fontId="1"/>
  </si>
  <si>
    <t>)</t>
    <phoneticPr fontId="1"/>
  </si>
  <si>
    <t>(</t>
  </si>
  <si>
    <t>1</t>
  </si>
  <si>
    <t>)</t>
  </si>
  <si>
    <t>4</t>
  </si>
  <si>
    <t>22</t>
  </si>
  <si>
    <t>21</t>
  </si>
  <si>
    <t>注) 介護保険利用者は( 　)内に再掲</t>
    <rPh sb="3" eb="5">
      <t>カイゴ</t>
    </rPh>
    <rPh sb="5" eb="7">
      <t>ホケン</t>
    </rPh>
    <rPh sb="7" eb="10">
      <t>リヨウシャ</t>
    </rPh>
    <rPh sb="15" eb="16">
      <t>ナイ</t>
    </rPh>
    <rPh sb="17" eb="19">
      <t>サイケイ</t>
    </rPh>
    <phoneticPr fontId="1"/>
  </si>
  <si>
    <t>資料：保健医療政策部環境保健・アレルギー疾患担当</t>
    <rPh sb="3" eb="5">
      <t>ホケン</t>
    </rPh>
    <rPh sb="5" eb="7">
      <t>イリョウ</t>
    </rPh>
    <rPh sb="7" eb="10">
      <t>セイサクブ</t>
    </rPh>
    <rPh sb="10" eb="12">
      <t>カンキョウ</t>
    </rPh>
    <rPh sb="12" eb="14">
      <t>ホケン</t>
    </rPh>
    <rPh sb="20" eb="22">
      <t>シッカン</t>
    </rPh>
    <rPh sb="22" eb="24">
      <t>タントウ</t>
    </rPh>
    <phoneticPr fontId="1"/>
  </si>
  <si>
    <t>表 ７　市外転出者の現況調査（調査成績）</t>
    <phoneticPr fontId="1"/>
  </si>
  <si>
    <t>　公害健康被害の補償等に関する法律に基づく保健福祉事業の一環として、市外転出の公害病被認定者に対してアンケート調査により健康状況を把握し、必要に応じて保健指導を実施している。</t>
    <rPh sb="1" eb="3">
      <t>コウガイ</t>
    </rPh>
    <rPh sb="3" eb="5">
      <t>ケンコウ</t>
    </rPh>
    <rPh sb="5" eb="7">
      <t>ヒガイ</t>
    </rPh>
    <rPh sb="8" eb="10">
      <t>ホショウ</t>
    </rPh>
    <rPh sb="10" eb="11">
      <t>トウ</t>
    </rPh>
    <rPh sb="12" eb="13">
      <t>カン</t>
    </rPh>
    <rPh sb="15" eb="17">
      <t>ホウリツ</t>
    </rPh>
    <rPh sb="18" eb="19">
      <t>モト</t>
    </rPh>
    <rPh sb="21" eb="23">
      <t>ホケン</t>
    </rPh>
    <rPh sb="23" eb="25">
      <t>フクシ</t>
    </rPh>
    <rPh sb="25" eb="27">
      <t>ジギョウ</t>
    </rPh>
    <rPh sb="28" eb="30">
      <t>イッカン</t>
    </rPh>
    <rPh sb="34" eb="36">
      <t>シガイ</t>
    </rPh>
    <rPh sb="36" eb="38">
      <t>テンシュツ</t>
    </rPh>
    <rPh sb="39" eb="42">
      <t>コウガイビョウ</t>
    </rPh>
    <rPh sb="42" eb="43">
      <t>ヒ</t>
    </rPh>
    <rPh sb="43" eb="45">
      <t>ニンテイ</t>
    </rPh>
    <rPh sb="45" eb="46">
      <t>シャ</t>
    </rPh>
    <rPh sb="47" eb="48">
      <t>タイ</t>
    </rPh>
    <rPh sb="55" eb="57">
      <t>チョウサ</t>
    </rPh>
    <rPh sb="60" eb="62">
      <t>ケンコウ</t>
    </rPh>
    <rPh sb="62" eb="64">
      <t>ジョウキョウ</t>
    </rPh>
    <rPh sb="65" eb="67">
      <t>ハアク</t>
    </rPh>
    <rPh sb="69" eb="71">
      <t>ヒツヨウ</t>
    </rPh>
    <rPh sb="72" eb="73">
      <t>オウ</t>
    </rPh>
    <rPh sb="75" eb="77">
      <t>ホケン</t>
    </rPh>
    <rPh sb="77" eb="79">
      <t>シドウ</t>
    </rPh>
    <rPh sb="80" eb="82">
      <t>ジッシ</t>
    </rPh>
    <phoneticPr fontId="1"/>
  </si>
  <si>
    <t>神　奈　川　県　内</t>
    <rPh sb="0" eb="1">
      <t>カミ</t>
    </rPh>
    <rPh sb="2" eb="3">
      <t>ナ</t>
    </rPh>
    <rPh sb="4" eb="5">
      <t>カワ</t>
    </rPh>
    <rPh sb="6" eb="7">
      <t>ケン</t>
    </rPh>
    <rPh sb="8" eb="9">
      <t>ウチ</t>
    </rPh>
    <phoneticPr fontId="1"/>
  </si>
  <si>
    <t>神奈川県外</t>
    <rPh sb="0" eb="3">
      <t>カナガワ</t>
    </rPh>
    <rPh sb="3" eb="5">
      <t>ケンガイ</t>
    </rPh>
    <phoneticPr fontId="1"/>
  </si>
  <si>
    <t>対象者数</t>
    <rPh sb="0" eb="3">
      <t>タイショウシャ</t>
    </rPh>
    <rPh sb="3" eb="4">
      <t>スウ</t>
    </rPh>
    <phoneticPr fontId="1"/>
  </si>
  <si>
    <t>率（％）</t>
    <rPh sb="0" eb="1">
      <t>リツ</t>
    </rPh>
    <phoneticPr fontId="1"/>
  </si>
  <si>
    <t>横浜市</t>
    <rPh sb="0" eb="3">
      <t>ヨコハマシ</t>
    </rPh>
    <phoneticPr fontId="1"/>
  </si>
  <si>
    <t>その他の県内</t>
    <rPh sb="2" eb="3">
      <t>タ</t>
    </rPh>
    <rPh sb="4" eb="6">
      <t>ケンナイ</t>
    </rPh>
    <phoneticPr fontId="1"/>
  </si>
  <si>
    <t>対象数</t>
    <rPh sb="0" eb="2">
      <t>タイショウ</t>
    </rPh>
    <rPh sb="2" eb="3">
      <t>カズ</t>
    </rPh>
    <phoneticPr fontId="1"/>
  </si>
  <si>
    <t>対象者</t>
    <rPh sb="0" eb="3">
      <t>タイショウシャ</t>
    </rPh>
    <phoneticPr fontId="1"/>
  </si>
  <si>
    <t>回答者</t>
    <rPh sb="0" eb="2">
      <t>カイトウ</t>
    </rPh>
    <rPh sb="2" eb="3">
      <t>シャ</t>
    </rPh>
    <phoneticPr fontId="1"/>
  </si>
  <si>
    <t>回答なし</t>
    <rPh sb="0" eb="2">
      <t>カイトウ</t>
    </rPh>
    <phoneticPr fontId="1"/>
  </si>
  <si>
    <t>注）　対象数は令和5年10月末現在。</t>
    <rPh sb="3" eb="5">
      <t>タイショウ</t>
    </rPh>
    <rPh sb="5" eb="6">
      <t>カズ</t>
    </rPh>
    <rPh sb="7" eb="8">
      <t>レイ</t>
    </rPh>
    <rPh sb="8" eb="9">
      <t>ワ</t>
    </rPh>
    <rPh sb="10" eb="11">
      <t>ドシ</t>
    </rPh>
    <rPh sb="13" eb="14">
      <t>ツキ</t>
    </rPh>
    <rPh sb="14" eb="15">
      <t>マツ</t>
    </rPh>
    <rPh sb="15" eb="16">
      <t>ゲン</t>
    </rPh>
    <rPh sb="16" eb="17">
      <t>ザイ</t>
    </rPh>
    <phoneticPr fontId="1"/>
  </si>
  <si>
    <t>資料：保健医療政策部環境保健・アレルギー疾患対策担当</t>
    <rPh sb="3" eb="5">
      <t>ホケン</t>
    </rPh>
    <rPh sb="5" eb="7">
      <t>イリョウ</t>
    </rPh>
    <rPh sb="7" eb="9">
      <t>セイサク</t>
    </rPh>
    <rPh sb="9" eb="10">
      <t>ブ</t>
    </rPh>
    <rPh sb="10" eb="12">
      <t>カンキョウ</t>
    </rPh>
    <rPh sb="12" eb="14">
      <t>ホケン</t>
    </rPh>
    <rPh sb="20" eb="22">
      <t>シッカン</t>
    </rPh>
    <rPh sb="22" eb="24">
      <t>タイサク</t>
    </rPh>
    <rPh sb="24" eb="26">
      <t>タントウ</t>
    </rPh>
    <phoneticPr fontId="1"/>
  </si>
  <si>
    <t>表 ８　転居後の症状の変化（認定疾病別・転居年数別）</t>
    <phoneticPr fontId="1"/>
  </si>
  <si>
    <t>１年未満</t>
    <rPh sb="1" eb="2">
      <t>ネン</t>
    </rPh>
    <rPh sb="2" eb="4">
      <t>ミマン</t>
    </rPh>
    <phoneticPr fontId="1"/>
  </si>
  <si>
    <t>１～６年</t>
    <rPh sb="3" eb="4">
      <t>ネン</t>
    </rPh>
    <phoneticPr fontId="1"/>
  </si>
  <si>
    <t>７年以上</t>
    <rPh sb="1" eb="2">
      <t>ネン</t>
    </rPh>
    <rPh sb="2" eb="4">
      <t>イジョウ</t>
    </rPh>
    <phoneticPr fontId="1"/>
  </si>
  <si>
    <t>転居後悪くなった</t>
    <rPh sb="0" eb="2">
      <t>テンキョ</t>
    </rPh>
    <rPh sb="2" eb="3">
      <t>ゴ</t>
    </rPh>
    <rPh sb="3" eb="4">
      <t>ワル</t>
    </rPh>
    <phoneticPr fontId="1"/>
  </si>
  <si>
    <t>転居前と変わりはない</t>
    <rPh sb="0" eb="2">
      <t>テンキョ</t>
    </rPh>
    <rPh sb="2" eb="3">
      <t>マエ</t>
    </rPh>
    <rPh sb="4" eb="5">
      <t>カ</t>
    </rPh>
    <phoneticPr fontId="1"/>
  </si>
  <si>
    <t>症状はあるがやや良くなった</t>
    <rPh sb="0" eb="2">
      <t>ショウジョウ</t>
    </rPh>
    <rPh sb="8" eb="9">
      <t>ヨ</t>
    </rPh>
    <phoneticPr fontId="1"/>
  </si>
  <si>
    <t>発作・症状がほとんどなくなった</t>
    <rPh sb="0" eb="2">
      <t>ホッサ</t>
    </rPh>
    <rPh sb="3" eb="5">
      <t>ショウジョウ</t>
    </rPh>
    <phoneticPr fontId="1"/>
  </si>
  <si>
    <t>ぜん息性気管支炎</t>
    <rPh sb="2" eb="3">
      <t>ソク</t>
    </rPh>
    <rPh sb="3" eb="4">
      <t>セイ</t>
    </rPh>
    <rPh sb="4" eb="7">
      <t>キカンシ</t>
    </rPh>
    <rPh sb="7" eb="8">
      <t>エン</t>
    </rPh>
    <phoneticPr fontId="1"/>
  </si>
  <si>
    <t>転居前と変わりない</t>
    <rPh sb="0" eb="2">
      <t>テンキョ</t>
    </rPh>
    <rPh sb="2" eb="3">
      <t>マエ</t>
    </rPh>
    <rPh sb="4" eb="5">
      <t>カ</t>
    </rPh>
    <phoneticPr fontId="1"/>
  </si>
  <si>
    <t>表 ９　リハビリテーション事業実施回数</t>
    <phoneticPr fontId="1"/>
  </si>
  <si>
    <t>　呼吸器疾患に関する講話、呼吸筋のストレッチ、呼吸訓練等を実施し、知識の普及と療養指導を行っている。平成２８年度より公害健康被害予防事業の一環として対象者を広げ、広く呼吸器疾患の予防を目的に実施している。</t>
    <rPh sb="1" eb="4">
      <t>コキュウキ</t>
    </rPh>
    <rPh sb="4" eb="6">
      <t>シッカン</t>
    </rPh>
    <rPh sb="7" eb="8">
      <t>カン</t>
    </rPh>
    <rPh sb="10" eb="12">
      <t>コウワ</t>
    </rPh>
    <rPh sb="13" eb="15">
      <t>コキュウ</t>
    </rPh>
    <rPh sb="15" eb="16">
      <t>キン</t>
    </rPh>
    <rPh sb="23" eb="25">
      <t>コキュウ</t>
    </rPh>
    <rPh sb="25" eb="27">
      <t>クンレン</t>
    </rPh>
    <rPh sb="27" eb="28">
      <t>トウ</t>
    </rPh>
    <rPh sb="29" eb="31">
      <t>ジッシ</t>
    </rPh>
    <rPh sb="33" eb="35">
      <t>チシキ</t>
    </rPh>
    <rPh sb="36" eb="38">
      <t>フキュウ</t>
    </rPh>
    <rPh sb="39" eb="41">
      <t>リョウヨウ</t>
    </rPh>
    <rPh sb="41" eb="43">
      <t>シドウ</t>
    </rPh>
    <rPh sb="44" eb="45">
      <t>オコナ</t>
    </rPh>
    <rPh sb="50" eb="52">
      <t>ヘイセイ</t>
    </rPh>
    <rPh sb="54" eb="56">
      <t>ネンド</t>
    </rPh>
    <rPh sb="58" eb="60">
      <t>コウガイ</t>
    </rPh>
    <rPh sb="60" eb="62">
      <t>ケンコウ</t>
    </rPh>
    <rPh sb="62" eb="64">
      <t>ヒガイ</t>
    </rPh>
    <rPh sb="64" eb="66">
      <t>ヨボウ</t>
    </rPh>
    <rPh sb="66" eb="68">
      <t>ジギョウ</t>
    </rPh>
    <rPh sb="69" eb="71">
      <t>イッカン</t>
    </rPh>
    <rPh sb="74" eb="77">
      <t>タイショウシャ</t>
    </rPh>
    <rPh sb="78" eb="79">
      <t>ヒロ</t>
    </rPh>
    <rPh sb="81" eb="82">
      <t>ヒロ</t>
    </rPh>
    <rPh sb="83" eb="85">
      <t>コキュウ</t>
    </rPh>
    <rPh sb="85" eb="86">
      <t>キ</t>
    </rPh>
    <rPh sb="86" eb="88">
      <t>シッカン</t>
    </rPh>
    <rPh sb="89" eb="91">
      <t>ヨボウ</t>
    </rPh>
    <rPh sb="92" eb="94">
      <t>モクテキ</t>
    </rPh>
    <rPh sb="95" eb="97">
      <t>ジッシ</t>
    </rPh>
    <phoneticPr fontId="1"/>
  </si>
  <si>
    <t>環境保健担当</t>
    <rPh sb="0" eb="4">
      <t>カンキョウホケン</t>
    </rPh>
    <rPh sb="4" eb="6">
      <t>タントウ</t>
    </rPh>
    <phoneticPr fontId="1"/>
  </si>
  <si>
    <t>注）　（公財）川崎・横浜公害保健センターに委託</t>
    <rPh sb="4" eb="5">
      <t>コウ</t>
    </rPh>
    <rPh sb="5" eb="6">
      <t>ザイ</t>
    </rPh>
    <rPh sb="7" eb="9">
      <t>カワサキ</t>
    </rPh>
    <rPh sb="10" eb="12">
      <t>ヨコハマ</t>
    </rPh>
    <rPh sb="12" eb="14">
      <t>コウガイ</t>
    </rPh>
    <rPh sb="14" eb="16">
      <t>ホケン</t>
    </rPh>
    <rPh sb="21" eb="23">
      <t>イタク</t>
    </rPh>
    <phoneticPr fontId="1"/>
  </si>
  <si>
    <t>表 １０　リハビリテーション（呼吸機能訓練）事業参加者数</t>
    <rPh sb="15" eb="17">
      <t>コキュウ</t>
    </rPh>
    <rPh sb="17" eb="19">
      <t>キノウ</t>
    </rPh>
    <rPh sb="19" eb="21">
      <t>クンレン</t>
    </rPh>
    <phoneticPr fontId="1"/>
  </si>
  <si>
    <t>総　　　　　数</t>
    <rPh sb="0" eb="1">
      <t>フサ</t>
    </rPh>
    <rPh sb="6" eb="7">
      <t>スウ</t>
    </rPh>
    <phoneticPr fontId="1"/>
  </si>
  <si>
    <t>肺 気 し ゅ</t>
    <rPh sb="0" eb="1">
      <t>ハイ</t>
    </rPh>
    <rPh sb="2" eb="3">
      <t>キ</t>
    </rPh>
    <phoneticPr fontId="1"/>
  </si>
  <si>
    <t>そ　の　他</t>
    <rPh sb="4" eb="5">
      <t>タ</t>
    </rPh>
    <phoneticPr fontId="1"/>
  </si>
  <si>
    <t>その他は公害健康被害被認定者以外の参加者を示す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</si>
</sst>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_(* #,##0_);_(* \(#,##0\);_(* &quot;-&quot;_);_(@_)"/>
    <numFmt numFmtId="177" formatCode="0.E+00"/>
    <numFmt numFmtId="178" formatCode="_ * #,##0.0_ ;_ * \-#,##0.0_ ;_ * &quot;-&quot;_ ;_ @_ "/>
    <numFmt numFmtId="179" formatCode="0_ "/>
    <numFmt numFmtId="180" formatCode="0.0%"/>
    <numFmt numFmtId="181" formatCode="0_);[Red]\(0\)"/>
  </numFmts>
  <fonts count="19">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b/>
      <sz val="9"/>
      <name val="ＭＳ Ｐ明朝"/>
      <family val="1"/>
      <charset val="128"/>
    </font>
    <font>
      <sz val="9"/>
      <color theme="1"/>
      <name val="ＭＳ Ｐ明朝"/>
      <family val="1"/>
      <charset val="128"/>
    </font>
    <font>
      <sz val="12"/>
      <name val="ＭＳ Ｐゴシック"/>
      <family val="3"/>
      <charset val="128"/>
    </font>
    <font>
      <sz val="18"/>
      <name val="ＭＳ Ｐゴシック"/>
      <family val="3"/>
      <charset val="128"/>
    </font>
    <font>
      <sz val="8"/>
      <name val="ＭＳ Ｐ明朝"/>
      <family val="1"/>
      <charset val="128"/>
    </font>
    <font>
      <sz val="11"/>
      <name val="ＭＳ Ｐ明朝"/>
      <family val="1"/>
      <charset val="128"/>
    </font>
    <font>
      <sz val="12"/>
      <name val="ＭＳ Ｐ明朝"/>
      <family val="1"/>
      <charset val="128"/>
    </font>
    <font>
      <sz val="12"/>
      <color theme="1"/>
      <name val="ＭＳ Ｐゴシック"/>
      <family val="3"/>
      <charset val="128"/>
    </font>
    <font>
      <sz val="14"/>
      <color theme="1"/>
      <name val="ＭＳ Ｐゴシック"/>
      <family val="3"/>
      <charset val="128"/>
    </font>
    <font>
      <sz val="11"/>
      <color theme="1"/>
      <name val="ＭＳ Ｐゴシック"/>
      <family val="3"/>
      <charset val="128"/>
    </font>
    <font>
      <b/>
      <sz val="9"/>
      <color theme="1"/>
      <name val="ＭＳ Ｐ明朝"/>
      <family val="1"/>
      <charset val="128"/>
    </font>
    <font>
      <sz val="9"/>
      <color theme="1"/>
      <name val="ＭＳ Ｐゴシック"/>
      <family val="3"/>
      <charset val="128"/>
    </font>
  </fonts>
  <fills count="3">
    <fill>
      <patternFill patternType="none"/>
    </fill>
    <fill>
      <patternFill patternType="gray125"/>
    </fill>
    <fill>
      <patternFill patternType="solid">
        <fgColor theme="0"/>
        <bgColor indexed="64"/>
      </patternFill>
    </fill>
  </fills>
  <borders count="70">
    <border>
      <left/>
      <right/>
      <top/>
      <bottom/>
      <diagonal/>
    </border>
    <border>
      <left/>
      <right style="thin">
        <color auto="1"/>
      </right>
      <top/>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medium">
        <color auto="1"/>
      </bottom>
      <diagonal/>
    </border>
    <border>
      <left/>
      <right/>
      <top style="medium">
        <color auto="1"/>
      </top>
      <bottom style="thin">
        <color auto="1"/>
      </bottom>
      <diagonal/>
    </border>
    <border>
      <left style="thin">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right/>
      <top/>
      <bottom style="medium">
        <color auto="1"/>
      </bottom>
      <diagonal/>
    </border>
    <border>
      <left/>
      <right/>
      <top style="thin">
        <color auto="1"/>
      </top>
      <bottom style="dotted">
        <color auto="1"/>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style="thin">
        <color auto="1"/>
      </left>
      <right style="thin">
        <color auto="1"/>
      </right>
      <top style="dotted">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dotted">
        <color auto="1"/>
      </top>
      <bottom/>
      <diagonal/>
    </border>
    <border>
      <left style="thin">
        <color auto="1"/>
      </left>
      <right/>
      <top style="dotted">
        <color auto="1"/>
      </top>
      <bottom/>
      <diagonal/>
    </border>
    <border>
      <left/>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diagonal/>
    </border>
    <border>
      <left style="dotted">
        <color auto="1"/>
      </left>
      <right/>
      <top style="medium">
        <color auto="1"/>
      </top>
      <bottom style="thin">
        <color auto="1"/>
      </bottom>
      <diagonal/>
    </border>
    <border>
      <left style="dotted">
        <color auto="1"/>
      </left>
      <right style="thin">
        <color auto="1"/>
      </right>
      <top style="thin">
        <color auto="1"/>
      </top>
      <bottom/>
      <diagonal/>
    </border>
    <border>
      <left style="dotted">
        <color auto="1"/>
      </left>
      <right style="dotted">
        <color auto="1"/>
      </right>
      <top style="thin">
        <color auto="1"/>
      </top>
      <bottom style="thin">
        <color auto="1"/>
      </bottom>
      <diagonal/>
    </border>
    <border>
      <left style="dotted">
        <color auto="1"/>
      </left>
      <right/>
      <top style="thin">
        <color auto="1"/>
      </top>
      <bottom/>
      <diagonal/>
    </border>
    <border>
      <left style="dotted">
        <color auto="1"/>
      </left>
      <right style="thin">
        <color auto="1"/>
      </right>
      <top/>
      <bottom/>
      <diagonal/>
    </border>
    <border>
      <left style="dotted">
        <color auto="1"/>
      </left>
      <right style="dotted">
        <color auto="1"/>
      </right>
      <top/>
      <bottom/>
      <diagonal/>
    </border>
    <border>
      <left style="dotted">
        <color auto="1"/>
      </left>
      <right/>
      <top/>
      <bottom/>
      <diagonal/>
    </border>
    <border>
      <left style="dotted">
        <color auto="1"/>
      </left>
      <right style="thin">
        <color auto="1"/>
      </right>
      <top/>
      <bottom style="medium">
        <color auto="1"/>
      </bottom>
      <diagonal/>
    </border>
    <border>
      <left/>
      <right style="dotted">
        <color auto="1"/>
      </right>
      <top/>
      <bottom style="medium">
        <color auto="1"/>
      </bottom>
      <diagonal/>
    </border>
    <border>
      <left style="dotted">
        <color auto="1"/>
      </left>
      <right/>
      <top/>
      <bottom style="medium">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thin">
        <color indexed="64"/>
      </left>
      <right style="dotted">
        <color indexed="64"/>
      </right>
      <top style="thin">
        <color auto="1"/>
      </top>
      <bottom style="dotted">
        <color auto="1"/>
      </bottom>
      <diagonal/>
    </border>
    <border>
      <left style="dotted">
        <color indexed="64"/>
      </left>
      <right/>
      <top style="thin">
        <color auto="1"/>
      </top>
      <bottom style="dotted">
        <color auto="1"/>
      </bottom>
      <diagonal/>
    </border>
    <border>
      <left style="dotted">
        <color indexed="64"/>
      </left>
      <right style="thin">
        <color auto="1"/>
      </right>
      <top style="thin">
        <color auto="1"/>
      </top>
      <bottom style="dotted">
        <color auto="1"/>
      </bottom>
      <diagonal/>
    </border>
    <border>
      <left/>
      <right style="thin">
        <color auto="1"/>
      </right>
      <top style="dotted">
        <color auto="1"/>
      </top>
      <bottom/>
      <diagonal/>
    </border>
    <border>
      <left style="thin">
        <color auto="1"/>
      </left>
      <right style="dotted">
        <color auto="1"/>
      </right>
      <top style="dotted">
        <color auto="1"/>
      </top>
      <bottom/>
      <diagonal/>
    </border>
    <border>
      <left style="dotted">
        <color auto="1"/>
      </left>
      <right style="dotted">
        <color auto="1"/>
      </right>
      <top style="dotted">
        <color auto="1"/>
      </top>
      <bottom/>
      <diagonal/>
    </border>
    <border>
      <left style="thin">
        <color auto="1"/>
      </left>
      <right style="dotted">
        <color auto="1"/>
      </right>
      <top/>
      <bottom/>
      <diagonal/>
    </border>
    <border>
      <left style="thin">
        <color auto="1"/>
      </left>
      <right style="dotted">
        <color auto="1"/>
      </right>
      <top/>
      <bottom style="medium">
        <color auto="1"/>
      </bottom>
      <diagonal/>
    </border>
    <border>
      <left style="dotted">
        <color auto="1"/>
      </left>
      <right style="dotted">
        <color auto="1"/>
      </right>
      <top/>
      <bottom style="medium">
        <color auto="1"/>
      </bottom>
      <diagonal/>
    </border>
    <border>
      <left style="dotted">
        <color auto="1"/>
      </left>
      <right style="dotted">
        <color auto="1"/>
      </right>
      <top style="medium">
        <color auto="1"/>
      </top>
      <bottom/>
      <diagonal/>
    </border>
    <border>
      <left style="dotted">
        <color auto="1"/>
      </left>
      <right/>
      <top style="medium">
        <color auto="1"/>
      </top>
      <bottom/>
      <diagonal/>
    </border>
    <border>
      <left style="dotted">
        <color auto="1"/>
      </left>
      <right style="dotted">
        <color auto="1"/>
      </right>
      <top style="thin">
        <color auto="1"/>
      </top>
      <bottom style="medium">
        <color auto="1"/>
      </bottom>
      <diagonal/>
    </border>
    <border>
      <left style="dotted">
        <color indexed="64"/>
      </left>
      <right style="thin">
        <color auto="1"/>
      </right>
      <top style="thin">
        <color auto="1"/>
      </top>
      <bottom style="dashed">
        <color auto="1"/>
      </bottom>
      <diagonal/>
    </border>
    <border>
      <left style="dotted">
        <color indexed="64"/>
      </left>
      <right style="thin">
        <color auto="1"/>
      </right>
      <top style="dashed">
        <color auto="1"/>
      </top>
      <bottom/>
      <diagonal/>
    </border>
    <border>
      <left style="thin">
        <color auto="1"/>
      </left>
      <right style="thin">
        <color auto="1"/>
      </right>
      <top style="dashed">
        <color auto="1"/>
      </top>
      <bottom/>
      <diagonal/>
    </border>
    <border>
      <left style="dotted">
        <color indexed="64"/>
      </left>
      <right style="dotted">
        <color indexed="64"/>
      </right>
      <top style="thin">
        <color auto="1"/>
      </top>
      <bottom style="dotted">
        <color auto="1"/>
      </bottom>
      <diagonal/>
    </border>
  </borders>
  <cellStyleXfs count="2">
    <xf numFmtId="0" fontId="0" fillId="0" borderId="0"/>
    <xf numFmtId="9" fontId="3" fillId="0" borderId="0" applyFont="0" applyFill="0" applyBorder="0" applyAlignment="0" applyProtection="0">
      <alignment vertical="center"/>
    </xf>
  </cellStyleXfs>
  <cellXfs count="526">
    <xf numFmtId="0" fontId="0" fillId="0" borderId="0" xfId="0"/>
    <xf numFmtId="0" fontId="3" fillId="2" borderId="0" xfId="0" applyFont="1" applyFill="1"/>
    <xf numFmtId="0" fontId="3" fillId="2" borderId="0" xfId="0" applyFont="1" applyFill="1" applyBorder="1"/>
    <xf numFmtId="0" fontId="5" fillId="2" borderId="0" xfId="0" applyFont="1" applyFill="1"/>
    <xf numFmtId="0" fontId="5" fillId="2" borderId="0" xfId="0" applyFont="1" applyFill="1" applyBorder="1"/>
    <xf numFmtId="0" fontId="2" fillId="2" borderId="0" xfId="0" applyFont="1" applyFill="1"/>
    <xf numFmtId="0" fontId="2" fillId="2" borderId="0" xfId="0" applyFont="1" applyFill="1" applyBorder="1"/>
    <xf numFmtId="0" fontId="9" fillId="2" borderId="0" xfId="0" applyFont="1" applyFill="1" applyAlignment="1">
      <alignment vertical="top"/>
    </xf>
    <xf numFmtId="0" fontId="9" fillId="2" borderId="0" xfId="0" applyFont="1" applyFill="1"/>
    <xf numFmtId="0" fontId="9" fillId="2" borderId="0" xfId="0" applyFont="1" applyFill="1" applyBorder="1"/>
    <xf numFmtId="177" fontId="4" fillId="2" borderId="2" xfId="0" applyNumberFormat="1" applyFont="1" applyFill="1" applyBorder="1"/>
    <xf numFmtId="0" fontId="4" fillId="2" borderId="0" xfId="0" applyFont="1" applyFill="1"/>
    <xf numFmtId="0" fontId="4" fillId="2" borderId="3" xfId="0" applyFont="1" applyFill="1" applyBorder="1"/>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49" fontId="6" fillId="2" borderId="10" xfId="0" applyNumberFormat="1" applyFont="1" applyFill="1" applyBorder="1" applyAlignment="1">
      <alignment horizontal="distributed" vertical="center"/>
    </xf>
    <xf numFmtId="176" fontId="6" fillId="2" borderId="11" xfId="0" applyNumberFormat="1" applyFont="1" applyFill="1" applyBorder="1" applyAlignment="1">
      <alignment vertical="center" shrinkToFit="1"/>
    </xf>
    <xf numFmtId="176" fontId="6" fillId="2" borderId="12" xfId="0" applyNumberFormat="1" applyFont="1" applyFill="1" applyBorder="1" applyAlignment="1">
      <alignment vertical="center" shrinkToFit="1"/>
    </xf>
    <xf numFmtId="49" fontId="4" fillId="2" borderId="1" xfId="0" applyNumberFormat="1" applyFont="1" applyFill="1" applyBorder="1" applyAlignment="1">
      <alignment horizontal="distributed" vertical="center"/>
    </xf>
    <xf numFmtId="176" fontId="4" fillId="2" borderId="4" xfId="0" applyNumberFormat="1" applyFont="1" applyFill="1" applyBorder="1" applyAlignment="1">
      <alignment vertical="center"/>
    </xf>
    <xf numFmtId="176" fontId="4" fillId="2" borderId="5" xfId="0" applyNumberFormat="1" applyFont="1" applyFill="1" applyBorder="1" applyAlignment="1">
      <alignment vertical="center"/>
    </xf>
    <xf numFmtId="49" fontId="4" fillId="2" borderId="3" xfId="0" applyNumberFormat="1" applyFont="1" applyFill="1" applyBorder="1" applyAlignment="1">
      <alignment horizontal="distributed" vertical="center"/>
    </xf>
    <xf numFmtId="176" fontId="8" fillId="2" borderId="6" xfId="0" applyNumberFormat="1" applyFont="1" applyFill="1" applyBorder="1" applyAlignment="1">
      <alignment vertical="center"/>
    </xf>
    <xf numFmtId="176" fontId="8" fillId="2" borderId="7" xfId="0" applyNumberFormat="1" applyFont="1" applyFill="1" applyBorder="1" applyAlignment="1">
      <alignment vertical="center"/>
    </xf>
    <xf numFmtId="49" fontId="4" fillId="2" borderId="0" xfId="0" applyNumberFormat="1" applyFont="1" applyFill="1" applyBorder="1" applyAlignment="1">
      <alignment horizontal="distributed" vertical="center"/>
    </xf>
    <xf numFmtId="176" fontId="4" fillId="2" borderId="13" xfId="0" applyNumberFormat="1" applyFont="1" applyFill="1" applyBorder="1" applyAlignment="1">
      <alignment vertical="center"/>
    </xf>
    <xf numFmtId="176" fontId="7" fillId="2" borderId="13" xfId="0" applyNumberFormat="1" applyFont="1" applyFill="1" applyBorder="1" applyAlignment="1">
      <alignment vertical="center"/>
    </xf>
    <xf numFmtId="176" fontId="7" fillId="2" borderId="0" xfId="0" applyNumberFormat="1" applyFont="1" applyFill="1" applyBorder="1" applyAlignment="1">
      <alignment vertical="center"/>
    </xf>
    <xf numFmtId="176" fontId="4" fillId="2" borderId="0" xfId="0" applyNumberFormat="1" applyFont="1" applyFill="1" applyBorder="1" applyAlignment="1">
      <alignment vertical="center"/>
    </xf>
    <xf numFmtId="0" fontId="4" fillId="2" borderId="0" xfId="0" applyFont="1" applyFill="1" applyBorder="1" applyAlignment="1">
      <alignment horizontal="center" vertical="center" textRotation="255"/>
    </xf>
    <xf numFmtId="176" fontId="4" fillId="2" borderId="0" xfId="0" applyNumberFormat="1" applyFont="1" applyFill="1" applyBorder="1" applyAlignment="1">
      <alignment horizontal="center"/>
    </xf>
    <xf numFmtId="0" fontId="4" fillId="2" borderId="0" xfId="0" applyFont="1" applyFill="1" applyBorder="1"/>
    <xf numFmtId="176" fontId="4" fillId="2" borderId="6" xfId="0" applyNumberFormat="1" applyFont="1" applyFill="1" applyBorder="1" applyAlignment="1">
      <alignment vertical="center"/>
    </xf>
    <xf numFmtId="176" fontId="4" fillId="2" borderId="7" xfId="0" applyNumberFormat="1" applyFont="1" applyFill="1" applyBorder="1" applyAlignment="1">
      <alignment vertical="center"/>
    </xf>
    <xf numFmtId="177" fontId="4" fillId="2" borderId="0" xfId="0" applyNumberFormat="1" applyFont="1" applyFill="1" applyBorder="1"/>
    <xf numFmtId="177" fontId="0" fillId="2" borderId="0" xfId="0" applyNumberFormat="1" applyFill="1" applyBorder="1"/>
    <xf numFmtId="0" fontId="0" fillId="2" borderId="0" xfId="0" applyFill="1"/>
    <xf numFmtId="0" fontId="0" fillId="2" borderId="0" xfId="0" applyFill="1" applyBorder="1"/>
    <xf numFmtId="177" fontId="4" fillId="2" borderId="0" xfId="0" applyNumberFormat="1" applyFont="1" applyFill="1" applyBorder="1" applyAlignment="1">
      <alignment vertical="center"/>
    </xf>
    <xf numFmtId="49" fontId="7" fillId="2" borderId="10" xfId="0" applyNumberFormat="1" applyFont="1" applyFill="1" applyBorder="1" applyAlignment="1">
      <alignment horizontal="distributed" vertical="center"/>
    </xf>
    <xf numFmtId="176" fontId="7" fillId="2" borderId="11" xfId="0" applyNumberFormat="1" applyFont="1" applyFill="1" applyBorder="1" applyAlignment="1">
      <alignment vertical="center" shrinkToFit="1"/>
    </xf>
    <xf numFmtId="176" fontId="7" fillId="2" borderId="12" xfId="0" applyNumberFormat="1" applyFont="1" applyFill="1" applyBorder="1" applyAlignment="1">
      <alignment vertical="center" shrinkToFit="1"/>
    </xf>
    <xf numFmtId="176" fontId="4" fillId="2" borderId="0" xfId="0" applyNumberFormat="1" applyFont="1" applyFill="1" applyBorder="1" applyAlignment="1">
      <alignment horizontal="center"/>
    </xf>
    <xf numFmtId="0" fontId="10" fillId="2" borderId="0" xfId="0" applyFont="1" applyFill="1" applyAlignment="1">
      <alignment horizontal="center" vertical="center"/>
    </xf>
    <xf numFmtId="177" fontId="4" fillId="2" borderId="12" xfId="0" applyNumberFormat="1" applyFont="1" applyFill="1" applyBorder="1" applyAlignment="1">
      <alignment horizontal="center" vertical="center"/>
    </xf>
    <xf numFmtId="177" fontId="4" fillId="2" borderId="14" xfId="0" applyNumberFormat="1" applyFont="1" applyFill="1" applyBorder="1" applyAlignment="1">
      <alignment horizontal="center" vertical="center"/>
    </xf>
    <xf numFmtId="177" fontId="4" fillId="2" borderId="10" xfId="0" applyNumberFormat="1" applyFont="1" applyFill="1" applyBorder="1" applyAlignment="1">
      <alignment horizontal="center" vertical="center"/>
    </xf>
    <xf numFmtId="177" fontId="4" fillId="2" borderId="15" xfId="0" applyNumberFormat="1" applyFont="1" applyFill="1" applyBorder="1" applyAlignment="1">
      <alignment horizontal="center" vertical="center"/>
    </xf>
    <xf numFmtId="177" fontId="4" fillId="2" borderId="16" xfId="0" applyNumberFormat="1" applyFont="1" applyFill="1" applyBorder="1" applyAlignment="1">
      <alignment horizontal="center" vertical="center"/>
    </xf>
    <xf numFmtId="177" fontId="4" fillId="2" borderId="0" xfId="0" applyNumberFormat="1" applyFont="1" applyFill="1" applyBorder="1" applyAlignment="1">
      <alignment horizontal="center" vertical="center"/>
    </xf>
    <xf numFmtId="0" fontId="4" fillId="2" borderId="0" xfId="0" applyFont="1" applyFill="1" applyAlignment="1">
      <alignment horizontal="left" vertical="top" wrapText="1"/>
    </xf>
    <xf numFmtId="176" fontId="4" fillId="2" borderId="0" xfId="0" applyNumberFormat="1" applyFont="1" applyFill="1" applyBorder="1" applyAlignment="1">
      <alignment horizontal="center"/>
    </xf>
    <xf numFmtId="177" fontId="4" fillId="2" borderId="2" xfId="0" applyNumberFormat="1" applyFont="1" applyFill="1" applyBorder="1" applyAlignment="1">
      <alignment horizontal="center" vertical="center"/>
    </xf>
    <xf numFmtId="0" fontId="9" fillId="0" borderId="0" xfId="0" applyFont="1" applyFill="1" applyAlignment="1">
      <alignment vertical="top"/>
    </xf>
    <xf numFmtId="0" fontId="9" fillId="0" borderId="0" xfId="0" applyFont="1" applyFill="1" applyBorder="1" applyAlignment="1">
      <alignment vertical="top"/>
    </xf>
    <xf numFmtId="0" fontId="4" fillId="0" borderId="16" xfId="0" applyFont="1" applyFill="1" applyBorder="1" applyAlignment="1"/>
    <xf numFmtId="0" fontId="4" fillId="0" borderId="12" xfId="0" applyFont="1" applyFill="1" applyBorder="1" applyAlignment="1">
      <alignment horizontal="distributed" vertical="distributed" textRotation="255"/>
    </xf>
    <xf numFmtId="0" fontId="4" fillId="0" borderId="10" xfId="0" applyFont="1" applyFill="1" applyBorder="1" applyAlignment="1">
      <alignment horizontal="distributed" vertical="distributed" textRotation="255"/>
    </xf>
    <xf numFmtId="0" fontId="4" fillId="0" borderId="17" xfId="0" applyFont="1" applyFill="1" applyBorder="1" applyAlignment="1">
      <alignment horizontal="center" vertical="center" textRotation="255" wrapText="1"/>
    </xf>
    <xf numFmtId="177" fontId="4" fillId="0" borderId="17" xfId="0" applyNumberFormat="1" applyFont="1" applyFill="1" applyBorder="1" applyAlignment="1">
      <alignment horizontal="center" vertical="center" textRotation="255" wrapText="1"/>
    </xf>
    <xf numFmtId="0" fontId="4" fillId="0" borderId="2" xfId="0" applyFont="1" applyFill="1" applyBorder="1" applyAlignment="1">
      <alignment horizontal="center" vertical="center" textRotation="255" wrapText="1"/>
    </xf>
    <xf numFmtId="0" fontId="4" fillId="0" borderId="15" xfId="0" applyFont="1" applyFill="1" applyBorder="1" applyAlignment="1">
      <alignment horizontal="center" vertical="center" textRotation="255" wrapText="1"/>
    </xf>
    <xf numFmtId="0" fontId="4" fillId="0" borderId="0" xfId="0" applyFont="1" applyFill="1"/>
    <xf numFmtId="0" fontId="4" fillId="0" borderId="18" xfId="0" applyFont="1" applyFill="1" applyBorder="1" applyAlignment="1"/>
    <xf numFmtId="176" fontId="4" fillId="0" borderId="8" xfId="0" applyNumberFormat="1" applyFont="1" applyFill="1" applyBorder="1" applyAlignment="1">
      <alignment horizontal="center"/>
    </xf>
    <xf numFmtId="0" fontId="4" fillId="0" borderId="6" xfId="0" applyFont="1" applyFill="1" applyBorder="1" applyAlignment="1">
      <alignment horizontal="center" vertical="center" textRotation="255" wrapText="1"/>
    </xf>
    <xf numFmtId="177" fontId="4" fillId="0" borderId="6" xfId="0" applyNumberFormat="1" applyFont="1" applyFill="1" applyBorder="1" applyAlignment="1">
      <alignment horizontal="center" vertical="center" textRotation="255" wrapText="1"/>
    </xf>
    <xf numFmtId="0" fontId="4" fillId="0" borderId="7" xfId="0" applyFont="1" applyFill="1" applyBorder="1" applyAlignment="1">
      <alignment horizontal="center" vertical="center" textRotation="255" wrapText="1"/>
    </xf>
    <xf numFmtId="49" fontId="7" fillId="0" borderId="0"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178" fontId="7" fillId="0" borderId="4"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xf>
    <xf numFmtId="49" fontId="4" fillId="0" borderId="19" xfId="0" applyNumberFormat="1" applyFont="1" applyFill="1" applyBorder="1" applyAlignment="1">
      <alignment horizontal="center" vertical="center"/>
    </xf>
    <xf numFmtId="176" fontId="4" fillId="0" borderId="20" xfId="0" applyNumberFormat="1" applyFont="1" applyFill="1" applyBorder="1" applyAlignment="1">
      <alignment horizontal="center" vertical="center"/>
    </xf>
    <xf numFmtId="178" fontId="4" fillId="0" borderId="21" xfId="0" applyNumberFormat="1" applyFont="1" applyFill="1" applyBorder="1" applyAlignment="1">
      <alignment horizontal="center" vertical="center"/>
    </xf>
    <xf numFmtId="176" fontId="4" fillId="0" borderId="21" xfId="0" applyNumberFormat="1" applyFont="1" applyFill="1" applyBorder="1" applyAlignment="1">
      <alignment horizontal="center" vertical="center"/>
    </xf>
    <xf numFmtId="176" fontId="4" fillId="0" borderId="22"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49" fontId="11" fillId="0" borderId="0" xfId="0" applyNumberFormat="1" applyFont="1" applyFill="1" applyBorder="1" applyAlignment="1">
      <alignment horizontal="left" vertical="center"/>
    </xf>
    <xf numFmtId="176" fontId="4" fillId="0" borderId="23" xfId="0" applyNumberFormat="1" applyFont="1" applyFill="1" applyBorder="1" applyAlignment="1">
      <alignment horizontal="center" vertical="center"/>
    </xf>
    <xf numFmtId="178" fontId="4" fillId="0" borderId="4" xfId="0" applyNumberFormat="1" applyFont="1" applyFill="1" applyBorder="1" applyAlignment="1">
      <alignment horizontal="center" vertical="center"/>
    </xf>
    <xf numFmtId="176" fontId="4" fillId="0" borderId="4" xfId="0" applyNumberFormat="1" applyFont="1" applyFill="1" applyBorder="1" applyAlignment="1">
      <alignment horizontal="right" vertical="center"/>
    </xf>
    <xf numFmtId="176" fontId="4" fillId="0" borderId="5" xfId="0" applyNumberFormat="1" applyFont="1" applyFill="1" applyBorder="1" applyAlignment="1">
      <alignment horizontal="right" vertical="center"/>
    </xf>
    <xf numFmtId="0" fontId="4" fillId="0" borderId="0" xfId="0" applyFont="1" applyFill="1" applyAlignment="1"/>
    <xf numFmtId="176" fontId="4" fillId="0" borderId="4" xfId="0" applyNumberFormat="1" applyFont="1" applyFill="1" applyBorder="1" applyAlignment="1">
      <alignment horizontal="center" vertical="center"/>
    </xf>
    <xf numFmtId="49" fontId="4" fillId="0" borderId="24" xfId="0" applyNumberFormat="1" applyFont="1" applyFill="1" applyBorder="1" applyAlignment="1">
      <alignment horizontal="center" vertical="center"/>
    </xf>
    <xf numFmtId="49" fontId="11" fillId="0" borderId="24" xfId="0" applyNumberFormat="1" applyFont="1" applyFill="1" applyBorder="1" applyAlignment="1">
      <alignment horizontal="center" vertical="center"/>
    </xf>
    <xf numFmtId="176" fontId="4" fillId="0" borderId="25" xfId="0" applyNumberFormat="1" applyFont="1" applyFill="1" applyBorder="1" applyAlignment="1">
      <alignment horizontal="center" vertical="center"/>
    </xf>
    <xf numFmtId="178" fontId="4" fillId="0" borderId="25" xfId="0" applyNumberFormat="1" applyFont="1" applyFill="1" applyBorder="1" applyAlignment="1">
      <alignment horizontal="center" vertical="center"/>
    </xf>
    <xf numFmtId="176" fontId="4" fillId="0" borderId="25" xfId="0" applyNumberFormat="1" applyFont="1" applyFill="1" applyBorder="1" applyAlignment="1">
      <alignment horizontal="right" vertical="center"/>
    </xf>
    <xf numFmtId="176" fontId="4" fillId="0" borderId="26" xfId="0" applyNumberFormat="1" applyFont="1" applyFill="1" applyBorder="1" applyAlignment="1">
      <alignment horizontal="right" vertical="center"/>
    </xf>
    <xf numFmtId="49" fontId="4" fillId="0" borderId="0"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49" fontId="4" fillId="0" borderId="27" xfId="0" applyNumberFormat="1" applyFont="1" applyFill="1" applyBorder="1" applyAlignment="1">
      <alignment horizontal="center" vertical="center"/>
    </xf>
    <xf numFmtId="49" fontId="11" fillId="0" borderId="27" xfId="0" applyNumberFormat="1" applyFont="1" applyFill="1" applyBorder="1" applyAlignment="1">
      <alignment horizontal="center" vertical="center"/>
    </xf>
    <xf numFmtId="49" fontId="11" fillId="0" borderId="27" xfId="0" applyNumberFormat="1" applyFont="1" applyFill="1" applyBorder="1" applyAlignment="1">
      <alignment horizontal="left" vertical="center"/>
    </xf>
    <xf numFmtId="178" fontId="4" fillId="0" borderId="23" xfId="0" applyNumberFormat="1" applyFont="1" applyFill="1" applyBorder="1" applyAlignment="1">
      <alignment horizontal="center" vertical="center"/>
    </xf>
    <xf numFmtId="176" fontId="4" fillId="0" borderId="23" xfId="0" applyNumberFormat="1" applyFont="1" applyFill="1" applyBorder="1" applyAlignment="1">
      <alignment horizontal="right" vertical="center"/>
    </xf>
    <xf numFmtId="176" fontId="4" fillId="0" borderId="28" xfId="0" applyNumberFormat="1" applyFont="1" applyFill="1" applyBorder="1" applyAlignment="1">
      <alignment horizontal="right" vertical="center"/>
    </xf>
    <xf numFmtId="49" fontId="4" fillId="0" borderId="29" xfId="0" applyNumberFormat="1" applyFont="1" applyFill="1" applyBorder="1" applyAlignment="1">
      <alignment horizontal="center" vertical="center"/>
    </xf>
    <xf numFmtId="178" fontId="4" fillId="0" borderId="20" xfId="0" applyNumberFormat="1" applyFont="1" applyFill="1" applyBorder="1" applyAlignment="1">
      <alignment horizontal="center" vertical="center"/>
    </xf>
    <xf numFmtId="176" fontId="4" fillId="0" borderId="20" xfId="0" applyNumberFormat="1" applyFont="1" applyFill="1" applyBorder="1" applyAlignment="1">
      <alignment horizontal="right" vertical="center"/>
    </xf>
    <xf numFmtId="176" fontId="4" fillId="0" borderId="30" xfId="0" applyNumberFormat="1" applyFont="1" applyFill="1" applyBorder="1" applyAlignment="1">
      <alignment horizontal="right" vertical="center"/>
    </xf>
    <xf numFmtId="49" fontId="4" fillId="0" borderId="1" xfId="0" applyNumberFormat="1" applyFont="1" applyFill="1" applyBorder="1" applyAlignment="1">
      <alignment horizontal="center" vertical="center"/>
    </xf>
    <xf numFmtId="49" fontId="4" fillId="0" borderId="18"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8" fontId="4" fillId="0" borderId="6" xfId="0" applyNumberFormat="1" applyFont="1" applyFill="1" applyBorder="1" applyAlignment="1">
      <alignment horizontal="center" vertical="center"/>
    </xf>
    <xf numFmtId="176" fontId="4" fillId="0" borderId="6" xfId="0" applyNumberFormat="1" applyFont="1" applyFill="1" applyBorder="1" applyAlignment="1">
      <alignment horizontal="right" vertical="center"/>
    </xf>
    <xf numFmtId="176" fontId="4" fillId="0" borderId="7" xfId="0" applyNumberFormat="1" applyFont="1" applyFill="1" applyBorder="1" applyAlignment="1">
      <alignment horizontal="right" vertical="center"/>
    </xf>
    <xf numFmtId="177" fontId="4" fillId="0" borderId="0" xfId="0" applyNumberFormat="1" applyFont="1" applyFill="1" applyBorder="1"/>
    <xf numFmtId="0" fontId="12" fillId="0" borderId="0" xfId="0" applyFont="1" applyFill="1"/>
    <xf numFmtId="0" fontId="4" fillId="0" borderId="0" xfId="0" applyNumberFormat="1" applyFont="1" applyFill="1" applyBorder="1"/>
    <xf numFmtId="177" fontId="12" fillId="0" borderId="0" xfId="0" applyNumberFormat="1" applyFont="1" applyFill="1" applyBorder="1"/>
    <xf numFmtId="177" fontId="4" fillId="0" borderId="0" xfId="0" applyNumberFormat="1" applyFont="1" applyFill="1" applyBorder="1" applyAlignment="1">
      <alignment vertical="center"/>
    </xf>
    <xf numFmtId="177" fontId="12" fillId="0" borderId="0" xfId="0" applyNumberFormat="1" applyFont="1" applyFill="1" applyBorder="1" applyAlignment="1">
      <alignment shrinkToFit="1"/>
    </xf>
    <xf numFmtId="0" fontId="0" fillId="0" borderId="0" xfId="0" applyFill="1"/>
    <xf numFmtId="0" fontId="0" fillId="0" borderId="0" xfId="0" applyFill="1" applyBorder="1"/>
    <xf numFmtId="0" fontId="4" fillId="2" borderId="13" xfId="0" applyFont="1" applyFill="1" applyBorder="1" applyAlignment="1">
      <alignment vertical="center"/>
    </xf>
    <xf numFmtId="0" fontId="4" fillId="2" borderId="31" xfId="0" applyFont="1" applyFill="1" applyBorder="1" applyAlignment="1">
      <alignment vertical="center"/>
    </xf>
    <xf numFmtId="0" fontId="7" fillId="2" borderId="32"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49" fontId="4" fillId="2" borderId="16" xfId="0" applyNumberFormat="1" applyFont="1" applyFill="1" applyBorder="1" applyAlignment="1">
      <alignment horizontal="distributed" vertical="center" wrapText="1"/>
    </xf>
    <xf numFmtId="49" fontId="4" fillId="2" borderId="2" xfId="0" applyNumberFormat="1" applyFont="1" applyFill="1" applyBorder="1" applyAlignment="1">
      <alignment horizontal="distributed" vertical="center" wrapText="1"/>
    </xf>
    <xf numFmtId="176" fontId="7" fillId="2" borderId="17" xfId="0" applyNumberFormat="1" applyFont="1" applyFill="1" applyBorder="1" applyAlignment="1">
      <alignment horizontal="center" vertical="center"/>
    </xf>
    <xf numFmtId="176" fontId="4" fillId="2" borderId="17" xfId="0" applyNumberFormat="1" applyFont="1" applyFill="1" applyBorder="1" applyAlignment="1">
      <alignment horizontal="center" vertical="center"/>
    </xf>
    <xf numFmtId="176" fontId="4" fillId="2" borderId="15" xfId="0" applyNumberFormat="1" applyFont="1" applyFill="1" applyBorder="1" applyAlignment="1">
      <alignment horizontal="center" vertical="center"/>
    </xf>
    <xf numFmtId="49" fontId="4" fillId="2" borderId="0" xfId="0" applyNumberFormat="1" applyFont="1" applyFill="1" applyBorder="1" applyAlignment="1">
      <alignment horizontal="distributed" vertical="center"/>
    </xf>
    <xf numFmtId="49" fontId="4" fillId="2" borderId="1" xfId="0" applyNumberFormat="1" applyFont="1" applyFill="1" applyBorder="1" applyAlignment="1">
      <alignment horizontal="distributed" vertical="center"/>
    </xf>
    <xf numFmtId="176" fontId="7" fillId="2" borderId="4" xfId="0" applyNumberFormat="1" applyFont="1" applyFill="1" applyBorder="1" applyAlignment="1">
      <alignment horizontal="center" vertical="center"/>
    </xf>
    <xf numFmtId="176" fontId="4" fillId="2" borderId="4" xfId="0" applyNumberFormat="1" applyFont="1" applyFill="1" applyBorder="1" applyAlignment="1">
      <alignment horizontal="center" vertical="center"/>
    </xf>
    <xf numFmtId="176" fontId="4" fillId="2" borderId="5" xfId="0" applyNumberFormat="1" applyFont="1" applyFill="1" applyBorder="1" applyAlignment="1">
      <alignment horizontal="center" vertical="center"/>
    </xf>
    <xf numFmtId="0" fontId="4" fillId="2" borderId="0" xfId="0" applyFont="1" applyFill="1" applyAlignment="1"/>
    <xf numFmtId="49" fontId="4" fillId="2" borderId="34" xfId="0" applyNumberFormat="1" applyFont="1" applyFill="1" applyBorder="1" applyAlignment="1">
      <alignment horizontal="distributed" vertical="center"/>
    </xf>
    <xf numFmtId="49" fontId="4" fillId="2" borderId="35" xfId="0" applyNumberFormat="1" applyFont="1" applyFill="1" applyBorder="1" applyAlignment="1">
      <alignment horizontal="distributed" vertical="center"/>
    </xf>
    <xf numFmtId="176" fontId="7" fillId="2" borderId="36" xfId="0" applyNumberFormat="1" applyFont="1" applyFill="1" applyBorder="1" applyAlignment="1">
      <alignment horizontal="center" vertical="center"/>
    </xf>
    <xf numFmtId="176" fontId="4" fillId="2" borderId="36" xfId="0" applyNumberFormat="1" applyFont="1" applyFill="1" applyBorder="1" applyAlignment="1">
      <alignment horizontal="center" vertical="center"/>
    </xf>
    <xf numFmtId="176" fontId="4" fillId="2" borderId="37" xfId="0" applyNumberFormat="1" applyFont="1" applyFill="1" applyBorder="1" applyAlignment="1">
      <alignment horizontal="center" vertical="center"/>
    </xf>
    <xf numFmtId="0" fontId="4" fillId="2" borderId="0" xfId="0" applyFont="1" applyFill="1" applyBorder="1" applyAlignment="1"/>
    <xf numFmtId="49" fontId="4" fillId="2" borderId="29" xfId="0" applyNumberFormat="1" applyFont="1" applyFill="1" applyBorder="1" applyAlignment="1">
      <alignment horizontal="distributed" vertical="center"/>
    </xf>
    <xf numFmtId="49" fontId="4" fillId="2" borderId="20" xfId="0" applyNumberFormat="1" applyFont="1" applyFill="1" applyBorder="1" applyAlignment="1">
      <alignment horizontal="distributed" vertical="center"/>
    </xf>
    <xf numFmtId="176" fontId="7" fillId="2" borderId="20" xfId="0" applyNumberFormat="1" applyFont="1" applyFill="1" applyBorder="1" applyAlignment="1">
      <alignment horizontal="center" vertical="center"/>
    </xf>
    <xf numFmtId="176" fontId="4" fillId="2" borderId="20" xfId="0" applyNumberFormat="1" applyFont="1" applyFill="1" applyBorder="1" applyAlignment="1">
      <alignment horizontal="center" vertical="center"/>
    </xf>
    <xf numFmtId="176" fontId="4" fillId="2" borderId="30" xfId="0" applyNumberFormat="1" applyFont="1" applyFill="1" applyBorder="1" applyAlignment="1">
      <alignment horizontal="center" vertical="center"/>
    </xf>
    <xf numFmtId="0" fontId="4" fillId="2" borderId="0" xfId="0" applyFont="1" applyFill="1" applyBorder="1" applyAlignment="1">
      <alignment horizontal="distributed" vertical="center"/>
    </xf>
    <xf numFmtId="49" fontId="4" fillId="2" borderId="4" xfId="0" applyNumberFormat="1" applyFont="1" applyFill="1" applyBorder="1" applyAlignment="1">
      <alignment horizontal="distributed" vertical="center"/>
    </xf>
    <xf numFmtId="176" fontId="4" fillId="2" borderId="4" xfId="0" applyNumberFormat="1" applyFont="1" applyFill="1" applyBorder="1" applyAlignment="1">
      <alignment horizontal="right" vertical="center"/>
    </xf>
    <xf numFmtId="49" fontId="4" fillId="2" borderId="29" xfId="0" applyNumberFormat="1" applyFont="1" applyFill="1" applyBorder="1" applyAlignment="1">
      <alignment horizontal="distributed" vertical="center" wrapText="1"/>
    </xf>
    <xf numFmtId="176" fontId="4" fillId="2" borderId="20" xfId="0" applyNumberFormat="1" applyFont="1" applyFill="1" applyBorder="1" applyAlignment="1">
      <alignment horizontal="right" vertical="center"/>
    </xf>
    <xf numFmtId="49" fontId="4" fillId="2" borderId="24" xfId="0" applyNumberFormat="1" applyFont="1" applyFill="1" applyBorder="1" applyAlignment="1">
      <alignment horizontal="distributed" vertical="center"/>
    </xf>
    <xf numFmtId="49" fontId="4" fillId="2" borderId="25" xfId="0" applyNumberFormat="1" applyFont="1" applyFill="1" applyBorder="1" applyAlignment="1">
      <alignment horizontal="distributed" vertical="center"/>
    </xf>
    <xf numFmtId="176" fontId="7" fillId="2" borderId="25" xfId="0" applyNumberFormat="1" applyFont="1" applyFill="1" applyBorder="1" applyAlignment="1">
      <alignment horizontal="center" vertical="center"/>
    </xf>
    <xf numFmtId="176" fontId="4" fillId="2" borderId="25" xfId="0" applyNumberFormat="1" applyFont="1" applyFill="1" applyBorder="1" applyAlignment="1">
      <alignment horizontal="right" vertical="center"/>
    </xf>
    <xf numFmtId="176" fontId="4" fillId="2" borderId="25" xfId="0" applyNumberFormat="1" applyFont="1" applyFill="1" applyBorder="1" applyAlignment="1">
      <alignment horizontal="center" vertical="center"/>
    </xf>
    <xf numFmtId="176" fontId="4" fillId="2" borderId="26" xfId="0" applyNumberFormat="1" applyFont="1" applyFill="1" applyBorder="1" applyAlignment="1">
      <alignment horizontal="center" vertical="center"/>
    </xf>
    <xf numFmtId="49" fontId="4" fillId="2" borderId="0" xfId="0" applyNumberFormat="1" applyFont="1" applyFill="1" applyBorder="1" applyAlignment="1">
      <alignment horizontal="distributed" vertical="center" wrapText="1"/>
    </xf>
    <xf numFmtId="176" fontId="4" fillId="2" borderId="5" xfId="0" applyNumberFormat="1" applyFont="1" applyFill="1" applyBorder="1" applyAlignment="1">
      <alignment horizontal="right" vertical="center"/>
    </xf>
    <xf numFmtId="0" fontId="4" fillId="2" borderId="24" xfId="0" applyFont="1" applyFill="1" applyBorder="1" applyAlignment="1">
      <alignment horizontal="distributed" vertical="center"/>
    </xf>
    <xf numFmtId="176" fontId="7" fillId="2" borderId="4" xfId="0" applyNumberFormat="1" applyFont="1" applyFill="1" applyBorder="1" applyAlignment="1">
      <alignment horizontal="center" vertical="center"/>
    </xf>
    <xf numFmtId="176" fontId="4" fillId="2" borderId="4" xfId="0" applyNumberFormat="1" applyFont="1" applyFill="1" applyBorder="1" applyAlignment="1">
      <alignment vertical="center"/>
    </xf>
    <xf numFmtId="176" fontId="4" fillId="2" borderId="5" xfId="0" applyNumberFormat="1" applyFont="1" applyFill="1" applyBorder="1" applyAlignment="1">
      <alignment vertical="center"/>
    </xf>
    <xf numFmtId="0" fontId="4" fillId="2" borderId="4" xfId="0" applyFont="1" applyFill="1" applyBorder="1" applyAlignment="1">
      <alignment vertical="center"/>
    </xf>
    <xf numFmtId="0" fontId="4" fillId="2" borderId="5" xfId="0" applyFont="1" applyFill="1" applyBorder="1" applyAlignment="1">
      <alignment vertical="center"/>
    </xf>
    <xf numFmtId="49" fontId="4" fillId="2" borderId="38" xfId="0" applyNumberFormat="1" applyFont="1" applyFill="1" applyBorder="1" applyAlignment="1">
      <alignment horizontal="distributed" vertical="center"/>
    </xf>
    <xf numFmtId="49" fontId="4" fillId="2" borderId="39" xfId="0" applyNumberFormat="1" applyFont="1" applyFill="1" applyBorder="1" applyAlignment="1">
      <alignment horizontal="distributed" vertical="center"/>
    </xf>
    <xf numFmtId="176" fontId="7" fillId="2" borderId="8" xfId="0" applyNumberFormat="1" applyFont="1" applyFill="1" applyBorder="1" applyAlignment="1">
      <alignment horizontal="center" vertical="center"/>
    </xf>
    <xf numFmtId="176" fontId="4" fillId="2" borderId="8" xfId="0" applyNumberFormat="1" applyFont="1" applyFill="1" applyBorder="1" applyAlignment="1">
      <alignment horizontal="center" vertical="center"/>
    </xf>
    <xf numFmtId="176" fontId="4" fillId="2" borderId="8" xfId="0" applyNumberFormat="1" applyFont="1" applyFill="1" applyBorder="1" applyAlignment="1">
      <alignment horizontal="right" vertical="center"/>
    </xf>
    <xf numFmtId="176" fontId="4" fillId="2" borderId="9" xfId="0" applyNumberFormat="1" applyFont="1" applyFill="1" applyBorder="1" applyAlignment="1">
      <alignment horizontal="center" vertical="center"/>
    </xf>
    <xf numFmtId="177" fontId="0" fillId="2" borderId="0" xfId="0" applyNumberFormat="1" applyFont="1" applyFill="1" applyBorder="1"/>
    <xf numFmtId="0" fontId="0" fillId="2" borderId="0" xfId="0" applyFont="1" applyFill="1"/>
    <xf numFmtId="0" fontId="9" fillId="2" borderId="0" xfId="0" applyFont="1" applyFill="1" applyAlignment="1">
      <alignment vertical="center"/>
    </xf>
    <xf numFmtId="0" fontId="4" fillId="2" borderId="0" xfId="0" applyFont="1" applyFill="1" applyAlignment="1">
      <alignment horizontal="left" vertical="center" wrapText="1"/>
    </xf>
    <xf numFmtId="0" fontId="4" fillId="2" borderId="18" xfId="0" applyFont="1" applyFill="1" applyBorder="1" applyAlignment="1">
      <alignment horizontal="left" vertical="center" wrapText="1"/>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39" xfId="0" applyFont="1" applyFill="1" applyBorder="1" applyAlignment="1">
      <alignment horizontal="distributed" vertical="distributed" textRotation="255" wrapText="1"/>
    </xf>
    <xf numFmtId="0" fontId="4" fillId="2" borderId="39" xfId="0" applyFont="1" applyFill="1" applyBorder="1" applyAlignment="1">
      <alignment horizontal="center" vertical="distributed" textRotation="255" wrapText="1"/>
    </xf>
    <xf numFmtId="0" fontId="4" fillId="2" borderId="8" xfId="0" applyFont="1" applyFill="1" applyBorder="1" applyAlignment="1">
      <alignment horizontal="distributed" vertical="distributed" textRotation="255" wrapText="1"/>
    </xf>
    <xf numFmtId="0" fontId="4" fillId="2" borderId="38" xfId="0" applyFont="1" applyFill="1" applyBorder="1" applyAlignment="1">
      <alignment horizontal="distributed" vertical="distributed" textRotation="255" wrapText="1"/>
    </xf>
    <xf numFmtId="176" fontId="7" fillId="2" borderId="12" xfId="0" applyNumberFormat="1" applyFont="1" applyFill="1" applyBorder="1" applyAlignment="1">
      <alignment horizontal="center" vertical="center"/>
    </xf>
    <xf numFmtId="176" fontId="4" fillId="2" borderId="36" xfId="0" applyNumberFormat="1" applyFont="1" applyFill="1" applyBorder="1" applyAlignment="1">
      <alignment horizontal="center" vertical="center"/>
    </xf>
    <xf numFmtId="176" fontId="4" fillId="2" borderId="37" xfId="0" applyNumberFormat="1" applyFont="1" applyFill="1" applyBorder="1" applyAlignment="1">
      <alignment horizontal="center" vertical="center"/>
    </xf>
    <xf numFmtId="49" fontId="4" fillId="2" borderId="35" xfId="0" applyNumberFormat="1" applyFont="1" applyFill="1" applyBorder="1" applyAlignment="1">
      <alignment horizontal="distributed" vertical="center"/>
    </xf>
    <xf numFmtId="49" fontId="4" fillId="2" borderId="39" xfId="0" applyNumberFormat="1" applyFont="1" applyFill="1" applyBorder="1" applyAlignment="1">
      <alignment horizontal="distributed" vertical="center"/>
    </xf>
    <xf numFmtId="176" fontId="4" fillId="2" borderId="20" xfId="0" applyNumberFormat="1" applyFont="1" applyFill="1" applyBorder="1" applyAlignment="1">
      <alignment horizontal="center" vertical="center"/>
    </xf>
    <xf numFmtId="176" fontId="4" fillId="2" borderId="30" xfId="0" applyNumberFormat="1" applyFont="1" applyFill="1" applyBorder="1" applyAlignment="1">
      <alignment horizontal="center" vertical="center"/>
    </xf>
    <xf numFmtId="176" fontId="4" fillId="2" borderId="25" xfId="0" applyNumberFormat="1" applyFont="1" applyFill="1" applyBorder="1" applyAlignment="1">
      <alignment horizontal="center" vertical="center"/>
    </xf>
    <xf numFmtId="176" fontId="4" fillId="2" borderId="26" xfId="0" applyNumberFormat="1" applyFont="1" applyFill="1" applyBorder="1" applyAlignment="1">
      <alignment horizontal="center" vertical="center"/>
    </xf>
    <xf numFmtId="0" fontId="5" fillId="2" borderId="29" xfId="0" applyFont="1" applyFill="1" applyBorder="1"/>
    <xf numFmtId="0" fontId="4" fillId="2" borderId="13" xfId="0" applyFont="1" applyFill="1" applyBorder="1"/>
    <xf numFmtId="0" fontId="4" fillId="2" borderId="18" xfId="0" applyFont="1" applyFill="1" applyBorder="1"/>
    <xf numFmtId="176" fontId="7" fillId="2" borderId="26" xfId="0" applyNumberFormat="1"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distributed" vertical="distributed" textRotation="255" wrapText="1"/>
    </xf>
    <xf numFmtId="176" fontId="4" fillId="2" borderId="0" xfId="0" applyNumberFormat="1" applyFont="1" applyFill="1" applyBorder="1" applyAlignment="1">
      <alignment horizontal="center" vertical="center"/>
    </xf>
    <xf numFmtId="176" fontId="4" fillId="2" borderId="0" xfId="0" applyNumberFormat="1" applyFont="1" applyFill="1" applyBorder="1" applyAlignment="1">
      <alignment horizontal="center" vertical="center"/>
    </xf>
    <xf numFmtId="49" fontId="4" fillId="2" borderId="16" xfId="0" applyNumberFormat="1" applyFont="1" applyFill="1" applyBorder="1" applyAlignment="1">
      <alignment horizontal="left" vertical="center"/>
    </xf>
    <xf numFmtId="176" fontId="5" fillId="2" borderId="0" xfId="0" applyNumberFormat="1" applyFont="1" applyFill="1" applyBorder="1" applyAlignment="1">
      <alignment horizontal="center"/>
    </xf>
    <xf numFmtId="0" fontId="0" fillId="2" borderId="0" xfId="0" applyFont="1" applyFill="1" applyBorder="1"/>
    <xf numFmtId="0" fontId="9" fillId="2" borderId="18" xfId="0" applyFont="1" applyFill="1" applyBorder="1" applyAlignment="1">
      <alignment horizontal="left" vertical="center"/>
    </xf>
    <xf numFmtId="0" fontId="3" fillId="2" borderId="0" xfId="0" applyFont="1" applyFill="1" applyAlignment="1">
      <alignment vertical="top"/>
    </xf>
    <xf numFmtId="0" fontId="12" fillId="2" borderId="18" xfId="0" applyFont="1" applyFill="1" applyBorder="1" applyAlignment="1">
      <alignment horizontal="center" vertical="top"/>
    </xf>
    <xf numFmtId="0" fontId="3" fillId="2" borderId="0" xfId="0" applyFont="1" applyFill="1" applyBorder="1" applyAlignment="1">
      <alignment vertical="top"/>
    </xf>
    <xf numFmtId="0" fontId="4" fillId="2" borderId="2" xfId="0" applyFont="1" applyFill="1" applyBorder="1" applyAlignment="1">
      <alignment horizontal="center" vertical="center"/>
    </xf>
    <xf numFmtId="0" fontId="4" fillId="2" borderId="18" xfId="0" applyFont="1" applyFill="1" applyBorder="1" applyAlignment="1">
      <alignment horizontal="center" vertical="center"/>
    </xf>
    <xf numFmtId="0" fontId="7" fillId="2" borderId="39" xfId="0" applyFont="1" applyFill="1" applyBorder="1" applyAlignment="1">
      <alignment horizontal="center" vertical="distributed" wrapText="1"/>
    </xf>
    <xf numFmtId="0" fontId="4" fillId="2" borderId="39" xfId="0" applyFont="1" applyFill="1" applyBorder="1" applyAlignment="1">
      <alignment horizontal="center" vertical="distributed" wrapText="1"/>
    </xf>
    <xf numFmtId="0" fontId="4" fillId="2" borderId="8" xfId="0" applyFont="1" applyFill="1" applyBorder="1" applyAlignment="1">
      <alignment horizontal="center" vertical="distributed" wrapText="1"/>
    </xf>
    <xf numFmtId="0" fontId="4" fillId="2" borderId="38" xfId="0" applyFont="1" applyFill="1" applyBorder="1" applyAlignment="1">
      <alignment horizontal="center" vertical="distributed" wrapText="1"/>
    </xf>
    <xf numFmtId="49" fontId="4" fillId="2" borderId="40" xfId="0" applyNumberFormat="1" applyFont="1" applyFill="1" applyBorder="1" applyAlignment="1">
      <alignment horizontal="distributed" vertical="center"/>
    </xf>
    <xf numFmtId="176" fontId="7" fillId="2" borderId="25" xfId="0" applyNumberFormat="1" applyFont="1" applyFill="1" applyBorder="1" applyAlignment="1">
      <alignment horizontal="center"/>
    </xf>
    <xf numFmtId="176" fontId="7" fillId="2" borderId="20" xfId="0" applyNumberFormat="1" applyFont="1" applyFill="1" applyBorder="1" applyAlignment="1">
      <alignment horizontal="center" vertical="center"/>
    </xf>
    <xf numFmtId="0" fontId="4" fillId="2" borderId="4" xfId="0" applyFont="1" applyFill="1" applyBorder="1" applyAlignment="1">
      <alignment horizontal="center" vertical="center"/>
    </xf>
    <xf numFmtId="176" fontId="4" fillId="2" borderId="4" xfId="0" applyNumberFormat="1" applyFont="1" applyFill="1" applyBorder="1" applyAlignment="1">
      <alignment horizontal="center" vertical="center"/>
    </xf>
    <xf numFmtId="176" fontId="4" fillId="2" borderId="5" xfId="0" applyNumberFormat="1" applyFont="1" applyFill="1" applyBorder="1" applyAlignment="1">
      <alignment horizontal="center" vertical="center"/>
    </xf>
    <xf numFmtId="49" fontId="4" fillId="2" borderId="0" xfId="0" applyNumberFormat="1" applyFont="1" applyFill="1" applyBorder="1" applyAlignment="1">
      <alignment vertical="center"/>
    </xf>
    <xf numFmtId="176" fontId="7" fillId="2" borderId="4" xfId="0" applyNumberFormat="1" applyFont="1" applyFill="1" applyBorder="1" applyAlignment="1">
      <alignment horizontal="center"/>
    </xf>
    <xf numFmtId="176" fontId="4" fillId="2" borderId="4" xfId="0" applyNumberFormat="1" applyFont="1" applyFill="1" applyBorder="1" applyAlignment="1">
      <alignment horizontal="center"/>
    </xf>
    <xf numFmtId="49" fontId="4" fillId="2" borderId="24" xfId="0" applyNumberFormat="1" applyFont="1" applyFill="1" applyBorder="1" applyAlignment="1">
      <alignment vertical="center"/>
    </xf>
    <xf numFmtId="49" fontId="4" fillId="2" borderId="40" xfId="0" applyNumberFormat="1" applyFont="1" applyFill="1" applyBorder="1" applyAlignment="1">
      <alignment horizontal="distributed" vertical="center"/>
    </xf>
    <xf numFmtId="49" fontId="4" fillId="2" borderId="34" xfId="0" applyNumberFormat="1" applyFont="1" applyFill="1" applyBorder="1" applyAlignment="1">
      <alignment horizontal="center" vertical="center"/>
    </xf>
    <xf numFmtId="0" fontId="12" fillId="2" borderId="35" xfId="0" applyFont="1" applyFill="1" applyBorder="1" applyAlignment="1">
      <alignment horizontal="center" vertical="center"/>
    </xf>
    <xf numFmtId="176" fontId="7" fillId="2" borderId="36" xfId="0" applyNumberFormat="1" applyFont="1" applyFill="1" applyBorder="1" applyAlignment="1">
      <alignment horizontal="center"/>
    </xf>
    <xf numFmtId="176" fontId="4" fillId="2" borderId="36" xfId="0" applyNumberFormat="1" applyFont="1" applyFill="1" applyBorder="1" applyAlignment="1">
      <alignment horizontal="center"/>
    </xf>
    <xf numFmtId="49" fontId="4" fillId="2" borderId="38" xfId="0" applyNumberFormat="1" applyFont="1" applyFill="1" applyBorder="1" applyAlignment="1">
      <alignment horizontal="center" vertical="center"/>
    </xf>
    <xf numFmtId="49" fontId="4" fillId="2" borderId="39" xfId="0" applyNumberFormat="1" applyFont="1" applyFill="1" applyBorder="1" applyAlignment="1">
      <alignment horizontal="center" vertical="center"/>
    </xf>
    <xf numFmtId="176" fontId="7" fillId="2" borderId="8" xfId="0" applyNumberFormat="1" applyFont="1" applyFill="1" applyBorder="1" applyAlignment="1">
      <alignment horizontal="center"/>
    </xf>
    <xf numFmtId="176" fontId="4" fillId="2" borderId="8" xfId="0" applyNumberFormat="1" applyFont="1" applyFill="1" applyBorder="1" applyAlignment="1">
      <alignment horizontal="center"/>
    </xf>
    <xf numFmtId="176" fontId="4" fillId="2" borderId="9" xfId="0" applyNumberFormat="1" applyFont="1" applyFill="1" applyBorder="1" applyAlignment="1">
      <alignment horizontal="center"/>
    </xf>
    <xf numFmtId="0" fontId="4" fillId="2" borderId="0" xfId="0" applyFont="1" applyFill="1" applyBorder="1" applyAlignment="1">
      <alignment horizontal="right" vertical="center"/>
    </xf>
    <xf numFmtId="176" fontId="4" fillId="2" borderId="25" xfId="0" applyNumberFormat="1" applyFont="1" applyFill="1" applyBorder="1" applyAlignment="1">
      <alignment horizontal="center"/>
    </xf>
    <xf numFmtId="176" fontId="4" fillId="2" borderId="6" xfId="0" applyNumberFormat="1" applyFont="1" applyFill="1" applyBorder="1" applyAlignment="1">
      <alignment horizontal="center"/>
    </xf>
    <xf numFmtId="176" fontId="4" fillId="2" borderId="7" xfId="0" applyNumberFormat="1" applyFont="1" applyFill="1" applyBorder="1" applyAlignment="1">
      <alignment horizontal="center"/>
    </xf>
    <xf numFmtId="0" fontId="4" fillId="2" borderId="9" xfId="0" applyFont="1" applyFill="1" applyBorder="1" applyAlignment="1">
      <alignment horizontal="center" vertical="distributed" wrapText="1"/>
    </xf>
    <xf numFmtId="0" fontId="4" fillId="2" borderId="0" xfId="0" applyFont="1" applyFill="1" applyBorder="1" applyAlignment="1">
      <alignment horizontal="distributed" vertical="distributed"/>
    </xf>
    <xf numFmtId="0" fontId="9" fillId="2" borderId="18" xfId="0" applyFont="1" applyFill="1" applyBorder="1" applyAlignment="1" applyProtection="1">
      <alignment horizontal="left" vertical="top"/>
    </xf>
    <xf numFmtId="0" fontId="9" fillId="2" borderId="18" xfId="0" applyFont="1" applyFill="1" applyBorder="1" applyProtection="1"/>
    <xf numFmtId="0" fontId="13" fillId="2" borderId="18" xfId="0" applyFont="1" applyFill="1" applyBorder="1" applyAlignment="1" applyProtection="1">
      <alignment horizontal="right" vertical="center"/>
    </xf>
    <xf numFmtId="0" fontId="13" fillId="2" borderId="18" xfId="0" applyFont="1" applyFill="1" applyBorder="1" applyAlignment="1" applyProtection="1">
      <alignment horizontal="right" vertical="center"/>
    </xf>
    <xf numFmtId="0" fontId="9" fillId="2" borderId="0" xfId="0" applyFont="1" applyFill="1" applyProtection="1"/>
    <xf numFmtId="177" fontId="4" fillId="2" borderId="0" xfId="0" applyNumberFormat="1"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7" fillId="2" borderId="26" xfId="0" applyFont="1" applyFill="1" applyBorder="1" applyAlignment="1" applyProtection="1">
      <alignment horizontal="center" vertical="center"/>
    </xf>
    <xf numFmtId="0" fontId="7" fillId="2" borderId="24" xfId="0" applyFont="1" applyFill="1" applyBorder="1" applyAlignment="1" applyProtection="1">
      <alignment horizontal="center" vertical="center"/>
    </xf>
    <xf numFmtId="0" fontId="7" fillId="2" borderId="40"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4" fillId="2" borderId="4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0" xfId="0" applyFont="1" applyFill="1" applyProtection="1"/>
    <xf numFmtId="0" fontId="4" fillId="2" borderId="18"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7" fillId="2" borderId="9" xfId="0" applyFont="1" applyFill="1" applyBorder="1" applyAlignment="1" applyProtection="1">
      <alignment horizontal="center" vertical="center" wrapText="1"/>
    </xf>
    <xf numFmtId="0" fontId="7" fillId="2" borderId="38" xfId="0" applyFont="1" applyFill="1" applyBorder="1" applyAlignment="1" applyProtection="1">
      <alignment horizontal="center" vertical="center" wrapText="1"/>
    </xf>
    <xf numFmtId="0" fontId="7" fillId="2" borderId="39"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8" xfId="0" applyFont="1" applyFill="1" applyBorder="1" applyAlignment="1" applyProtection="1">
      <alignment horizontal="center" vertical="center" wrapText="1"/>
    </xf>
    <xf numFmtId="0" fontId="4" fillId="2" borderId="39" xfId="0" applyFont="1" applyFill="1" applyBorder="1" applyAlignment="1" applyProtection="1">
      <alignment horizontal="center" vertical="center" wrapText="1"/>
    </xf>
    <xf numFmtId="49" fontId="4" fillId="2" borderId="0" xfId="0" applyNumberFormat="1" applyFont="1" applyFill="1" applyBorder="1" applyAlignment="1" applyProtection="1">
      <alignment horizontal="distributed" vertical="center"/>
    </xf>
    <xf numFmtId="176" fontId="4" fillId="2" borderId="5" xfId="0" applyNumberFormat="1" applyFont="1" applyFill="1" applyBorder="1" applyAlignment="1" applyProtection="1">
      <alignment horizontal="distributed" vertical="center"/>
    </xf>
    <xf numFmtId="176" fontId="7" fillId="2" borderId="0" xfId="0" applyNumberFormat="1" applyFont="1" applyFill="1" applyBorder="1" applyAlignment="1" applyProtection="1">
      <alignment horizontal="center" vertical="center" shrinkToFit="1"/>
    </xf>
    <xf numFmtId="176" fontId="7" fillId="2" borderId="0" xfId="0" applyNumberFormat="1" applyFont="1" applyFill="1" applyBorder="1" applyAlignment="1" applyProtection="1">
      <alignment horizontal="center" vertical="center"/>
    </xf>
    <xf numFmtId="176" fontId="7" fillId="2" borderId="5" xfId="0" applyNumberFormat="1" applyFont="1" applyFill="1" applyBorder="1" applyAlignment="1" applyProtection="1">
      <alignment horizontal="center" vertical="center"/>
    </xf>
    <xf numFmtId="176" fontId="4" fillId="2" borderId="0" xfId="0" applyNumberFormat="1" applyFont="1" applyFill="1" applyBorder="1" applyAlignment="1" applyProtection="1">
      <alignment horizontal="center" vertical="center"/>
    </xf>
    <xf numFmtId="176" fontId="4" fillId="2" borderId="15" xfId="0" applyNumberFormat="1" applyFont="1" applyFill="1" applyBorder="1" applyAlignment="1" applyProtection="1">
      <alignment horizontal="center" vertical="center"/>
    </xf>
    <xf numFmtId="176" fontId="4" fillId="2" borderId="16" xfId="0" applyNumberFormat="1" applyFont="1" applyFill="1" applyBorder="1" applyAlignment="1" applyProtection="1">
      <alignment horizontal="center" vertical="center"/>
    </xf>
    <xf numFmtId="176" fontId="4" fillId="2" borderId="2" xfId="0" applyNumberFormat="1" applyFont="1" applyFill="1" applyBorder="1" applyAlignment="1" applyProtection="1">
      <alignment horizontal="center" vertical="center"/>
    </xf>
    <xf numFmtId="176" fontId="4" fillId="2" borderId="1" xfId="0" applyNumberFormat="1" applyFont="1" applyFill="1" applyBorder="1" applyAlignment="1" applyProtection="1">
      <alignment horizontal="center" vertical="center"/>
    </xf>
    <xf numFmtId="176" fontId="4" fillId="2" borderId="5" xfId="0" applyNumberFormat="1" applyFont="1" applyFill="1" applyBorder="1" applyAlignment="1" applyProtection="1">
      <alignment horizontal="center" vertical="center"/>
    </xf>
    <xf numFmtId="176" fontId="4" fillId="2" borderId="0" xfId="0" quotePrefix="1" applyNumberFormat="1" applyFont="1" applyFill="1" applyBorder="1" applyAlignment="1" applyProtection="1">
      <alignment horizontal="center" vertical="center"/>
      <protection locked="0"/>
    </xf>
    <xf numFmtId="176" fontId="4" fillId="2" borderId="0" xfId="0" applyNumberFormat="1" applyFont="1" applyFill="1" applyBorder="1" applyAlignment="1" applyProtection="1">
      <alignment horizontal="center" vertical="center"/>
      <protection locked="0"/>
    </xf>
    <xf numFmtId="49" fontId="4" fillId="2" borderId="0" xfId="0" applyNumberFormat="1" applyFont="1" applyFill="1" applyBorder="1" applyAlignment="1" applyProtection="1">
      <alignment horizontal="distributed" vertical="center"/>
    </xf>
    <xf numFmtId="49" fontId="4" fillId="2" borderId="5" xfId="0" applyNumberFormat="1" applyFont="1" applyFill="1" applyBorder="1" applyAlignment="1" applyProtection="1">
      <alignment horizontal="distributed" vertical="center"/>
    </xf>
    <xf numFmtId="49" fontId="7" fillId="2" borderId="0" xfId="0" applyNumberFormat="1" applyFont="1" applyFill="1" applyBorder="1" applyAlignment="1" applyProtection="1">
      <alignment horizontal="right" vertical="center" shrinkToFit="1"/>
    </xf>
    <xf numFmtId="49" fontId="4" fillId="2" borderId="0" xfId="0" applyNumberFormat="1" applyFont="1" applyFill="1" applyBorder="1" applyAlignment="1" applyProtection="1">
      <alignment horizontal="right" vertical="center"/>
    </xf>
    <xf numFmtId="49" fontId="4" fillId="2" borderId="5" xfId="0" applyNumberFormat="1" applyFont="1" applyFill="1" applyBorder="1" applyAlignment="1" applyProtection="1">
      <alignment horizontal="right" vertical="center"/>
    </xf>
    <xf numFmtId="179" fontId="7" fillId="2" borderId="0" xfId="0" applyNumberFormat="1" applyFont="1" applyFill="1" applyBorder="1" applyAlignment="1" applyProtection="1">
      <alignment horizontal="right" vertical="center"/>
    </xf>
    <xf numFmtId="179" fontId="4" fillId="2" borderId="0" xfId="0" quotePrefix="1" applyNumberFormat="1" applyFont="1" applyFill="1" applyBorder="1" applyAlignment="1" applyProtection="1">
      <alignment horizontal="right" vertical="center"/>
      <protection locked="0"/>
    </xf>
    <xf numFmtId="179" fontId="4" fillId="2" borderId="0" xfId="0" applyNumberFormat="1" applyFont="1" applyFill="1" applyBorder="1" applyAlignment="1" applyProtection="1">
      <alignment horizontal="right" vertical="center"/>
      <protection locked="0"/>
    </xf>
    <xf numFmtId="49" fontId="4" fillId="2" borderId="29" xfId="0" applyNumberFormat="1" applyFont="1" applyFill="1" applyBorder="1" applyAlignment="1" applyProtection="1">
      <alignment horizontal="distributed" vertical="center"/>
    </xf>
    <xf numFmtId="176" fontId="4" fillId="2" borderId="30" xfId="0" applyNumberFormat="1" applyFont="1" applyFill="1" applyBorder="1" applyAlignment="1" applyProtection="1">
      <alignment horizontal="distributed" vertical="center"/>
    </xf>
    <xf numFmtId="176" fontId="7" fillId="2" borderId="29" xfId="0" applyNumberFormat="1" applyFont="1" applyFill="1" applyBorder="1" applyAlignment="1" applyProtection="1">
      <alignment horizontal="center" vertical="center" shrinkToFit="1"/>
    </xf>
    <xf numFmtId="176" fontId="7" fillId="2" borderId="29" xfId="0" applyNumberFormat="1" applyFont="1" applyFill="1" applyBorder="1" applyAlignment="1" applyProtection="1">
      <alignment horizontal="center" vertical="center"/>
    </xf>
    <xf numFmtId="176" fontId="7" fillId="2" borderId="30" xfId="0" applyNumberFormat="1" applyFont="1" applyFill="1" applyBorder="1" applyAlignment="1" applyProtection="1">
      <alignment horizontal="center" vertical="center"/>
    </xf>
    <xf numFmtId="176" fontId="4" fillId="2" borderId="29" xfId="0" applyNumberFormat="1" applyFont="1" applyFill="1" applyBorder="1" applyAlignment="1" applyProtection="1">
      <alignment horizontal="center" vertical="center"/>
    </xf>
    <xf numFmtId="176" fontId="4" fillId="2" borderId="29" xfId="0" applyNumberFormat="1" applyFont="1" applyFill="1" applyBorder="1" applyAlignment="1" applyProtection="1">
      <alignment horizontal="center" vertical="center"/>
    </xf>
    <xf numFmtId="176" fontId="4" fillId="2" borderId="30" xfId="0" applyNumberFormat="1" applyFont="1" applyFill="1" applyBorder="1" applyAlignment="1" applyProtection="1">
      <alignment horizontal="center" vertical="center"/>
    </xf>
    <xf numFmtId="176" fontId="4" fillId="2" borderId="41" xfId="0" applyNumberFormat="1" applyFont="1" applyFill="1" applyBorder="1" applyAlignment="1" applyProtection="1">
      <alignment horizontal="center" vertical="center"/>
    </xf>
    <xf numFmtId="176" fontId="7" fillId="2" borderId="0" xfId="0" applyNumberFormat="1" applyFont="1" applyFill="1" applyBorder="1" applyAlignment="1" applyProtection="1">
      <alignment horizontal="center" vertical="center" shrinkToFit="1"/>
    </xf>
    <xf numFmtId="176" fontId="4" fillId="2" borderId="0" xfId="0" applyNumberFormat="1" applyFont="1" applyFill="1" applyBorder="1" applyAlignment="1" applyProtection="1">
      <alignment horizontal="center" vertical="center"/>
    </xf>
    <xf numFmtId="49" fontId="4" fillId="2" borderId="0" xfId="0" applyNumberFormat="1" applyFont="1" applyFill="1" applyBorder="1" applyAlignment="1" applyProtection="1">
      <alignment vertical="center"/>
    </xf>
    <xf numFmtId="49" fontId="4" fillId="2" borderId="34" xfId="0" applyNumberFormat="1" applyFont="1" applyFill="1" applyBorder="1" applyAlignment="1" applyProtection="1">
      <alignment horizontal="center" vertical="center"/>
    </xf>
    <xf numFmtId="176" fontId="4" fillId="2" borderId="37" xfId="0" applyNumberFormat="1" applyFont="1" applyFill="1" applyBorder="1" applyAlignment="1" applyProtection="1">
      <alignment horizontal="distributed" vertical="center"/>
    </xf>
    <xf numFmtId="176" fontId="7" fillId="2" borderId="34" xfId="0" applyNumberFormat="1" applyFont="1" applyFill="1" applyBorder="1" applyAlignment="1" applyProtection="1">
      <alignment horizontal="center" vertical="center" shrinkToFit="1"/>
    </xf>
    <xf numFmtId="176" fontId="7" fillId="2" borderId="34" xfId="0" applyNumberFormat="1" applyFont="1" applyFill="1" applyBorder="1" applyAlignment="1" applyProtection="1">
      <alignment horizontal="center" vertical="center"/>
    </xf>
    <xf numFmtId="176" fontId="7" fillId="2" borderId="37" xfId="0" applyNumberFormat="1" applyFont="1" applyFill="1" applyBorder="1" applyAlignment="1" applyProtection="1">
      <alignment horizontal="center" vertical="center"/>
    </xf>
    <xf numFmtId="176" fontId="4" fillId="2" borderId="34" xfId="0" applyNumberFormat="1" applyFont="1" applyFill="1" applyBorder="1" applyAlignment="1" applyProtection="1">
      <alignment horizontal="center" vertical="center"/>
    </xf>
    <xf numFmtId="176" fontId="4" fillId="2" borderId="37" xfId="0" applyNumberFormat="1" applyFont="1" applyFill="1" applyBorder="1" applyAlignment="1" applyProtection="1">
      <alignment horizontal="center" vertical="center"/>
    </xf>
    <xf numFmtId="176" fontId="4" fillId="2" borderId="35" xfId="0" applyNumberFormat="1" applyFont="1" applyFill="1" applyBorder="1" applyAlignment="1" applyProtection="1">
      <alignment horizontal="center" vertical="center"/>
    </xf>
    <xf numFmtId="176" fontId="4" fillId="2" borderId="34" xfId="0" applyNumberFormat="1" applyFont="1" applyFill="1" applyBorder="1" applyAlignment="1" applyProtection="1">
      <alignment horizontal="center" vertical="center"/>
      <protection locked="0"/>
    </xf>
    <xf numFmtId="49" fontId="4" fillId="2" borderId="18" xfId="0" applyNumberFormat="1" applyFont="1" applyFill="1" applyBorder="1" applyAlignment="1" applyProtection="1">
      <alignment horizontal="center" vertical="center"/>
    </xf>
    <xf numFmtId="176" fontId="4" fillId="2" borderId="7" xfId="0" applyNumberFormat="1" applyFont="1" applyFill="1" applyBorder="1" applyAlignment="1" applyProtection="1">
      <alignment horizontal="distributed" vertical="center"/>
    </xf>
    <xf numFmtId="176" fontId="7" fillId="2" borderId="18" xfId="0" applyNumberFormat="1" applyFont="1" applyFill="1" applyBorder="1" applyAlignment="1" applyProtection="1">
      <alignment horizontal="center" vertical="center" shrinkToFit="1"/>
    </xf>
    <xf numFmtId="176" fontId="7" fillId="2" borderId="18" xfId="0" applyNumberFormat="1" applyFont="1" applyFill="1" applyBorder="1" applyAlignment="1" applyProtection="1">
      <alignment horizontal="center" vertical="center"/>
    </xf>
    <xf numFmtId="176" fontId="7" fillId="2" borderId="7" xfId="0" applyNumberFormat="1" applyFont="1" applyFill="1" applyBorder="1" applyAlignment="1" applyProtection="1">
      <alignment horizontal="center" vertical="center"/>
    </xf>
    <xf numFmtId="176" fontId="4" fillId="2" borderId="18" xfId="0" applyNumberFormat="1" applyFont="1" applyFill="1" applyBorder="1" applyAlignment="1" applyProtection="1">
      <alignment horizontal="center" vertical="center"/>
    </xf>
    <xf numFmtId="176" fontId="4" fillId="2" borderId="7" xfId="0" applyNumberFormat="1" applyFont="1" applyFill="1" applyBorder="1" applyAlignment="1" applyProtection="1">
      <alignment horizontal="center" vertical="center"/>
    </xf>
    <xf numFmtId="176" fontId="4" fillId="2" borderId="3" xfId="0" applyNumberFormat="1" applyFont="1" applyFill="1" applyBorder="1" applyAlignment="1" applyProtection="1">
      <alignment horizontal="center" vertical="center"/>
    </xf>
    <xf numFmtId="176" fontId="4" fillId="2" borderId="18" xfId="0" applyNumberFormat="1" applyFont="1" applyFill="1" applyBorder="1" applyAlignment="1" applyProtection="1">
      <alignment horizontal="center" vertical="center"/>
      <protection locked="0"/>
    </xf>
    <xf numFmtId="176" fontId="4" fillId="2" borderId="0" xfId="0" applyNumberFormat="1" applyFont="1" applyFill="1" applyBorder="1" applyAlignment="1" applyProtection="1">
      <alignment horizontal="center"/>
    </xf>
    <xf numFmtId="177" fontId="4" fillId="2" borderId="0" xfId="0" applyNumberFormat="1" applyFont="1" applyFill="1" applyBorder="1" applyProtection="1"/>
    <xf numFmtId="177" fontId="4" fillId="2" borderId="18" xfId="0" applyNumberFormat="1" applyFont="1" applyFill="1" applyBorder="1" applyProtection="1"/>
    <xf numFmtId="0" fontId="4" fillId="2" borderId="18" xfId="0" applyFont="1" applyFill="1" applyBorder="1" applyAlignment="1" applyProtection="1">
      <alignment horizontal="right" vertical="center"/>
    </xf>
    <xf numFmtId="0" fontId="4" fillId="2" borderId="18" xfId="0" applyFont="1" applyFill="1" applyBorder="1" applyAlignment="1" applyProtection="1">
      <alignment horizontal="right" vertical="center"/>
    </xf>
    <xf numFmtId="177" fontId="4" fillId="2" borderId="16" xfId="0" applyNumberFormat="1"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49" fontId="4" fillId="2" borderId="1" xfId="0" applyNumberFormat="1" applyFont="1" applyFill="1" applyBorder="1" applyAlignment="1" applyProtection="1">
      <alignment horizontal="distributed" vertical="center"/>
    </xf>
    <xf numFmtId="176" fontId="4" fillId="2" borderId="15" xfId="0" applyNumberFormat="1" applyFont="1" applyFill="1" applyBorder="1" applyAlignment="1" applyProtection="1">
      <alignment horizontal="distributed" vertical="center"/>
    </xf>
    <xf numFmtId="176" fontId="4" fillId="2" borderId="16" xfId="0" applyNumberFormat="1" applyFont="1" applyFill="1" applyBorder="1" applyAlignment="1" applyProtection="1">
      <alignment horizontal="center" vertical="center"/>
      <protection locked="0"/>
    </xf>
    <xf numFmtId="49" fontId="4" fillId="2" borderId="1" xfId="0" applyNumberFormat="1" applyFont="1" applyFill="1" applyBorder="1" applyAlignment="1" applyProtection="1">
      <alignment horizontal="distributed" vertical="center"/>
    </xf>
    <xf numFmtId="49" fontId="4" fillId="2" borderId="41" xfId="0" applyNumberFormat="1" applyFont="1" applyFill="1" applyBorder="1" applyAlignment="1" applyProtection="1">
      <alignment horizontal="distributed" vertical="center"/>
    </xf>
    <xf numFmtId="49" fontId="4" fillId="2" borderId="24" xfId="0" applyNumberFormat="1" applyFont="1" applyFill="1" applyBorder="1" applyAlignment="1" applyProtection="1">
      <alignment vertical="center"/>
    </xf>
    <xf numFmtId="176" fontId="4" fillId="2" borderId="26" xfId="0" applyNumberFormat="1" applyFont="1" applyFill="1" applyBorder="1" applyAlignment="1" applyProtection="1">
      <alignment horizontal="distributed" vertical="center"/>
    </xf>
    <xf numFmtId="176" fontId="4" fillId="2" borderId="24" xfId="0" applyNumberFormat="1" applyFont="1" applyFill="1" applyBorder="1" applyAlignment="1" applyProtection="1">
      <alignment horizontal="center" vertical="center"/>
    </xf>
    <xf numFmtId="176" fontId="4" fillId="2" borderId="40" xfId="0" applyNumberFormat="1" applyFont="1" applyFill="1" applyBorder="1" applyAlignment="1" applyProtection="1">
      <alignment horizontal="center" vertical="center"/>
    </xf>
    <xf numFmtId="176" fontId="4" fillId="2" borderId="26" xfId="0" applyNumberFormat="1" applyFont="1" applyFill="1" applyBorder="1" applyAlignment="1" applyProtection="1">
      <alignment horizontal="center" vertical="center"/>
    </xf>
    <xf numFmtId="176" fontId="4" fillId="2" borderId="24" xfId="0" applyNumberFormat="1" applyFont="1" applyFill="1" applyBorder="1" applyAlignment="1" applyProtection="1">
      <alignment horizontal="center" vertical="center"/>
      <protection locked="0"/>
    </xf>
    <xf numFmtId="0" fontId="4" fillId="2" borderId="0" xfId="0" applyFont="1" applyFill="1" applyBorder="1" applyProtection="1"/>
    <xf numFmtId="0" fontId="4" fillId="2" borderId="18" xfId="0" applyFont="1" applyFill="1" applyBorder="1" applyProtection="1"/>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center" wrapText="1"/>
    </xf>
    <xf numFmtId="0" fontId="4" fillId="2" borderId="0" xfId="0" applyFont="1" applyFill="1" applyBorder="1" applyAlignment="1" applyProtection="1">
      <alignment horizontal="distributed" vertical="distributed" textRotation="255" wrapText="1"/>
    </xf>
    <xf numFmtId="0" fontId="4" fillId="2" borderId="0" xfId="0" applyFont="1" applyFill="1" applyBorder="1" applyAlignment="1" applyProtection="1">
      <alignment horizontal="distributed" vertical="distributed"/>
    </xf>
    <xf numFmtId="49" fontId="4" fillId="2" borderId="0" xfId="0" applyNumberFormat="1" applyFont="1" applyFill="1" applyBorder="1" applyAlignment="1" applyProtection="1">
      <alignment horizontal="right" vertical="center"/>
      <protection locked="0"/>
    </xf>
    <xf numFmtId="49" fontId="4" fillId="2" borderId="29" xfId="0" applyNumberFormat="1" applyFont="1" applyFill="1" applyBorder="1" applyAlignment="1" applyProtection="1">
      <alignment horizontal="distributed" vertical="center"/>
    </xf>
    <xf numFmtId="0" fontId="4" fillId="2" borderId="1"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176" fontId="4" fillId="2" borderId="1" xfId="0" applyNumberFormat="1" applyFont="1" applyFill="1" applyBorder="1" applyAlignment="1" applyProtection="1">
      <alignment vertical="center"/>
    </xf>
    <xf numFmtId="176" fontId="4" fillId="2" borderId="0" xfId="0" applyNumberFormat="1" applyFont="1" applyFill="1" applyBorder="1" applyAlignment="1" applyProtection="1">
      <alignment vertical="center"/>
    </xf>
    <xf numFmtId="49" fontId="4" fillId="2" borderId="26" xfId="0" applyNumberFormat="1" applyFont="1" applyFill="1" applyBorder="1" applyAlignment="1" applyProtection="1">
      <alignment horizontal="distributed" vertical="center"/>
    </xf>
    <xf numFmtId="176" fontId="4" fillId="2" borderId="38" xfId="0" applyNumberFormat="1" applyFont="1" applyFill="1" applyBorder="1" applyAlignment="1" applyProtection="1">
      <alignment horizontal="center" vertical="center"/>
    </xf>
    <xf numFmtId="176" fontId="4" fillId="2" borderId="39" xfId="0" applyNumberFormat="1" applyFont="1" applyFill="1" applyBorder="1" applyAlignment="1" applyProtection="1">
      <alignment horizontal="center" vertical="center"/>
    </xf>
    <xf numFmtId="176" fontId="4" fillId="2" borderId="9" xfId="0" applyNumberFormat="1" applyFont="1" applyFill="1" applyBorder="1" applyAlignment="1" applyProtection="1">
      <alignment horizontal="center" vertical="center"/>
    </xf>
    <xf numFmtId="176" fontId="4" fillId="2" borderId="38" xfId="0" applyNumberFormat="1" applyFont="1" applyFill="1" applyBorder="1" applyAlignment="1" applyProtection="1">
      <alignment horizontal="center" vertical="center"/>
      <protection locked="0"/>
    </xf>
    <xf numFmtId="0" fontId="4" fillId="2" borderId="0" xfId="0" applyFont="1" applyFill="1" applyAlignment="1" applyProtection="1">
      <alignment horizontal="left" vertical="center" wrapText="1"/>
    </xf>
    <xf numFmtId="177" fontId="4" fillId="2" borderId="0" xfId="0" applyNumberFormat="1" applyFont="1" applyFill="1" applyBorder="1" applyAlignment="1" applyProtection="1">
      <alignment vertical="center"/>
    </xf>
    <xf numFmtId="0" fontId="3" fillId="2" borderId="0" xfId="0" applyFont="1" applyFill="1" applyProtection="1"/>
    <xf numFmtId="0" fontId="3" fillId="2" borderId="0" xfId="0" applyFont="1" applyFill="1" applyBorder="1" applyProtection="1"/>
    <xf numFmtId="177" fontId="0" fillId="2" borderId="0" xfId="0" applyNumberFormat="1" applyFill="1" applyBorder="1" applyProtection="1"/>
    <xf numFmtId="0" fontId="0" fillId="2" borderId="0" xfId="0" applyFill="1" applyProtection="1"/>
    <xf numFmtId="0" fontId="0" fillId="2" borderId="0" xfId="0" applyFill="1" applyBorder="1" applyProtection="1"/>
    <xf numFmtId="0" fontId="9" fillId="0" borderId="0" xfId="0" applyFont="1"/>
    <xf numFmtId="0" fontId="2" fillId="0" borderId="0" xfId="0" applyFont="1"/>
    <xf numFmtId="0" fontId="3" fillId="0" borderId="0" xfId="0" applyFont="1"/>
    <xf numFmtId="0" fontId="4" fillId="0" borderId="0" xfId="0" applyFont="1" applyAlignment="1">
      <alignment horizontal="left" vertical="top" wrapText="1"/>
    </xf>
    <xf numFmtId="0" fontId="5" fillId="0" borderId="0" xfId="0" applyFont="1"/>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4" fillId="0" borderId="42" xfId="0" applyFont="1" applyBorder="1" applyAlignment="1">
      <alignment horizontal="center" vertical="center"/>
    </xf>
    <xf numFmtId="0" fontId="4" fillId="0" borderId="0" xfId="0" applyFont="1"/>
    <xf numFmtId="0" fontId="4" fillId="0" borderId="1" xfId="0" applyFont="1" applyBorder="1" applyAlignment="1">
      <alignment horizontal="center" vertical="center"/>
    </xf>
    <xf numFmtId="0" fontId="4" fillId="0" borderId="30"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49" fontId="4" fillId="0" borderId="41" xfId="0" applyNumberFormat="1" applyFont="1" applyBorder="1" applyAlignment="1">
      <alignment horizontal="distributed" vertical="center"/>
    </xf>
    <xf numFmtId="41" fontId="6" fillId="0" borderId="30" xfId="0" applyNumberFormat="1" applyFont="1" applyBorder="1" applyAlignment="1">
      <alignment horizontal="center" vertical="center"/>
    </xf>
    <xf numFmtId="9" fontId="5" fillId="0" borderId="43" xfId="1" applyFont="1" applyBorder="1" applyAlignment="1">
      <alignment horizontal="center" vertical="center"/>
    </xf>
    <xf numFmtId="0" fontId="4" fillId="0" borderId="30" xfId="0" applyNumberFormat="1" applyFont="1" applyBorder="1" applyAlignment="1">
      <alignment horizontal="center" vertical="center"/>
    </xf>
    <xf numFmtId="0" fontId="4" fillId="0" borderId="29" xfId="0" applyNumberFormat="1" applyFont="1" applyBorder="1" applyAlignment="1">
      <alignment horizontal="center" vertical="center"/>
    </xf>
    <xf numFmtId="41" fontId="4" fillId="0" borderId="45" xfId="0" applyNumberFormat="1" applyFont="1" applyBorder="1" applyAlignment="1">
      <alignment horizontal="center" vertical="center"/>
    </xf>
    <xf numFmtId="49" fontId="4" fillId="0" borderId="1" xfId="0" applyNumberFormat="1" applyFont="1" applyBorder="1" applyAlignment="1">
      <alignment horizontal="distributed" vertical="center"/>
    </xf>
    <xf numFmtId="41" fontId="6" fillId="0" borderId="5" xfId="0" applyNumberFormat="1" applyFont="1" applyBorder="1" applyAlignment="1">
      <alignment horizontal="center" vertical="center"/>
    </xf>
    <xf numFmtId="180" fontId="5" fillId="0" borderId="46" xfId="1" applyNumberFormat="1" applyFont="1" applyBorder="1" applyAlignment="1">
      <alignment horizontal="center" vertical="center"/>
    </xf>
    <xf numFmtId="41" fontId="4" fillId="0" borderId="5" xfId="0" applyNumberFormat="1" applyFont="1" applyBorder="1" applyAlignment="1">
      <alignment horizontal="center" vertical="center"/>
    </xf>
    <xf numFmtId="41" fontId="4" fillId="0" borderId="47" xfId="0" applyNumberFormat="1" applyFont="1" applyBorder="1" applyAlignment="1">
      <alignment horizontal="center" vertical="center"/>
    </xf>
    <xf numFmtId="41" fontId="4" fillId="0" borderId="48" xfId="0" applyNumberFormat="1" applyFont="1" applyBorder="1" applyAlignment="1">
      <alignment horizontal="center" vertical="center"/>
    </xf>
    <xf numFmtId="49" fontId="4" fillId="0" borderId="3" xfId="0" applyNumberFormat="1" applyFont="1" applyBorder="1" applyAlignment="1">
      <alignment horizontal="distributed" vertical="center"/>
    </xf>
    <xf numFmtId="41" fontId="6" fillId="0" borderId="7" xfId="0" applyNumberFormat="1" applyFont="1" applyBorder="1" applyAlignment="1">
      <alignment horizontal="center" vertical="center"/>
    </xf>
    <xf numFmtId="180" fontId="5" fillId="0" borderId="49" xfId="1" applyNumberFormat="1" applyFont="1" applyBorder="1" applyAlignment="1">
      <alignment horizontal="center" vertical="center"/>
    </xf>
    <xf numFmtId="181" fontId="4" fillId="0" borderId="7" xfId="0" applyNumberFormat="1" applyFont="1" applyBorder="1" applyAlignment="1">
      <alignment horizontal="center" vertical="center"/>
    </xf>
    <xf numFmtId="181" fontId="4" fillId="0" borderId="50" xfId="0" applyNumberFormat="1" applyFont="1" applyBorder="1" applyAlignment="1">
      <alignment horizontal="center" vertical="center"/>
    </xf>
    <xf numFmtId="41" fontId="4" fillId="0" borderId="51" xfId="0" applyNumberFormat="1" applyFont="1" applyBorder="1" applyAlignment="1">
      <alignment horizontal="center" vertical="center"/>
    </xf>
    <xf numFmtId="49" fontId="4" fillId="0" borderId="0" xfId="0" applyNumberFormat="1" applyFont="1" applyBorder="1" applyAlignment="1">
      <alignment vertical="center"/>
    </xf>
    <xf numFmtId="41" fontId="4" fillId="0" borderId="0" xfId="0" applyNumberFormat="1" applyFont="1" applyBorder="1" applyAlignment="1">
      <alignment horizontal="center"/>
    </xf>
    <xf numFmtId="177" fontId="4" fillId="0" borderId="0" xfId="0" applyNumberFormat="1" applyFont="1" applyAlignment="1">
      <alignment vertical="center"/>
    </xf>
    <xf numFmtId="177" fontId="3" fillId="0" borderId="0" xfId="0" applyNumberFormat="1" applyFont="1" applyBorder="1"/>
    <xf numFmtId="177" fontId="0" fillId="0" borderId="0" xfId="0" applyNumberFormat="1" applyBorder="1"/>
    <xf numFmtId="0" fontId="14" fillId="0" borderId="0" xfId="0" applyFont="1" applyFill="1" applyAlignment="1">
      <alignment vertical="top"/>
    </xf>
    <xf numFmtId="0" fontId="15" fillId="0" borderId="0" xfId="0" applyFont="1" applyFill="1"/>
    <xf numFmtId="0" fontId="14" fillId="0" borderId="0" xfId="0" applyFont="1" applyFill="1" applyBorder="1" applyAlignment="1">
      <alignment horizontal="right" vertical="center"/>
    </xf>
    <xf numFmtId="0" fontId="16" fillId="0" borderId="0" xfId="0" applyFont="1" applyFill="1"/>
    <xf numFmtId="0" fontId="8" fillId="0" borderId="2"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0" xfId="0" applyFont="1" applyFill="1"/>
    <xf numFmtId="0" fontId="8" fillId="0" borderId="1" xfId="0" applyFont="1" applyFill="1" applyBorder="1" applyAlignment="1">
      <alignment horizontal="center" vertical="center"/>
    </xf>
    <xf numFmtId="0" fontId="8" fillId="0" borderId="30" xfId="0" applyFont="1" applyFill="1" applyBorder="1" applyAlignment="1">
      <alignment horizontal="distributed" vertical="distributed" textRotation="255"/>
    </xf>
    <xf numFmtId="0" fontId="8" fillId="0" borderId="52" xfId="0" applyFont="1" applyFill="1" applyBorder="1" applyAlignment="1">
      <alignment horizontal="distributed" vertical="distributed" textRotation="255"/>
    </xf>
    <xf numFmtId="0" fontId="8" fillId="0" borderId="53" xfId="0" applyFont="1" applyFill="1" applyBorder="1" applyAlignment="1">
      <alignment horizontal="distributed" vertical="distributed" textRotation="255"/>
    </xf>
    <xf numFmtId="0" fontId="8" fillId="0" borderId="41" xfId="0" applyFont="1" applyFill="1" applyBorder="1" applyAlignment="1">
      <alignment horizontal="distributed" vertical="distributed" textRotation="255"/>
    </xf>
    <xf numFmtId="0" fontId="8" fillId="0" borderId="29" xfId="0" applyFont="1" applyFill="1" applyBorder="1" applyAlignment="1">
      <alignment horizontal="distributed" vertical="distributed" textRotation="255"/>
    </xf>
    <xf numFmtId="49" fontId="17" fillId="0" borderId="41" xfId="0" applyNumberFormat="1" applyFont="1" applyFill="1" applyBorder="1" applyAlignment="1">
      <alignment horizontal="distributed" vertical="center"/>
    </xf>
    <xf numFmtId="41" fontId="17" fillId="0" borderId="21" xfId="0" applyNumberFormat="1" applyFont="1" applyFill="1" applyBorder="1" applyAlignment="1">
      <alignment horizontal="center" vertical="center"/>
    </xf>
    <xf numFmtId="41" fontId="17" fillId="0" borderId="52" xfId="0" applyNumberFormat="1" applyFont="1" applyFill="1" applyBorder="1" applyAlignment="1">
      <alignment horizontal="center" vertical="center"/>
    </xf>
    <xf numFmtId="41" fontId="17" fillId="0" borderId="53" xfId="0" applyNumberFormat="1" applyFont="1" applyFill="1" applyBorder="1" applyAlignment="1">
      <alignment horizontal="center" vertical="center"/>
    </xf>
    <xf numFmtId="41" fontId="17" fillId="0" borderId="41" xfId="0" applyNumberFormat="1" applyFont="1" applyFill="1" applyBorder="1" applyAlignment="1">
      <alignment horizontal="center" vertical="center"/>
    </xf>
    <xf numFmtId="41" fontId="17" fillId="0" borderId="29" xfId="0" applyNumberFormat="1" applyFont="1" applyFill="1" applyBorder="1" applyAlignment="1">
      <alignment horizontal="center" vertical="center"/>
    </xf>
    <xf numFmtId="41" fontId="17" fillId="0" borderId="54" xfId="0" applyNumberFormat="1" applyFont="1" applyFill="1" applyBorder="1" applyAlignment="1">
      <alignment horizontal="center" vertical="center"/>
    </xf>
    <xf numFmtId="41" fontId="17" fillId="0" borderId="55" xfId="0" applyNumberFormat="1" applyFont="1" applyFill="1" applyBorder="1" applyAlignment="1">
      <alignment horizontal="center" vertical="center"/>
    </xf>
    <xf numFmtId="41" fontId="17" fillId="0" borderId="56" xfId="0" applyNumberFormat="1" applyFont="1" applyFill="1" applyBorder="1" applyAlignment="1">
      <alignment horizontal="center" vertical="center"/>
    </xf>
    <xf numFmtId="41" fontId="17" fillId="0" borderId="30" xfId="0" applyNumberFormat="1" applyFont="1" applyFill="1" applyBorder="1" applyAlignment="1">
      <alignment horizontal="center" vertical="center"/>
    </xf>
    <xf numFmtId="0" fontId="8" fillId="0" borderId="0" xfId="0" applyFont="1" applyFill="1" applyBorder="1"/>
    <xf numFmtId="49" fontId="8" fillId="0" borderId="57" xfId="0" applyNumberFormat="1" applyFont="1" applyFill="1" applyBorder="1" applyAlignment="1">
      <alignment horizontal="distributed" vertical="center"/>
    </xf>
    <xf numFmtId="41" fontId="17" fillId="0" borderId="23" xfId="0" applyNumberFormat="1" applyFont="1" applyFill="1" applyBorder="1" applyAlignment="1">
      <alignment horizontal="center" vertical="center"/>
    </xf>
    <xf numFmtId="41" fontId="8" fillId="0" borderId="58" xfId="0" applyNumberFormat="1" applyFont="1" applyFill="1" applyBorder="1" applyAlignment="1">
      <alignment horizontal="right" vertical="center"/>
    </xf>
    <xf numFmtId="41" fontId="8" fillId="0" borderId="59" xfId="0" applyNumberFormat="1" applyFont="1" applyFill="1" applyBorder="1" applyAlignment="1">
      <alignment horizontal="right" vertical="center"/>
    </xf>
    <xf numFmtId="41" fontId="8" fillId="0" borderId="57" xfId="0" applyNumberFormat="1" applyFont="1" applyFill="1" applyBorder="1" applyAlignment="1">
      <alignment horizontal="right" vertical="center"/>
    </xf>
    <xf numFmtId="41" fontId="17" fillId="0" borderId="57" xfId="0" applyNumberFormat="1" applyFont="1" applyFill="1" applyBorder="1" applyAlignment="1">
      <alignment horizontal="center" vertical="center"/>
    </xf>
    <xf numFmtId="41" fontId="8" fillId="0" borderId="27" xfId="0" applyNumberFormat="1" applyFont="1" applyFill="1" applyBorder="1" applyAlignment="1">
      <alignment horizontal="center" vertical="center"/>
    </xf>
    <xf numFmtId="41" fontId="8" fillId="0" borderId="59" xfId="0" applyNumberFormat="1" applyFont="1" applyFill="1" applyBorder="1" applyAlignment="1">
      <alignment horizontal="center" vertical="center"/>
    </xf>
    <xf numFmtId="49" fontId="8" fillId="0" borderId="1" xfId="0" applyNumberFormat="1" applyFont="1" applyFill="1" applyBorder="1" applyAlignment="1">
      <alignment horizontal="distributed" vertical="center"/>
    </xf>
    <xf numFmtId="41" fontId="17" fillId="0" borderId="5" xfId="0" applyNumberFormat="1" applyFont="1" applyFill="1" applyBorder="1" applyAlignment="1">
      <alignment horizontal="center" vertical="center"/>
    </xf>
    <xf numFmtId="41" fontId="8" fillId="0" borderId="60" xfId="0" applyNumberFormat="1" applyFont="1" applyFill="1" applyBorder="1" applyAlignment="1">
      <alignment horizontal="right" vertical="center"/>
    </xf>
    <xf numFmtId="41" fontId="8" fillId="0" borderId="47" xfId="0" applyNumberFormat="1" applyFont="1" applyFill="1" applyBorder="1" applyAlignment="1">
      <alignment horizontal="right" vertical="center"/>
    </xf>
    <xf numFmtId="41" fontId="8" fillId="0" borderId="1" xfId="0" applyNumberFormat="1" applyFont="1" applyFill="1" applyBorder="1" applyAlignment="1">
      <alignment horizontal="right" vertical="center"/>
    </xf>
    <xf numFmtId="41" fontId="17" fillId="0" borderId="1" xfId="0" applyNumberFormat="1" applyFont="1" applyFill="1" applyBorder="1" applyAlignment="1">
      <alignment horizontal="center" vertical="center"/>
    </xf>
    <xf numFmtId="41" fontId="8" fillId="0" borderId="0" xfId="0" applyNumberFormat="1" applyFont="1" applyFill="1" applyBorder="1" applyAlignment="1">
      <alignment horizontal="center" vertical="center"/>
    </xf>
    <xf numFmtId="41" fontId="17" fillId="0" borderId="4" xfId="0" applyNumberFormat="1" applyFont="1" applyFill="1" applyBorder="1" applyAlignment="1">
      <alignment horizontal="center" vertical="center"/>
    </xf>
    <xf numFmtId="41" fontId="8" fillId="0" borderId="60" xfId="0" applyNumberFormat="1" applyFont="1" applyFill="1" applyBorder="1" applyAlignment="1">
      <alignment horizontal="center" vertical="center"/>
    </xf>
    <xf numFmtId="41" fontId="8" fillId="0" borderId="47" xfId="0" applyNumberFormat="1" applyFont="1" applyFill="1" applyBorder="1" applyAlignment="1">
      <alignment horizontal="center" vertical="center"/>
    </xf>
    <xf numFmtId="41" fontId="8" fillId="0" borderId="0" xfId="0" applyNumberFormat="1" applyFont="1" applyFill="1" applyBorder="1" applyAlignment="1">
      <alignment horizontal="right" vertical="center"/>
    </xf>
    <xf numFmtId="49" fontId="8" fillId="0" borderId="3" xfId="0" applyNumberFormat="1" applyFont="1" applyFill="1" applyBorder="1" applyAlignment="1">
      <alignment horizontal="distributed" vertical="center"/>
    </xf>
    <xf numFmtId="41" fontId="17" fillId="0" borderId="6" xfId="0" applyNumberFormat="1" applyFont="1" applyFill="1" applyBorder="1" applyAlignment="1">
      <alignment horizontal="center" vertical="center"/>
    </xf>
    <xf numFmtId="41" fontId="8" fillId="0" borderId="61" xfId="0" applyNumberFormat="1" applyFont="1" applyFill="1" applyBorder="1" applyAlignment="1">
      <alignment horizontal="right" vertical="center"/>
    </xf>
    <xf numFmtId="41" fontId="8" fillId="0" borderId="62" xfId="0" applyNumberFormat="1" applyFont="1" applyFill="1" applyBorder="1" applyAlignment="1">
      <alignment horizontal="right" vertical="center"/>
    </xf>
    <xf numFmtId="41" fontId="8" fillId="0" borderId="3" xfId="0" applyNumberFormat="1" applyFont="1" applyFill="1" applyBorder="1" applyAlignment="1">
      <alignment horizontal="right" vertical="center"/>
    </xf>
    <xf numFmtId="41" fontId="17" fillId="0" borderId="3" xfId="0" applyNumberFormat="1" applyFont="1" applyFill="1" applyBorder="1" applyAlignment="1">
      <alignment horizontal="center" vertical="center"/>
    </xf>
    <xf numFmtId="41" fontId="8" fillId="0" borderId="18" xfId="0" applyNumberFormat="1" applyFont="1" applyFill="1" applyBorder="1" applyAlignment="1">
      <alignment horizontal="center" vertical="center"/>
    </xf>
    <xf numFmtId="41" fontId="8" fillId="0" borderId="61" xfId="0" applyNumberFormat="1" applyFont="1" applyFill="1" applyBorder="1" applyAlignment="1">
      <alignment horizontal="center" vertical="center"/>
    </xf>
    <xf numFmtId="41" fontId="8" fillId="0" borderId="62" xfId="0" applyNumberFormat="1" applyFont="1" applyFill="1" applyBorder="1" applyAlignment="1">
      <alignment horizontal="center" vertical="center"/>
    </xf>
    <xf numFmtId="49" fontId="8" fillId="0" borderId="0" xfId="0" applyNumberFormat="1" applyFont="1" applyFill="1" applyBorder="1" applyAlignment="1">
      <alignment horizontal="distributed" vertical="center"/>
    </xf>
    <xf numFmtId="41" fontId="8" fillId="0" borderId="16" xfId="0" applyNumberFormat="1" applyFont="1" applyFill="1" applyBorder="1" applyAlignment="1">
      <alignment horizontal="center" vertical="center"/>
    </xf>
    <xf numFmtId="0" fontId="8"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8" fillId="0" borderId="0" xfId="0" applyFont="1" applyFill="1" applyBorder="1" applyAlignment="1">
      <alignment horizontal="distributed" vertical="distributed" textRotation="255"/>
    </xf>
    <xf numFmtId="41" fontId="8" fillId="0" borderId="58" xfId="0" applyNumberFormat="1" applyFont="1" applyFill="1" applyBorder="1" applyAlignment="1">
      <alignment horizontal="center" vertical="center"/>
    </xf>
    <xf numFmtId="41" fontId="8" fillId="0" borderId="57" xfId="0" applyNumberFormat="1" applyFont="1" applyFill="1" applyBorder="1" applyAlignment="1">
      <alignment horizontal="center" vertical="center"/>
    </xf>
    <xf numFmtId="41" fontId="8" fillId="0" borderId="1" xfId="0" applyNumberFormat="1" applyFont="1" applyFill="1" applyBorder="1" applyAlignment="1">
      <alignment horizontal="center" vertical="center"/>
    </xf>
    <xf numFmtId="41" fontId="8" fillId="0" borderId="3" xfId="0" applyNumberFormat="1" applyFont="1" applyFill="1" applyBorder="1" applyAlignment="1">
      <alignment horizontal="center" vertical="center"/>
    </xf>
    <xf numFmtId="177" fontId="8" fillId="0" borderId="0" xfId="0" applyNumberFormat="1" applyFont="1" applyFill="1" applyBorder="1" applyAlignment="1">
      <alignment vertical="center"/>
    </xf>
    <xf numFmtId="177" fontId="8" fillId="0" borderId="0" xfId="0" applyNumberFormat="1" applyFont="1" applyFill="1" applyBorder="1"/>
    <xf numFmtId="177" fontId="16" fillId="0" borderId="0" xfId="0" applyNumberFormat="1" applyFont="1" applyFill="1" applyBorder="1"/>
    <xf numFmtId="0" fontId="16" fillId="0" borderId="0" xfId="0" applyFont="1" applyFill="1" applyBorder="1"/>
    <xf numFmtId="0" fontId="4" fillId="0" borderId="0" xfId="0" applyFont="1" applyBorder="1" applyAlignment="1">
      <alignment horizontal="left" vertical="center" wrapText="1"/>
    </xf>
    <xf numFmtId="0" fontId="5" fillId="0" borderId="0" xfId="0" applyFont="1" applyBorder="1"/>
    <xf numFmtId="0" fontId="6" fillId="0" borderId="2" xfId="0" applyFont="1" applyBorder="1" applyAlignment="1">
      <alignment horizontal="center" vertical="center"/>
    </xf>
    <xf numFmtId="0" fontId="4" fillId="0" borderId="15" xfId="0" applyFont="1" applyBorder="1" applyAlignment="1">
      <alignment horizontal="center" vertical="center"/>
    </xf>
    <xf numFmtId="0" fontId="4" fillId="0" borderId="63" xfId="0" applyFont="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0" xfId="0" applyFont="1" applyFill="1" applyBorder="1" applyAlignment="1">
      <alignment vertical="center"/>
    </xf>
    <xf numFmtId="181" fontId="6" fillId="0" borderId="39" xfId="0" applyNumberFormat="1" applyFont="1" applyBorder="1" applyAlignment="1">
      <alignment horizontal="right" vertical="center"/>
    </xf>
    <xf numFmtId="41" fontId="4" fillId="0" borderId="9" xfId="0" applyNumberFormat="1" applyFont="1" applyBorder="1" applyAlignment="1">
      <alignment horizontal="center" vertical="center"/>
    </xf>
    <xf numFmtId="41" fontId="4" fillId="0" borderId="65" xfId="0" applyNumberFormat="1" applyFont="1" applyBorder="1" applyAlignment="1">
      <alignment horizontal="center" vertical="center"/>
    </xf>
    <xf numFmtId="41" fontId="4" fillId="0" borderId="65" xfId="0" applyNumberFormat="1" applyFont="1" applyBorder="1" applyAlignment="1">
      <alignment vertical="center"/>
    </xf>
    <xf numFmtId="181" fontId="4" fillId="0" borderId="38" xfId="0" applyNumberFormat="1" applyFont="1" applyBorder="1" applyAlignment="1">
      <alignment horizontal="right" vertical="center"/>
    </xf>
    <xf numFmtId="177" fontId="4" fillId="0" borderId="0" xfId="0" applyNumberFormat="1" applyFont="1" applyBorder="1" applyAlignment="1">
      <alignment vertical="center"/>
    </xf>
    <xf numFmtId="177" fontId="4" fillId="0" borderId="0" xfId="0" applyNumberFormat="1" applyFont="1" applyBorder="1"/>
    <xf numFmtId="177" fontId="12" fillId="0" borderId="0" xfId="0" applyNumberFormat="1" applyFont="1" applyBorder="1"/>
    <xf numFmtId="0" fontId="12" fillId="0" borderId="0" xfId="0" applyFont="1"/>
    <xf numFmtId="0" fontId="8" fillId="0" borderId="2"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0" xfId="0" applyFont="1" applyFill="1" applyAlignment="1">
      <alignment vertical="center"/>
    </xf>
    <xf numFmtId="0" fontId="8" fillId="0" borderId="1"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4" xfId="0" applyFont="1" applyFill="1" applyBorder="1" applyAlignment="1">
      <alignment horizontal="distributed" vertical="distributed" textRotation="255"/>
    </xf>
    <xf numFmtId="0" fontId="8" fillId="0" borderId="5" xfId="0" applyFont="1" applyFill="1" applyBorder="1" applyAlignment="1">
      <alignment horizontal="distributed" vertical="distributed" textRotation="255"/>
    </xf>
    <xf numFmtId="0" fontId="8" fillId="0" borderId="47" xfId="0" applyFont="1" applyFill="1" applyBorder="1" applyAlignment="1">
      <alignment horizontal="distributed" vertical="distributed" textRotation="255"/>
    </xf>
    <xf numFmtId="0" fontId="8" fillId="0" borderId="1" xfId="0" applyFont="1" applyFill="1" applyBorder="1" applyAlignment="1">
      <alignment horizontal="distributed" vertical="distributed" textRotation="255"/>
    </xf>
    <xf numFmtId="49" fontId="8" fillId="0" borderId="41" xfId="0" applyNumberFormat="1" applyFont="1" applyFill="1" applyBorder="1" applyAlignment="1">
      <alignment horizontal="center" vertical="center" shrinkToFit="1"/>
    </xf>
    <xf numFmtId="41" fontId="17" fillId="0" borderId="66" xfId="0" applyNumberFormat="1" applyFont="1" applyFill="1" applyBorder="1" applyAlignment="1">
      <alignment horizontal="center" vertical="center"/>
    </xf>
    <xf numFmtId="41" fontId="17" fillId="0" borderId="20" xfId="0" applyNumberFormat="1" applyFont="1" applyFill="1" applyBorder="1" applyAlignment="1">
      <alignment horizontal="center" vertical="center"/>
    </xf>
    <xf numFmtId="49" fontId="8" fillId="0" borderId="57" xfId="0" applyNumberFormat="1" applyFont="1" applyFill="1" applyBorder="1" applyAlignment="1">
      <alignment horizontal="center" vertical="center"/>
    </xf>
    <xf numFmtId="41" fontId="17" fillId="0" borderId="67" xfId="0" applyNumberFormat="1" applyFont="1" applyFill="1" applyBorder="1" applyAlignment="1">
      <alignment horizontal="center" vertical="center"/>
    </xf>
    <xf numFmtId="41" fontId="17" fillId="0" borderId="68" xfId="0" applyNumberFormat="1" applyFont="1" applyFill="1" applyBorder="1" applyAlignment="1">
      <alignment horizontal="center" vertical="center"/>
    </xf>
    <xf numFmtId="41" fontId="8" fillId="0" borderId="28"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41" fontId="17" fillId="0" borderId="49" xfId="0" applyNumberFormat="1" applyFont="1" applyFill="1" applyBorder="1" applyAlignment="1">
      <alignment horizontal="center" vertical="center"/>
    </xf>
    <xf numFmtId="41" fontId="8" fillId="0" borderId="7"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1" fontId="8" fillId="0" borderId="13" xfId="0" applyNumberFormat="1" applyFont="1" applyFill="1" applyBorder="1" applyAlignment="1">
      <alignment horizontal="center" vertical="center"/>
    </xf>
    <xf numFmtId="0" fontId="8" fillId="0" borderId="15" xfId="0" applyFont="1" applyFill="1" applyBorder="1" applyAlignment="1">
      <alignment horizontal="center" vertical="center" textRotation="255"/>
    </xf>
    <xf numFmtId="0" fontId="8" fillId="0" borderId="5" xfId="0" applyFont="1" applyFill="1" applyBorder="1" applyAlignment="1">
      <alignment horizontal="center" vertical="center" textRotation="255"/>
    </xf>
    <xf numFmtId="0" fontId="8" fillId="0" borderId="26" xfId="0" applyFont="1" applyFill="1" applyBorder="1" applyAlignment="1">
      <alignment horizontal="center" vertical="center" textRotation="255"/>
    </xf>
    <xf numFmtId="41" fontId="8" fillId="0" borderId="20" xfId="0" applyNumberFormat="1" applyFont="1" applyFill="1" applyBorder="1" applyAlignment="1">
      <alignment horizontal="center" vertical="center"/>
    </xf>
    <xf numFmtId="41" fontId="8" fillId="0" borderId="54" xfId="0" applyNumberFormat="1" applyFont="1" applyFill="1" applyBorder="1" applyAlignment="1">
      <alignment horizontal="center" vertical="center"/>
    </xf>
    <xf numFmtId="41" fontId="8" fillId="0" borderId="29" xfId="0" applyNumberFormat="1" applyFont="1" applyFill="1" applyBorder="1" applyAlignment="1">
      <alignment horizontal="center" vertical="center"/>
    </xf>
    <xf numFmtId="41" fontId="8" fillId="0" borderId="55" xfId="0" applyNumberFormat="1" applyFont="1" applyFill="1" applyBorder="1" applyAlignment="1">
      <alignment horizontal="center" vertical="center"/>
    </xf>
    <xf numFmtId="41" fontId="8" fillId="0" borderId="56" xfId="0" applyNumberFormat="1" applyFont="1" applyFill="1" applyBorder="1" applyAlignment="1">
      <alignment horizontal="center" vertical="center"/>
    </xf>
    <xf numFmtId="41" fontId="8" fillId="0" borderId="69" xfId="0" applyNumberFormat="1" applyFont="1" applyFill="1" applyBorder="1" applyAlignment="1">
      <alignment horizontal="center" vertical="center"/>
    </xf>
    <xf numFmtId="41" fontId="8" fillId="0" borderId="22" xfId="0" applyNumberFormat="1" applyFont="1" applyFill="1" applyBorder="1" applyAlignment="1">
      <alignment horizontal="center" vertical="center"/>
    </xf>
    <xf numFmtId="41" fontId="8" fillId="0" borderId="68" xfId="0" applyNumberFormat="1" applyFont="1" applyFill="1" applyBorder="1" applyAlignment="1">
      <alignment horizontal="center" vertical="center"/>
    </xf>
    <xf numFmtId="0" fontId="8" fillId="0" borderId="28" xfId="0" applyFont="1" applyFill="1" applyBorder="1" applyAlignment="1">
      <alignment vertical="center"/>
    </xf>
    <xf numFmtId="41" fontId="8" fillId="0" borderId="6" xfId="0" applyNumberFormat="1" applyFont="1" applyFill="1" applyBorder="1" applyAlignment="1">
      <alignment horizontal="center" vertical="center"/>
    </xf>
    <xf numFmtId="0" fontId="8" fillId="0" borderId="7" xfId="0" applyFont="1" applyFill="1" applyBorder="1" applyAlignment="1">
      <alignment vertical="center"/>
    </xf>
    <xf numFmtId="49" fontId="8" fillId="0" borderId="16" xfId="0" applyNumberFormat="1" applyFont="1" applyFill="1" applyBorder="1" applyAlignment="1">
      <alignment horizontal="left" vertical="center"/>
    </xf>
    <xf numFmtId="0" fontId="16" fillId="0" borderId="16" xfId="0" applyFont="1" applyBorder="1" applyAlignment="1">
      <alignment vertical="center"/>
    </xf>
    <xf numFmtId="177" fontId="8" fillId="0" borderId="0" xfId="0" applyNumberFormat="1" applyFont="1" applyFill="1" applyBorder="1" applyAlignment="1">
      <alignment horizontal="left" vertical="center"/>
    </xf>
    <xf numFmtId="177" fontId="18" fillId="0" borderId="0" xfId="0" applyNumberFormat="1" applyFont="1" applyFill="1" applyBorder="1"/>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353060</xdr:colOff>
      <xdr:row>1</xdr:row>
      <xdr:rowOff>50800</xdr:rowOff>
    </xdr:from>
    <xdr:to>
      <xdr:col>10</xdr:col>
      <xdr:colOff>50800</xdr:colOff>
      <xdr:row>2</xdr:row>
      <xdr:rowOff>132080</xdr:rowOff>
    </xdr:to>
    <xdr:sp macro="" textlink="">
      <xdr:nvSpPr>
        <xdr:cNvPr id="2" name="テキスト ボックス 1">
          <a:extLst>
            <a:ext uri="{FF2B5EF4-FFF2-40B4-BE49-F238E27FC236}">
              <a16:creationId xmlns:a16="http://schemas.microsoft.com/office/drawing/2014/main" id="{00000000-0008-0000-0000-000004000000}"/>
            </a:ext>
          </a:extLst>
        </xdr:cNvPr>
        <xdr:cNvSpPr txBox="1"/>
      </xdr:nvSpPr>
      <xdr:spPr>
        <a:xfrm>
          <a:off x="2924810" y="241300"/>
          <a:ext cx="593090" cy="1071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r>
            <a:rPr kumimoji="1" lang="ja-JP" altLang="en-US" sz="900">
              <a:latin typeface="MS PMincho" charset="-128"/>
              <a:ea typeface="MS PMincho" charset="-128"/>
              <a:cs typeface="MS PMincho" charset="-128"/>
            </a:rPr>
            <a:t>販</a:t>
          </a:r>
          <a:r>
            <a:rPr kumimoji="1" lang="en-US" altLang="ja-JP" sz="900">
              <a:latin typeface="MS PMincho" charset="-128"/>
              <a:ea typeface="MS PMincho" charset="-128"/>
              <a:cs typeface="MS PMincho" charset="-128"/>
            </a:rPr>
            <a:t> </a:t>
          </a:r>
          <a:r>
            <a:rPr kumimoji="1" lang="ja-JP" altLang="en-US" sz="900">
              <a:latin typeface="MS PMincho" charset="-128"/>
              <a:ea typeface="MS PMincho" charset="-128"/>
              <a:cs typeface="MS PMincho" charset="-128"/>
            </a:rPr>
            <a:t>売・</a:t>
          </a:r>
          <a:r>
            <a:rPr kumimoji="1" lang="en-US" altLang="ja-JP" sz="900">
              <a:latin typeface="MS PMincho" charset="-128"/>
              <a:ea typeface="MS PMincho" charset="-128"/>
              <a:cs typeface="MS PMincho" charset="-128"/>
            </a:rPr>
            <a:t> </a:t>
          </a:r>
          <a:r>
            <a:rPr kumimoji="1" lang="ja-JP" altLang="en-US" sz="900">
              <a:latin typeface="MS PMincho" charset="-128"/>
              <a:ea typeface="MS PMincho" charset="-128"/>
              <a:cs typeface="MS PMincho" charset="-128"/>
            </a:rPr>
            <a:t>サ</a:t>
          </a:r>
          <a:r>
            <a:rPr kumimoji="1" lang="en-US" altLang="ja-JP" sz="900">
              <a:latin typeface="MS PMincho" charset="-128"/>
              <a:ea typeface="MS PMincho" charset="-128"/>
              <a:cs typeface="MS PMincho" charset="-128"/>
            </a:rPr>
            <a:t> </a:t>
          </a:r>
          <a:r>
            <a:rPr kumimoji="1" lang="ja-JP" altLang="en-US" sz="900">
              <a:latin typeface="MS PMincho" charset="-128"/>
              <a:ea typeface="MS PMincho" charset="-128"/>
              <a:cs typeface="MS PMincho" charset="-128"/>
            </a:rPr>
            <a:t>ー</a:t>
          </a:r>
          <a:r>
            <a:rPr kumimoji="1" lang="en-US" altLang="ja-JP" sz="900">
              <a:latin typeface="MS PMincho" charset="-128"/>
              <a:ea typeface="MS PMincho" charset="-128"/>
              <a:cs typeface="MS PMincho" charset="-128"/>
            </a:rPr>
            <a:t> </a:t>
          </a:r>
          <a:r>
            <a:rPr kumimoji="1" lang="ja-JP" altLang="en-US" sz="900">
              <a:latin typeface="MS PMincho" charset="-128"/>
              <a:ea typeface="MS PMincho" charset="-128"/>
              <a:cs typeface="MS PMincho" charset="-128"/>
            </a:rPr>
            <a:t>ビ</a:t>
          </a:r>
          <a:r>
            <a:rPr kumimoji="1" lang="en-US" altLang="ja-JP" sz="900">
              <a:latin typeface="MS PMincho" charset="-128"/>
              <a:ea typeface="MS PMincho" charset="-128"/>
              <a:cs typeface="MS PMincho" charset="-128"/>
            </a:rPr>
            <a:t> </a:t>
          </a:r>
          <a:r>
            <a:rPr kumimoji="1" lang="ja-JP" altLang="en-US" sz="900">
              <a:latin typeface="MS PMincho" charset="-128"/>
              <a:ea typeface="MS PMincho" charset="-128"/>
              <a:cs typeface="MS PMincho" charset="-128"/>
            </a:rPr>
            <a:t>ス</a:t>
          </a:r>
          <a:endParaRPr kumimoji="1" lang="en-US" altLang="ja-JP" sz="900">
            <a:latin typeface="MS PMincho" charset="-128"/>
            <a:ea typeface="MS PMincho" charset="-128"/>
            <a:cs typeface="MS PMincho" charset="-128"/>
          </a:endParaRPr>
        </a:p>
        <a:p>
          <a:r>
            <a:rPr kumimoji="1" lang="en-US" altLang="ja-JP" sz="900">
              <a:latin typeface="MS PMincho" charset="-128"/>
              <a:ea typeface="MS PMincho" charset="-128"/>
              <a:cs typeface="MS PMincho" charset="-128"/>
            </a:rPr>
            <a:t>   </a:t>
          </a:r>
          <a:r>
            <a:rPr kumimoji="1" lang="ja-JP" altLang="en-US" sz="900">
              <a:latin typeface="MS PMincho" charset="-128"/>
              <a:ea typeface="MS PMincho" charset="-128"/>
              <a:cs typeface="MS PMincho" charset="-128"/>
            </a:rPr>
            <a:t>職</a:t>
          </a:r>
          <a:r>
            <a:rPr kumimoji="1" lang="en-US" altLang="ja-JP" sz="900">
              <a:latin typeface="MS PMincho" charset="-128"/>
              <a:ea typeface="MS PMincho" charset="-128"/>
              <a:cs typeface="MS PMincho" charset="-128"/>
            </a:rPr>
            <a:t> </a:t>
          </a:r>
          <a:r>
            <a:rPr kumimoji="1" lang="ja-JP" altLang="en-US" sz="900">
              <a:latin typeface="MS PMincho" charset="-128"/>
              <a:ea typeface="MS PMincho" charset="-128"/>
              <a:cs typeface="MS PMincho" charset="-128"/>
            </a:rPr>
            <a:t>業</a:t>
          </a:r>
          <a:r>
            <a:rPr kumimoji="1" lang="en-US" altLang="ja-JP" sz="900">
              <a:latin typeface="MS PMincho" charset="-128"/>
              <a:ea typeface="MS PMincho" charset="-128"/>
              <a:cs typeface="MS PMincho" charset="-128"/>
            </a:rPr>
            <a:t> </a:t>
          </a:r>
          <a:r>
            <a:rPr kumimoji="1" lang="ja-JP" altLang="en-US" sz="900">
              <a:latin typeface="MS PMincho" charset="-128"/>
              <a:ea typeface="MS PMincho" charset="-128"/>
              <a:cs typeface="MS PMincho" charset="-128"/>
            </a:rPr>
            <a:t>従</a:t>
          </a:r>
          <a:r>
            <a:rPr kumimoji="1" lang="en-US" altLang="ja-JP" sz="900">
              <a:latin typeface="MS PMincho" charset="-128"/>
              <a:ea typeface="MS PMincho" charset="-128"/>
              <a:cs typeface="MS PMincho" charset="-128"/>
            </a:rPr>
            <a:t> </a:t>
          </a:r>
          <a:r>
            <a:rPr kumimoji="1" lang="ja-JP" altLang="en-US" sz="900">
              <a:latin typeface="MS PMincho" charset="-128"/>
              <a:ea typeface="MS PMincho" charset="-128"/>
              <a:cs typeface="MS PMincho" charset="-128"/>
            </a:rPr>
            <a:t>事</a:t>
          </a:r>
          <a:r>
            <a:rPr kumimoji="1" lang="en-US" altLang="ja-JP" sz="900">
              <a:latin typeface="MS PMincho" charset="-128"/>
              <a:ea typeface="MS PMincho" charset="-128"/>
              <a:cs typeface="MS PMincho" charset="-128"/>
            </a:rPr>
            <a:t> </a:t>
          </a:r>
          <a:r>
            <a:rPr kumimoji="1" lang="ja-JP" altLang="en-US" sz="900">
              <a:latin typeface="MS PMincho" charset="-128"/>
              <a:ea typeface="MS PMincho" charset="-128"/>
              <a:cs typeface="MS PMincho" charset="-128"/>
            </a:rPr>
            <a:t>者</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0"/>
  <sheetViews>
    <sheetView tabSelected="1" zoomScaleNormal="100" zoomScaleSheetLayoutView="100" workbookViewId="0">
      <selection sqref="A1:S1"/>
    </sheetView>
  </sheetViews>
  <sheetFormatPr defaultColWidth="8.875" defaultRowHeight="13.5"/>
  <cols>
    <col min="1" max="1" width="8.125" style="36" customWidth="1"/>
    <col min="2" max="2" width="5.5" style="36" customWidth="1"/>
    <col min="3" max="7" width="4.5" style="36" customWidth="1"/>
    <col min="8" max="8" width="5.5" style="36" customWidth="1"/>
    <col min="9" max="13" width="4.5" style="36" customWidth="1"/>
    <col min="14" max="14" width="5.5" style="36" customWidth="1"/>
    <col min="15" max="18" width="4.5" style="36" customWidth="1"/>
    <col min="19" max="19" width="4.5" style="37" customWidth="1"/>
    <col min="20" max="16384" width="8.875" style="36"/>
  </cols>
  <sheetData>
    <row r="1" spans="1:19" s="1" customFormat="1" ht="20.100000000000001" customHeight="1">
      <c r="A1" s="43" t="str">
        <f>ROMAN(12,0)&amp;"　公害保健"</f>
        <v>XII　公害保健</v>
      </c>
      <c r="B1" s="43"/>
      <c r="C1" s="43"/>
      <c r="D1" s="43"/>
      <c r="E1" s="43"/>
      <c r="F1" s="43"/>
      <c r="G1" s="43"/>
      <c r="H1" s="43"/>
      <c r="I1" s="43"/>
      <c r="J1" s="43"/>
      <c r="K1" s="43"/>
      <c r="L1" s="43"/>
      <c r="M1" s="43"/>
      <c r="N1" s="43"/>
      <c r="O1" s="43"/>
      <c r="P1" s="43"/>
      <c r="Q1" s="43"/>
      <c r="R1" s="43"/>
      <c r="S1" s="43"/>
    </row>
    <row r="2" spans="1:19" s="1" customFormat="1" ht="15" customHeight="1">
      <c r="S2" s="2"/>
    </row>
    <row r="3" spans="1:19" s="3" customFormat="1" ht="11.25">
      <c r="A3" s="50" t="s">
        <v>23</v>
      </c>
      <c r="B3" s="50"/>
      <c r="C3" s="50"/>
      <c r="D3" s="50"/>
      <c r="E3" s="50"/>
      <c r="F3" s="50"/>
      <c r="G3" s="50"/>
      <c r="H3" s="50"/>
      <c r="I3" s="50"/>
      <c r="J3" s="50"/>
      <c r="K3" s="50"/>
      <c r="L3" s="50"/>
      <c r="M3" s="50"/>
      <c r="N3" s="50"/>
      <c r="O3" s="50"/>
      <c r="P3" s="50"/>
      <c r="Q3" s="50"/>
      <c r="R3" s="50"/>
      <c r="S3" s="50"/>
    </row>
    <row r="4" spans="1:19" s="3" customFormat="1" ht="11.25">
      <c r="A4" s="50"/>
      <c r="B4" s="50"/>
      <c r="C4" s="50"/>
      <c r="D4" s="50"/>
      <c r="E4" s="50"/>
      <c r="F4" s="50"/>
      <c r="G4" s="50"/>
      <c r="H4" s="50"/>
      <c r="I4" s="50"/>
      <c r="J4" s="50"/>
      <c r="K4" s="50"/>
      <c r="L4" s="50"/>
      <c r="M4" s="50"/>
      <c r="N4" s="50"/>
      <c r="O4" s="50"/>
      <c r="P4" s="50"/>
      <c r="Q4" s="50"/>
      <c r="R4" s="50"/>
      <c r="S4" s="50"/>
    </row>
    <row r="5" spans="1:19" s="1" customFormat="1" ht="15" customHeight="1">
      <c r="S5" s="2"/>
    </row>
    <row r="6" spans="1:19" s="5" customFormat="1" ht="17.45" customHeight="1">
      <c r="A6" s="5" t="s">
        <v>22</v>
      </c>
      <c r="S6" s="6"/>
    </row>
    <row r="7" spans="1:19" s="3" customFormat="1" ht="15" customHeight="1">
      <c r="S7" s="4"/>
    </row>
    <row r="8" spans="1:19" s="8" customFormat="1" ht="15" customHeight="1">
      <c r="A8" s="7" t="s">
        <v>26</v>
      </c>
      <c r="S8" s="9"/>
    </row>
    <row r="9" spans="1:19" s="3" customFormat="1" ht="12.6" customHeight="1">
      <c r="A9" s="50" t="s">
        <v>20</v>
      </c>
      <c r="B9" s="50"/>
      <c r="C9" s="50"/>
      <c r="D9" s="50"/>
      <c r="E9" s="50"/>
      <c r="F9" s="50"/>
      <c r="G9" s="50"/>
      <c r="H9" s="50"/>
      <c r="I9" s="50"/>
      <c r="J9" s="50"/>
      <c r="K9" s="50"/>
      <c r="L9" s="50"/>
      <c r="M9" s="50"/>
      <c r="N9" s="50"/>
      <c r="O9" s="50"/>
      <c r="P9" s="50"/>
      <c r="Q9" s="50"/>
      <c r="R9" s="50"/>
      <c r="S9" s="50"/>
    </row>
    <row r="10" spans="1:19" s="3" customFormat="1" ht="12.6" customHeight="1" thickBot="1">
      <c r="A10" s="50"/>
      <c r="B10" s="50"/>
      <c r="C10" s="50"/>
      <c r="D10" s="50"/>
      <c r="E10" s="50"/>
      <c r="F10" s="50"/>
      <c r="G10" s="50"/>
      <c r="H10" s="50"/>
      <c r="I10" s="50"/>
      <c r="J10" s="50"/>
      <c r="K10" s="50"/>
      <c r="L10" s="50"/>
      <c r="M10" s="50"/>
      <c r="N10" s="50"/>
      <c r="O10" s="50"/>
      <c r="P10" s="50"/>
      <c r="Q10" s="50"/>
      <c r="R10" s="50"/>
      <c r="S10" s="50"/>
    </row>
    <row r="11" spans="1:19" s="11" customFormat="1" ht="14.25" customHeight="1">
      <c r="A11" s="10"/>
      <c r="B11" s="47" t="s">
        <v>14</v>
      </c>
      <c r="C11" s="48"/>
      <c r="D11" s="48"/>
      <c r="E11" s="48"/>
      <c r="F11" s="48"/>
      <c r="G11" s="52"/>
      <c r="H11" s="47" t="s">
        <v>15</v>
      </c>
      <c r="I11" s="48"/>
      <c r="J11" s="48"/>
      <c r="K11" s="48"/>
      <c r="L11" s="48"/>
      <c r="M11" s="52"/>
      <c r="N11" s="44" t="s">
        <v>16</v>
      </c>
      <c r="O11" s="45"/>
      <c r="P11" s="45"/>
      <c r="Q11" s="45"/>
      <c r="R11" s="45"/>
      <c r="S11" s="45"/>
    </row>
    <row r="12" spans="1:19" s="11" customFormat="1" ht="30" customHeight="1" thickBot="1">
      <c r="A12" s="12"/>
      <c r="B12" s="13" t="s">
        <v>14</v>
      </c>
      <c r="C12" s="13" t="s">
        <v>9</v>
      </c>
      <c r="D12" s="13" t="s">
        <v>10</v>
      </c>
      <c r="E12" s="13" t="s">
        <v>11</v>
      </c>
      <c r="F12" s="13" t="s">
        <v>12</v>
      </c>
      <c r="G12" s="13" t="s">
        <v>13</v>
      </c>
      <c r="H12" s="13" t="s">
        <v>14</v>
      </c>
      <c r="I12" s="13" t="s">
        <v>9</v>
      </c>
      <c r="J12" s="13" t="s">
        <v>10</v>
      </c>
      <c r="K12" s="13" t="s">
        <v>11</v>
      </c>
      <c r="L12" s="13" t="s">
        <v>12</v>
      </c>
      <c r="M12" s="13" t="s">
        <v>13</v>
      </c>
      <c r="N12" s="13" t="s">
        <v>14</v>
      </c>
      <c r="O12" s="13" t="s">
        <v>9</v>
      </c>
      <c r="P12" s="13" t="s">
        <v>10</v>
      </c>
      <c r="Q12" s="13" t="s">
        <v>11</v>
      </c>
      <c r="R12" s="13" t="s">
        <v>12</v>
      </c>
      <c r="S12" s="14" t="s">
        <v>13</v>
      </c>
    </row>
    <row r="13" spans="1:19" s="11" customFormat="1" ht="15" customHeight="1">
      <c r="A13" s="39" t="s">
        <v>21</v>
      </c>
      <c r="B13" s="40">
        <f>SUM(B14:B23)</f>
        <v>1096</v>
      </c>
      <c r="C13" s="40">
        <f t="shared" ref="C13:H13" si="0">SUM(C14:C23)</f>
        <v>0</v>
      </c>
      <c r="D13" s="40">
        <f t="shared" si="0"/>
        <v>12</v>
      </c>
      <c r="E13" s="40">
        <f t="shared" si="0"/>
        <v>161</v>
      </c>
      <c r="F13" s="40">
        <f t="shared" si="0"/>
        <v>642</v>
      </c>
      <c r="G13" s="40">
        <f t="shared" si="0"/>
        <v>281</v>
      </c>
      <c r="H13" s="40">
        <f t="shared" si="0"/>
        <v>33</v>
      </c>
      <c r="I13" s="40">
        <f t="shared" ref="I13" si="1">SUM(I14:I23)</f>
        <v>0</v>
      </c>
      <c r="J13" s="40">
        <f t="shared" ref="J13" si="2">SUM(J14:J23)</f>
        <v>0</v>
      </c>
      <c r="K13" s="40">
        <f t="shared" ref="K13" si="3">SUM(K14:K23)</f>
        <v>7</v>
      </c>
      <c r="L13" s="40">
        <f t="shared" ref="L13" si="4">SUM(L14:L23)</f>
        <v>24</v>
      </c>
      <c r="M13" s="40">
        <f t="shared" ref="M13:N13" si="5">SUM(M14:M23)</f>
        <v>2</v>
      </c>
      <c r="N13" s="40">
        <f t="shared" si="5"/>
        <v>1063</v>
      </c>
      <c r="O13" s="40">
        <f t="shared" ref="O13" si="6">SUM(O14:O23)</f>
        <v>0</v>
      </c>
      <c r="P13" s="40">
        <f t="shared" ref="P13" si="7">SUM(P14:P23)</f>
        <v>12</v>
      </c>
      <c r="Q13" s="40">
        <f t="shared" ref="Q13" si="8">SUM(Q14:Q23)</f>
        <v>154</v>
      </c>
      <c r="R13" s="40">
        <f t="shared" ref="R13" si="9">SUM(R14:R23)</f>
        <v>618</v>
      </c>
      <c r="S13" s="41">
        <f t="shared" ref="S13" si="10">SUM(S14:S23)</f>
        <v>279</v>
      </c>
    </row>
    <row r="14" spans="1:19" s="11" customFormat="1" ht="15" customHeight="1">
      <c r="A14" s="18" t="s">
        <v>0</v>
      </c>
      <c r="B14" s="19">
        <f>SUM(C14:G14)</f>
        <v>128</v>
      </c>
      <c r="C14" s="19">
        <f t="shared" ref="C14:G14" si="11">SUM(I14+O14+C28+I28)</f>
        <v>0</v>
      </c>
      <c r="D14" s="19">
        <f t="shared" si="11"/>
        <v>2</v>
      </c>
      <c r="E14" s="19">
        <f t="shared" si="11"/>
        <v>21</v>
      </c>
      <c r="F14" s="19">
        <f t="shared" si="11"/>
        <v>75</v>
      </c>
      <c r="G14" s="19">
        <f t="shared" si="11"/>
        <v>30</v>
      </c>
      <c r="H14" s="19">
        <f>SUM(I14:M14)</f>
        <v>2</v>
      </c>
      <c r="I14" s="19">
        <v>0</v>
      </c>
      <c r="J14" s="19">
        <v>0</v>
      </c>
      <c r="K14" s="19">
        <v>1</v>
      </c>
      <c r="L14" s="19">
        <v>1</v>
      </c>
      <c r="M14" s="19">
        <v>0</v>
      </c>
      <c r="N14" s="19">
        <f>SUM(O14:S14)</f>
        <v>126</v>
      </c>
      <c r="O14" s="19">
        <v>0</v>
      </c>
      <c r="P14" s="19">
        <v>2</v>
      </c>
      <c r="Q14" s="19">
        <v>20</v>
      </c>
      <c r="R14" s="19">
        <v>74</v>
      </c>
      <c r="S14" s="20">
        <v>30</v>
      </c>
    </row>
    <row r="15" spans="1:19" s="11" customFormat="1" ht="15" customHeight="1">
      <c r="A15" s="18" t="s">
        <v>1</v>
      </c>
      <c r="B15" s="19">
        <f>SUM(C15:G15)</f>
        <v>146</v>
      </c>
      <c r="C15" s="19">
        <f t="shared" ref="C15:G15" si="12">SUM(I15+O15+C29+I29)</f>
        <v>0</v>
      </c>
      <c r="D15" s="19">
        <f t="shared" si="12"/>
        <v>2</v>
      </c>
      <c r="E15" s="19">
        <f t="shared" si="12"/>
        <v>20</v>
      </c>
      <c r="F15" s="19">
        <f t="shared" si="12"/>
        <v>82</v>
      </c>
      <c r="G15" s="19">
        <f t="shared" si="12"/>
        <v>42</v>
      </c>
      <c r="H15" s="19">
        <f>SUM(I15:M15)</f>
        <v>9</v>
      </c>
      <c r="I15" s="19">
        <v>0</v>
      </c>
      <c r="J15" s="19">
        <v>0</v>
      </c>
      <c r="K15" s="19">
        <v>1</v>
      </c>
      <c r="L15" s="19">
        <v>8</v>
      </c>
      <c r="M15" s="19">
        <v>0</v>
      </c>
      <c r="N15" s="19">
        <f>SUM(O15:S15)</f>
        <v>137</v>
      </c>
      <c r="O15" s="19">
        <v>0</v>
      </c>
      <c r="P15" s="19">
        <v>2</v>
      </c>
      <c r="Q15" s="19">
        <v>19</v>
      </c>
      <c r="R15" s="19">
        <v>74</v>
      </c>
      <c r="S15" s="20">
        <v>42</v>
      </c>
    </row>
    <row r="16" spans="1:19" s="11" customFormat="1" ht="15" customHeight="1">
      <c r="A16" s="18" t="s">
        <v>2</v>
      </c>
      <c r="B16" s="19">
        <f t="shared" ref="B16:B23" si="13">SUM(C16:G16)</f>
        <v>87</v>
      </c>
      <c r="C16" s="19">
        <f t="shared" ref="C16:G16" si="14">SUM(I16+O16+C30+I30)</f>
        <v>0</v>
      </c>
      <c r="D16" s="19">
        <f t="shared" si="14"/>
        <v>0</v>
      </c>
      <c r="E16" s="19">
        <f t="shared" si="14"/>
        <v>21</v>
      </c>
      <c r="F16" s="19">
        <f t="shared" si="14"/>
        <v>43</v>
      </c>
      <c r="G16" s="19">
        <f t="shared" si="14"/>
        <v>23</v>
      </c>
      <c r="H16" s="19">
        <f t="shared" ref="H16:H23" si="15">SUM(I16:M16)</f>
        <v>2</v>
      </c>
      <c r="I16" s="19">
        <v>0</v>
      </c>
      <c r="J16" s="19">
        <v>0</v>
      </c>
      <c r="K16" s="19">
        <v>0</v>
      </c>
      <c r="L16" s="19">
        <v>2</v>
      </c>
      <c r="M16" s="19">
        <v>0</v>
      </c>
      <c r="N16" s="19">
        <f t="shared" ref="N16:N23" si="16">SUM(O16:S16)</f>
        <v>85</v>
      </c>
      <c r="O16" s="19">
        <v>0</v>
      </c>
      <c r="P16" s="19">
        <v>0</v>
      </c>
      <c r="Q16" s="19">
        <v>21</v>
      </c>
      <c r="R16" s="19">
        <v>41</v>
      </c>
      <c r="S16" s="20">
        <v>23</v>
      </c>
    </row>
    <row r="17" spans="1:19" s="11" customFormat="1" ht="15" customHeight="1">
      <c r="A17" s="18" t="s">
        <v>19</v>
      </c>
      <c r="B17" s="19">
        <f t="shared" si="13"/>
        <v>208</v>
      </c>
      <c r="C17" s="19">
        <f t="shared" ref="C17:G17" si="17">SUM(I17+O17+C31+I31)</f>
        <v>0</v>
      </c>
      <c r="D17" s="19">
        <f t="shared" si="17"/>
        <v>4</v>
      </c>
      <c r="E17" s="19">
        <f t="shared" si="17"/>
        <v>24</v>
      </c>
      <c r="F17" s="19">
        <f t="shared" si="17"/>
        <v>136</v>
      </c>
      <c r="G17" s="19">
        <f t="shared" si="17"/>
        <v>44</v>
      </c>
      <c r="H17" s="19">
        <f t="shared" si="15"/>
        <v>5</v>
      </c>
      <c r="I17" s="19">
        <v>0</v>
      </c>
      <c r="J17" s="19">
        <v>0</v>
      </c>
      <c r="K17" s="19">
        <v>2</v>
      </c>
      <c r="L17" s="19">
        <v>3</v>
      </c>
      <c r="M17" s="19">
        <v>0</v>
      </c>
      <c r="N17" s="19">
        <f t="shared" si="16"/>
        <v>203</v>
      </c>
      <c r="O17" s="19">
        <v>0</v>
      </c>
      <c r="P17" s="19">
        <v>4</v>
      </c>
      <c r="Q17" s="19">
        <v>22</v>
      </c>
      <c r="R17" s="19">
        <v>133</v>
      </c>
      <c r="S17" s="20">
        <v>44</v>
      </c>
    </row>
    <row r="18" spans="1:19" s="11" customFormat="1" ht="15" customHeight="1">
      <c r="A18" s="18" t="s">
        <v>3</v>
      </c>
      <c r="B18" s="19">
        <f t="shared" si="13"/>
        <v>29</v>
      </c>
      <c r="C18" s="19">
        <f t="shared" ref="C18:G18" si="18">SUM(I18+O18+C32+I32)</f>
        <v>0</v>
      </c>
      <c r="D18" s="19">
        <f t="shared" si="18"/>
        <v>0</v>
      </c>
      <c r="E18" s="19">
        <f t="shared" si="18"/>
        <v>3</v>
      </c>
      <c r="F18" s="19">
        <f t="shared" si="18"/>
        <v>17</v>
      </c>
      <c r="G18" s="19">
        <f t="shared" si="18"/>
        <v>9</v>
      </c>
      <c r="H18" s="19">
        <f t="shared" si="15"/>
        <v>0</v>
      </c>
      <c r="I18" s="19">
        <v>0</v>
      </c>
      <c r="J18" s="19">
        <v>0</v>
      </c>
      <c r="K18" s="19">
        <v>0</v>
      </c>
      <c r="L18" s="19">
        <v>0</v>
      </c>
      <c r="M18" s="19">
        <v>0</v>
      </c>
      <c r="N18" s="19">
        <f t="shared" si="16"/>
        <v>29</v>
      </c>
      <c r="O18" s="19">
        <v>0</v>
      </c>
      <c r="P18" s="19">
        <v>0</v>
      </c>
      <c r="Q18" s="19">
        <v>3</v>
      </c>
      <c r="R18" s="19">
        <v>17</v>
      </c>
      <c r="S18" s="20">
        <v>9</v>
      </c>
    </row>
    <row r="19" spans="1:19" s="11" customFormat="1" ht="15" customHeight="1">
      <c r="A19" s="18" t="s">
        <v>4</v>
      </c>
      <c r="B19" s="19">
        <f t="shared" si="13"/>
        <v>32</v>
      </c>
      <c r="C19" s="19">
        <f t="shared" ref="C19:G19" si="19">SUM(I19+O19+C33+I33)</f>
        <v>0</v>
      </c>
      <c r="D19" s="19">
        <f t="shared" si="19"/>
        <v>1</v>
      </c>
      <c r="E19" s="19">
        <f t="shared" si="19"/>
        <v>5</v>
      </c>
      <c r="F19" s="19">
        <f t="shared" si="19"/>
        <v>23</v>
      </c>
      <c r="G19" s="19">
        <f t="shared" si="19"/>
        <v>3</v>
      </c>
      <c r="H19" s="19">
        <f t="shared" si="15"/>
        <v>2</v>
      </c>
      <c r="I19" s="19">
        <v>0</v>
      </c>
      <c r="J19" s="19">
        <v>0</v>
      </c>
      <c r="K19" s="19">
        <v>0</v>
      </c>
      <c r="L19" s="19">
        <v>2</v>
      </c>
      <c r="M19" s="19">
        <v>0</v>
      </c>
      <c r="N19" s="19">
        <f t="shared" si="16"/>
        <v>30</v>
      </c>
      <c r="O19" s="19">
        <v>0</v>
      </c>
      <c r="P19" s="19">
        <v>1</v>
      </c>
      <c r="Q19" s="19">
        <v>5</v>
      </c>
      <c r="R19" s="19">
        <v>21</v>
      </c>
      <c r="S19" s="20">
        <v>3</v>
      </c>
    </row>
    <row r="20" spans="1:19" s="11" customFormat="1" ht="15" customHeight="1">
      <c r="A20" s="18" t="s">
        <v>5</v>
      </c>
      <c r="B20" s="19">
        <f t="shared" si="13"/>
        <v>34</v>
      </c>
      <c r="C20" s="19">
        <f t="shared" ref="C20:G20" si="20">SUM(I20+O20+C34+I34)</f>
        <v>0</v>
      </c>
      <c r="D20" s="19">
        <f t="shared" si="20"/>
        <v>0</v>
      </c>
      <c r="E20" s="19">
        <f t="shared" si="20"/>
        <v>8</v>
      </c>
      <c r="F20" s="19">
        <f t="shared" si="20"/>
        <v>18</v>
      </c>
      <c r="G20" s="19">
        <f t="shared" si="20"/>
        <v>8</v>
      </c>
      <c r="H20" s="19">
        <f t="shared" si="15"/>
        <v>2</v>
      </c>
      <c r="I20" s="19">
        <v>0</v>
      </c>
      <c r="J20" s="19">
        <v>0</v>
      </c>
      <c r="K20" s="19">
        <v>1</v>
      </c>
      <c r="L20" s="19">
        <v>1</v>
      </c>
      <c r="M20" s="19">
        <v>0</v>
      </c>
      <c r="N20" s="19">
        <f t="shared" si="16"/>
        <v>32</v>
      </c>
      <c r="O20" s="19">
        <v>0</v>
      </c>
      <c r="P20" s="19">
        <v>0</v>
      </c>
      <c r="Q20" s="19">
        <v>7</v>
      </c>
      <c r="R20" s="19">
        <v>17</v>
      </c>
      <c r="S20" s="20">
        <v>8</v>
      </c>
    </row>
    <row r="21" spans="1:19" s="11" customFormat="1" ht="15" customHeight="1">
      <c r="A21" s="18" t="s">
        <v>6</v>
      </c>
      <c r="B21" s="19">
        <f t="shared" si="13"/>
        <v>17</v>
      </c>
      <c r="C21" s="19">
        <f t="shared" ref="C21:G21" si="21">SUM(I21+O21+C35+I35)</f>
        <v>0</v>
      </c>
      <c r="D21" s="19">
        <f t="shared" si="21"/>
        <v>0</v>
      </c>
      <c r="E21" s="19">
        <f t="shared" si="21"/>
        <v>4</v>
      </c>
      <c r="F21" s="19">
        <f t="shared" si="21"/>
        <v>10</v>
      </c>
      <c r="G21" s="19">
        <f t="shared" si="21"/>
        <v>3</v>
      </c>
      <c r="H21" s="19">
        <f t="shared" si="15"/>
        <v>0</v>
      </c>
      <c r="I21" s="19">
        <v>0</v>
      </c>
      <c r="J21" s="19">
        <v>0</v>
      </c>
      <c r="K21" s="19">
        <v>0</v>
      </c>
      <c r="L21" s="19">
        <v>0</v>
      </c>
      <c r="M21" s="19">
        <v>0</v>
      </c>
      <c r="N21" s="19">
        <f t="shared" si="16"/>
        <v>17</v>
      </c>
      <c r="O21" s="19">
        <v>0</v>
      </c>
      <c r="P21" s="19">
        <v>0</v>
      </c>
      <c r="Q21" s="19">
        <v>4</v>
      </c>
      <c r="R21" s="19">
        <v>10</v>
      </c>
      <c r="S21" s="20">
        <v>3</v>
      </c>
    </row>
    <row r="22" spans="1:19" s="11" customFormat="1" ht="15" customHeight="1">
      <c r="A22" s="18" t="s">
        <v>7</v>
      </c>
      <c r="B22" s="19">
        <f t="shared" si="13"/>
        <v>4</v>
      </c>
      <c r="C22" s="19">
        <f t="shared" ref="C22:G22" si="22">SUM(I22+O22+C36+I36)</f>
        <v>0</v>
      </c>
      <c r="D22" s="19">
        <f t="shared" si="22"/>
        <v>0</v>
      </c>
      <c r="E22" s="19">
        <f t="shared" si="22"/>
        <v>0</v>
      </c>
      <c r="F22" s="19">
        <f t="shared" si="22"/>
        <v>2</v>
      </c>
      <c r="G22" s="19">
        <f t="shared" si="22"/>
        <v>2</v>
      </c>
      <c r="H22" s="19">
        <f t="shared" si="15"/>
        <v>0</v>
      </c>
      <c r="I22" s="19">
        <v>0</v>
      </c>
      <c r="J22" s="19">
        <v>0</v>
      </c>
      <c r="K22" s="19">
        <v>0</v>
      </c>
      <c r="L22" s="19">
        <v>0</v>
      </c>
      <c r="M22" s="19">
        <v>0</v>
      </c>
      <c r="N22" s="19">
        <f t="shared" si="16"/>
        <v>4</v>
      </c>
      <c r="O22" s="19">
        <v>0</v>
      </c>
      <c r="P22" s="19">
        <v>0</v>
      </c>
      <c r="Q22" s="19">
        <v>0</v>
      </c>
      <c r="R22" s="19">
        <v>2</v>
      </c>
      <c r="S22" s="20">
        <v>2</v>
      </c>
    </row>
    <row r="23" spans="1:19" s="11" customFormat="1" ht="15" customHeight="1" thickBot="1">
      <c r="A23" s="21" t="s">
        <v>8</v>
      </c>
      <c r="B23" s="22">
        <f t="shared" si="13"/>
        <v>411</v>
      </c>
      <c r="C23" s="22">
        <f t="shared" ref="C23:G23" si="23">SUM(I23+O23+C37+I37)</f>
        <v>0</v>
      </c>
      <c r="D23" s="22">
        <f t="shared" si="23"/>
        <v>3</v>
      </c>
      <c r="E23" s="22">
        <f t="shared" si="23"/>
        <v>55</v>
      </c>
      <c r="F23" s="22">
        <f t="shared" si="23"/>
        <v>236</v>
      </c>
      <c r="G23" s="22">
        <f t="shared" si="23"/>
        <v>117</v>
      </c>
      <c r="H23" s="22">
        <f t="shared" si="15"/>
        <v>11</v>
      </c>
      <c r="I23" s="22">
        <v>0</v>
      </c>
      <c r="J23" s="22">
        <v>0</v>
      </c>
      <c r="K23" s="22">
        <v>2</v>
      </c>
      <c r="L23" s="22">
        <v>7</v>
      </c>
      <c r="M23" s="22">
        <v>2</v>
      </c>
      <c r="N23" s="22">
        <f t="shared" si="16"/>
        <v>400</v>
      </c>
      <c r="O23" s="22">
        <v>0</v>
      </c>
      <c r="P23" s="22">
        <v>3</v>
      </c>
      <c r="Q23" s="22">
        <v>53</v>
      </c>
      <c r="R23" s="22">
        <v>229</v>
      </c>
      <c r="S23" s="23">
        <v>115</v>
      </c>
    </row>
    <row r="24" spans="1:19" s="11" customFormat="1" ht="15" customHeight="1" thickBot="1">
      <c r="A24" s="24"/>
      <c r="B24" s="25"/>
      <c r="C24" s="26"/>
      <c r="D24" s="25"/>
      <c r="E24" s="25"/>
      <c r="F24" s="25"/>
      <c r="G24" s="25"/>
      <c r="H24" s="25"/>
      <c r="I24" s="27"/>
      <c r="J24" s="28"/>
      <c r="K24" s="28"/>
      <c r="L24" s="28"/>
      <c r="M24" s="28"/>
      <c r="N24" s="28"/>
      <c r="O24" s="28"/>
      <c r="P24" s="28"/>
      <c r="Q24" s="28"/>
      <c r="R24" s="28"/>
      <c r="S24" s="28"/>
    </row>
    <row r="25" spans="1:19" s="11" customFormat="1" ht="14.25" customHeight="1">
      <c r="A25" s="10"/>
      <c r="B25" s="44" t="s">
        <v>17</v>
      </c>
      <c r="C25" s="45"/>
      <c r="D25" s="45"/>
      <c r="E25" s="45"/>
      <c r="F25" s="45"/>
      <c r="G25" s="46"/>
      <c r="H25" s="47" t="s">
        <v>18</v>
      </c>
      <c r="I25" s="48"/>
      <c r="J25" s="48"/>
      <c r="K25" s="48"/>
      <c r="L25" s="48"/>
      <c r="M25" s="48"/>
      <c r="N25" s="49"/>
      <c r="O25" s="49"/>
      <c r="P25" s="49"/>
      <c r="Q25" s="49"/>
      <c r="R25" s="49"/>
      <c r="S25" s="49"/>
    </row>
    <row r="26" spans="1:19" s="11" customFormat="1" ht="30" customHeight="1" thickBot="1">
      <c r="A26" s="12"/>
      <c r="B26" s="13" t="s">
        <v>14</v>
      </c>
      <c r="C26" s="13" t="s">
        <v>9</v>
      </c>
      <c r="D26" s="13" t="s">
        <v>10</v>
      </c>
      <c r="E26" s="13" t="s">
        <v>11</v>
      </c>
      <c r="F26" s="13" t="s">
        <v>12</v>
      </c>
      <c r="G26" s="13" t="s">
        <v>13</v>
      </c>
      <c r="H26" s="13" t="s">
        <v>14</v>
      </c>
      <c r="I26" s="13" t="s">
        <v>9</v>
      </c>
      <c r="J26" s="13" t="s">
        <v>10</v>
      </c>
      <c r="K26" s="13" t="s">
        <v>11</v>
      </c>
      <c r="L26" s="13" t="s">
        <v>12</v>
      </c>
      <c r="M26" s="14" t="s">
        <v>13</v>
      </c>
      <c r="N26" s="29"/>
      <c r="O26" s="29"/>
      <c r="P26" s="29"/>
      <c r="Q26" s="29"/>
      <c r="R26" s="29"/>
      <c r="S26" s="29"/>
    </row>
    <row r="27" spans="1:19" s="11" customFormat="1" ht="15" customHeight="1">
      <c r="A27" s="15" t="s">
        <v>21</v>
      </c>
      <c r="B27" s="16">
        <f t="shared" ref="B27" si="24">SUM(B28:B37)</f>
        <v>0</v>
      </c>
      <c r="C27" s="16">
        <f t="shared" ref="C27" si="25">SUM(C28:C37)</f>
        <v>0</v>
      </c>
      <c r="D27" s="16">
        <f t="shared" ref="D27" si="26">SUM(D28:D37)</f>
        <v>0</v>
      </c>
      <c r="E27" s="16">
        <f t="shared" ref="E27" si="27">SUM(E28:E37)</f>
        <v>0</v>
      </c>
      <c r="F27" s="16">
        <f t="shared" ref="F27" si="28">SUM(F28:F37)</f>
        <v>0</v>
      </c>
      <c r="G27" s="16">
        <f t="shared" ref="G27" si="29">SUM(G28:G37)</f>
        <v>0</v>
      </c>
      <c r="H27" s="16">
        <f t="shared" ref="H27" si="30">SUM(H28:H37)</f>
        <v>0</v>
      </c>
      <c r="I27" s="16">
        <f t="shared" ref="I27" si="31">SUM(I28:I37)</f>
        <v>0</v>
      </c>
      <c r="J27" s="16">
        <f t="shared" ref="J27" si="32">SUM(J28:J37)</f>
        <v>0</v>
      </c>
      <c r="K27" s="16">
        <f t="shared" ref="K27" si="33">SUM(K28:K37)</f>
        <v>0</v>
      </c>
      <c r="L27" s="16">
        <f t="shared" ref="L27" si="34">SUM(L28:L37)</f>
        <v>0</v>
      </c>
      <c r="M27" s="17">
        <f t="shared" ref="M27" si="35">SUM(M28:M37)</f>
        <v>0</v>
      </c>
      <c r="N27" s="30"/>
      <c r="O27" s="30"/>
      <c r="P27" s="30"/>
      <c r="Q27" s="30"/>
      <c r="R27" s="30"/>
      <c r="S27" s="30"/>
    </row>
    <row r="28" spans="1:19" s="11" customFormat="1" ht="15" customHeight="1">
      <c r="A28" s="18" t="s">
        <v>0</v>
      </c>
      <c r="B28" s="19">
        <f>SUM(C28:G28)</f>
        <v>0</v>
      </c>
      <c r="C28" s="19">
        <v>0</v>
      </c>
      <c r="D28" s="19">
        <v>0</v>
      </c>
      <c r="E28" s="19">
        <v>0</v>
      </c>
      <c r="F28" s="19">
        <v>0</v>
      </c>
      <c r="G28" s="19">
        <v>0</v>
      </c>
      <c r="H28" s="19">
        <f>SUM(I28:M28)</f>
        <v>0</v>
      </c>
      <c r="I28" s="19">
        <v>0</v>
      </c>
      <c r="J28" s="19">
        <v>0</v>
      </c>
      <c r="K28" s="19">
        <v>0</v>
      </c>
      <c r="L28" s="19">
        <v>0</v>
      </c>
      <c r="M28" s="20">
        <v>0</v>
      </c>
      <c r="N28" s="30"/>
      <c r="O28" s="30"/>
      <c r="P28" s="30"/>
      <c r="Q28" s="30"/>
      <c r="R28" s="30"/>
      <c r="S28" s="30"/>
    </row>
    <row r="29" spans="1:19" s="11" customFormat="1" ht="15" customHeight="1">
      <c r="A29" s="18" t="s">
        <v>1</v>
      </c>
      <c r="B29" s="19">
        <f>SUM(C29:G29)</f>
        <v>0</v>
      </c>
      <c r="C29" s="19">
        <v>0</v>
      </c>
      <c r="D29" s="19">
        <v>0</v>
      </c>
      <c r="E29" s="19">
        <v>0</v>
      </c>
      <c r="F29" s="19">
        <v>0</v>
      </c>
      <c r="G29" s="19">
        <v>0</v>
      </c>
      <c r="H29" s="19">
        <f>SUM(I29:M29)</f>
        <v>0</v>
      </c>
      <c r="I29" s="19">
        <v>0</v>
      </c>
      <c r="J29" s="19">
        <v>0</v>
      </c>
      <c r="K29" s="19">
        <v>0</v>
      </c>
      <c r="L29" s="19">
        <v>0</v>
      </c>
      <c r="M29" s="20">
        <v>0</v>
      </c>
      <c r="N29" s="30"/>
      <c r="O29" s="30"/>
      <c r="P29" s="30"/>
      <c r="Q29" s="30"/>
      <c r="R29" s="30"/>
      <c r="S29" s="30"/>
    </row>
    <row r="30" spans="1:19" s="11" customFormat="1" ht="15" customHeight="1">
      <c r="A30" s="18" t="s">
        <v>2</v>
      </c>
      <c r="B30" s="19">
        <f t="shared" ref="B30:B37" si="36">SUM(C30:G30)</f>
        <v>0</v>
      </c>
      <c r="C30" s="19">
        <v>0</v>
      </c>
      <c r="D30" s="19">
        <v>0</v>
      </c>
      <c r="E30" s="19">
        <v>0</v>
      </c>
      <c r="F30" s="19">
        <v>0</v>
      </c>
      <c r="G30" s="19">
        <v>0</v>
      </c>
      <c r="H30" s="19">
        <f t="shared" ref="H30:H37" si="37">SUM(I30:M30)</f>
        <v>0</v>
      </c>
      <c r="I30" s="19">
        <v>0</v>
      </c>
      <c r="J30" s="19">
        <v>0</v>
      </c>
      <c r="K30" s="19">
        <v>0</v>
      </c>
      <c r="L30" s="19">
        <v>0</v>
      </c>
      <c r="M30" s="20">
        <v>0</v>
      </c>
      <c r="N30" s="30"/>
      <c r="O30" s="30"/>
      <c r="P30" s="30"/>
      <c r="Q30" s="30"/>
      <c r="R30" s="30"/>
      <c r="S30" s="30"/>
    </row>
    <row r="31" spans="1:19" s="11" customFormat="1" ht="15" customHeight="1">
      <c r="A31" s="18" t="s">
        <v>19</v>
      </c>
      <c r="B31" s="19">
        <f t="shared" si="36"/>
        <v>0</v>
      </c>
      <c r="C31" s="19">
        <v>0</v>
      </c>
      <c r="D31" s="19">
        <v>0</v>
      </c>
      <c r="E31" s="19">
        <v>0</v>
      </c>
      <c r="F31" s="19">
        <v>0</v>
      </c>
      <c r="G31" s="19">
        <v>0</v>
      </c>
      <c r="H31" s="19">
        <f t="shared" si="37"/>
        <v>0</v>
      </c>
      <c r="I31" s="19">
        <v>0</v>
      </c>
      <c r="J31" s="19">
        <v>0</v>
      </c>
      <c r="K31" s="19">
        <v>0</v>
      </c>
      <c r="L31" s="19">
        <v>0</v>
      </c>
      <c r="M31" s="20">
        <v>0</v>
      </c>
      <c r="N31" s="30"/>
      <c r="O31" s="30"/>
      <c r="P31" s="30"/>
      <c r="Q31" s="30"/>
      <c r="R31" s="30"/>
      <c r="S31" s="30"/>
    </row>
    <row r="32" spans="1:19" s="11" customFormat="1" ht="15" customHeight="1">
      <c r="A32" s="18" t="s">
        <v>3</v>
      </c>
      <c r="B32" s="19">
        <f t="shared" si="36"/>
        <v>0</v>
      </c>
      <c r="C32" s="19">
        <v>0</v>
      </c>
      <c r="D32" s="19">
        <v>0</v>
      </c>
      <c r="E32" s="19">
        <v>0</v>
      </c>
      <c r="F32" s="19">
        <v>0</v>
      </c>
      <c r="G32" s="19">
        <v>0</v>
      </c>
      <c r="H32" s="19">
        <f t="shared" si="37"/>
        <v>0</v>
      </c>
      <c r="I32" s="19">
        <v>0</v>
      </c>
      <c r="J32" s="19">
        <v>0</v>
      </c>
      <c r="K32" s="19">
        <v>0</v>
      </c>
      <c r="L32" s="19">
        <v>0</v>
      </c>
      <c r="M32" s="20">
        <v>0</v>
      </c>
      <c r="N32" s="30"/>
      <c r="O32" s="30"/>
      <c r="P32" s="30"/>
      <c r="Q32" s="30"/>
      <c r="R32" s="30"/>
      <c r="S32" s="30"/>
    </row>
    <row r="33" spans="1:52" s="11" customFormat="1" ht="15" customHeight="1">
      <c r="A33" s="18" t="s">
        <v>4</v>
      </c>
      <c r="B33" s="19">
        <f t="shared" si="36"/>
        <v>0</v>
      </c>
      <c r="C33" s="19">
        <v>0</v>
      </c>
      <c r="D33" s="19">
        <v>0</v>
      </c>
      <c r="E33" s="19">
        <v>0</v>
      </c>
      <c r="F33" s="19">
        <v>0</v>
      </c>
      <c r="G33" s="19">
        <v>0</v>
      </c>
      <c r="H33" s="19">
        <f t="shared" si="37"/>
        <v>0</v>
      </c>
      <c r="I33" s="19">
        <v>0</v>
      </c>
      <c r="J33" s="19">
        <v>0</v>
      </c>
      <c r="K33" s="19">
        <v>0</v>
      </c>
      <c r="L33" s="19">
        <v>0</v>
      </c>
      <c r="M33" s="20">
        <v>0</v>
      </c>
      <c r="N33" s="30"/>
      <c r="O33" s="30"/>
      <c r="P33" s="30"/>
      <c r="Q33" s="30"/>
      <c r="R33" s="30"/>
      <c r="S33" s="30"/>
    </row>
    <row r="34" spans="1:52" s="11" customFormat="1" ht="15" customHeight="1">
      <c r="A34" s="18" t="s">
        <v>5</v>
      </c>
      <c r="B34" s="19">
        <f t="shared" si="36"/>
        <v>0</v>
      </c>
      <c r="C34" s="19">
        <v>0</v>
      </c>
      <c r="D34" s="19">
        <v>0</v>
      </c>
      <c r="E34" s="19">
        <v>0</v>
      </c>
      <c r="F34" s="19">
        <v>0</v>
      </c>
      <c r="G34" s="19">
        <v>0</v>
      </c>
      <c r="H34" s="19">
        <f t="shared" si="37"/>
        <v>0</v>
      </c>
      <c r="I34" s="19">
        <v>0</v>
      </c>
      <c r="J34" s="19">
        <v>0</v>
      </c>
      <c r="K34" s="19">
        <v>0</v>
      </c>
      <c r="L34" s="19">
        <v>0</v>
      </c>
      <c r="M34" s="20">
        <v>0</v>
      </c>
      <c r="N34" s="30"/>
      <c r="O34" s="30"/>
      <c r="P34" s="30"/>
      <c r="Q34" s="30"/>
      <c r="R34" s="30"/>
      <c r="S34" s="30"/>
    </row>
    <row r="35" spans="1:52" s="11" customFormat="1" ht="15" customHeight="1">
      <c r="A35" s="18" t="s">
        <v>6</v>
      </c>
      <c r="B35" s="19">
        <f t="shared" si="36"/>
        <v>0</v>
      </c>
      <c r="C35" s="19">
        <v>0</v>
      </c>
      <c r="D35" s="19">
        <v>0</v>
      </c>
      <c r="E35" s="19">
        <v>0</v>
      </c>
      <c r="F35" s="19">
        <v>0</v>
      </c>
      <c r="G35" s="19">
        <v>0</v>
      </c>
      <c r="H35" s="19">
        <f t="shared" si="37"/>
        <v>0</v>
      </c>
      <c r="I35" s="19">
        <v>0</v>
      </c>
      <c r="J35" s="19">
        <v>0</v>
      </c>
      <c r="K35" s="19">
        <v>0</v>
      </c>
      <c r="L35" s="19">
        <v>0</v>
      </c>
      <c r="M35" s="20">
        <v>0</v>
      </c>
      <c r="N35" s="30"/>
      <c r="O35" s="30"/>
      <c r="P35" s="30"/>
      <c r="Q35" s="30"/>
      <c r="R35" s="30"/>
      <c r="S35" s="30"/>
    </row>
    <row r="36" spans="1:52" s="11" customFormat="1" ht="15" customHeight="1">
      <c r="A36" s="18" t="s">
        <v>7</v>
      </c>
      <c r="B36" s="19">
        <f t="shared" si="36"/>
        <v>0</v>
      </c>
      <c r="C36" s="19">
        <v>0</v>
      </c>
      <c r="D36" s="19">
        <v>0</v>
      </c>
      <c r="E36" s="19">
        <v>0</v>
      </c>
      <c r="F36" s="19">
        <v>0</v>
      </c>
      <c r="G36" s="19">
        <v>0</v>
      </c>
      <c r="H36" s="19">
        <f t="shared" si="37"/>
        <v>0</v>
      </c>
      <c r="I36" s="19">
        <v>0</v>
      </c>
      <c r="J36" s="19">
        <v>0</v>
      </c>
      <c r="K36" s="19">
        <v>0</v>
      </c>
      <c r="L36" s="19">
        <v>0</v>
      </c>
      <c r="M36" s="20">
        <v>0</v>
      </c>
      <c r="N36" s="51"/>
      <c r="O36" s="51"/>
      <c r="P36" s="30"/>
      <c r="Q36" s="30"/>
      <c r="R36" s="30"/>
      <c r="S36" s="5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row>
    <row r="37" spans="1:52" s="11" customFormat="1" ht="15" customHeight="1" thickBot="1">
      <c r="A37" s="21" t="s">
        <v>8</v>
      </c>
      <c r="B37" s="22">
        <f t="shared" si="36"/>
        <v>0</v>
      </c>
      <c r="C37" s="32">
        <v>0</v>
      </c>
      <c r="D37" s="32">
        <v>0</v>
      </c>
      <c r="E37" s="32">
        <v>0</v>
      </c>
      <c r="F37" s="32">
        <v>0</v>
      </c>
      <c r="G37" s="32">
        <v>0</v>
      </c>
      <c r="H37" s="22">
        <f t="shared" si="37"/>
        <v>0</v>
      </c>
      <c r="I37" s="32">
        <v>0</v>
      </c>
      <c r="J37" s="32">
        <v>0</v>
      </c>
      <c r="K37" s="33">
        <v>0</v>
      </c>
      <c r="L37" s="33">
        <v>0</v>
      </c>
      <c r="M37" s="33">
        <v>0</v>
      </c>
      <c r="N37" s="51"/>
      <c r="O37" s="51"/>
      <c r="P37" s="30"/>
      <c r="Q37" s="30"/>
      <c r="R37" s="30"/>
      <c r="S37" s="5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row>
    <row r="38" spans="1:52" s="11" customFormat="1" ht="12.6" customHeight="1">
      <c r="A38" s="34" t="s">
        <v>25</v>
      </c>
      <c r="B38" s="34"/>
      <c r="C38" s="34"/>
      <c r="D38" s="34"/>
      <c r="E38" s="34"/>
      <c r="F38" s="34"/>
      <c r="G38" s="34"/>
      <c r="H38" s="34"/>
      <c r="I38" s="34"/>
      <c r="J38" s="34"/>
      <c r="K38" s="34"/>
      <c r="L38" s="34"/>
      <c r="M38" s="34"/>
      <c r="N38" s="34"/>
      <c r="O38" s="34"/>
      <c r="P38" s="34"/>
      <c r="Q38" s="34"/>
      <c r="R38" s="34"/>
      <c r="S38" s="34"/>
    </row>
    <row r="39" spans="1:52" s="11" customFormat="1" ht="15" customHeight="1">
      <c r="A39" s="38" t="s">
        <v>24</v>
      </c>
      <c r="B39" s="34"/>
      <c r="C39" s="34"/>
      <c r="D39" s="34"/>
      <c r="E39" s="34"/>
      <c r="F39" s="34"/>
      <c r="G39" s="34"/>
      <c r="H39" s="34"/>
      <c r="I39" s="34"/>
      <c r="J39" s="34"/>
      <c r="K39" s="34"/>
      <c r="L39" s="34"/>
      <c r="M39" s="34"/>
      <c r="N39" s="34"/>
      <c r="O39" s="34"/>
      <c r="P39" s="34"/>
      <c r="Q39" s="34"/>
      <c r="R39" s="34"/>
      <c r="S39" s="34"/>
    </row>
    <row r="40" spans="1:52">
      <c r="A40" s="35"/>
      <c r="B40" s="35"/>
      <c r="C40" s="35"/>
      <c r="D40" s="35"/>
      <c r="E40" s="35"/>
      <c r="F40" s="35"/>
      <c r="G40" s="35"/>
      <c r="H40" s="35"/>
      <c r="I40" s="35"/>
      <c r="J40" s="35"/>
      <c r="K40" s="35"/>
      <c r="L40" s="35"/>
      <c r="M40" s="35"/>
      <c r="N40" s="35"/>
      <c r="O40" s="35"/>
      <c r="P40" s="35"/>
      <c r="Q40" s="35"/>
      <c r="R40" s="35"/>
      <c r="S40" s="35"/>
    </row>
  </sheetData>
  <mergeCells count="12">
    <mergeCell ref="N36:N37"/>
    <mergeCell ref="O36:O37"/>
    <mergeCell ref="S36:S37"/>
    <mergeCell ref="B11:G11"/>
    <mergeCell ref="H11:M11"/>
    <mergeCell ref="N11:S11"/>
    <mergeCell ref="A1:S1"/>
    <mergeCell ref="B25:G25"/>
    <mergeCell ref="H25:M25"/>
    <mergeCell ref="N25:S25"/>
    <mergeCell ref="A3:S4"/>
    <mergeCell ref="A9:S10"/>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extLst>
    <ext xmlns:mx="http://schemas.microsoft.com/office/mac/excel/2008/main" uri="{64002731-A6B0-56B0-2670-7721B7C09600}">
      <mx:PLV Mode="1"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ColWidth="8.875" defaultRowHeight="13.5"/>
  <cols>
    <col min="1" max="1" width="12.75" style="402" customWidth="1"/>
    <col min="2" max="17" width="5" style="402" customWidth="1"/>
    <col min="18" max="16384" width="8.875" style="402"/>
  </cols>
  <sheetData>
    <row r="1" spans="1:17" ht="15" customHeight="1" thickBot="1">
      <c r="A1" s="399" t="s">
        <v>201</v>
      </c>
      <c r="B1" s="400"/>
      <c r="C1" s="400"/>
      <c r="D1" s="400"/>
      <c r="E1" s="400"/>
      <c r="F1" s="400"/>
      <c r="G1" s="400"/>
      <c r="H1" s="400"/>
      <c r="I1" s="400"/>
      <c r="J1" s="400"/>
      <c r="K1" s="400"/>
      <c r="L1" s="400"/>
      <c r="M1" s="400"/>
      <c r="N1" s="400"/>
      <c r="O1" s="400"/>
      <c r="P1" s="400"/>
      <c r="Q1" s="400"/>
    </row>
    <row r="2" spans="1:17" s="485" customFormat="1" ht="18.75" customHeight="1">
      <c r="A2" s="483"/>
      <c r="B2" s="404" t="s">
        <v>202</v>
      </c>
      <c r="C2" s="404"/>
      <c r="D2" s="404"/>
      <c r="E2" s="404"/>
      <c r="F2" s="404"/>
      <c r="G2" s="404"/>
      <c r="H2" s="405" t="s">
        <v>124</v>
      </c>
      <c r="I2" s="406"/>
      <c r="J2" s="406"/>
      <c r="K2" s="406"/>
      <c r="L2" s="484"/>
      <c r="M2" s="405" t="s">
        <v>125</v>
      </c>
      <c r="N2" s="406"/>
      <c r="O2" s="406"/>
      <c r="P2" s="406"/>
      <c r="Q2" s="406"/>
    </row>
    <row r="3" spans="1:17" s="485" customFormat="1" ht="2.25" customHeight="1">
      <c r="A3" s="486"/>
      <c r="B3" s="487"/>
      <c r="C3" s="488"/>
      <c r="D3" s="489"/>
      <c r="E3" s="489"/>
      <c r="F3" s="489"/>
      <c r="G3" s="486"/>
      <c r="H3" s="488"/>
      <c r="I3" s="490"/>
      <c r="J3" s="489"/>
      <c r="K3" s="489"/>
      <c r="L3" s="486"/>
      <c r="M3" s="488"/>
      <c r="N3" s="490"/>
      <c r="O3" s="489"/>
      <c r="P3" s="489"/>
      <c r="Q3" s="491"/>
    </row>
    <row r="4" spans="1:17" s="407" customFormat="1" ht="46.5" customHeight="1">
      <c r="A4" s="486"/>
      <c r="B4" s="492" t="s">
        <v>14</v>
      </c>
      <c r="C4" s="493" t="s">
        <v>10</v>
      </c>
      <c r="D4" s="494" t="s">
        <v>11</v>
      </c>
      <c r="E4" s="494" t="s">
        <v>12</v>
      </c>
      <c r="F4" s="494" t="s">
        <v>13</v>
      </c>
      <c r="G4" s="495" t="s">
        <v>79</v>
      </c>
      <c r="H4" s="492" t="s">
        <v>14</v>
      </c>
      <c r="I4" s="493" t="s">
        <v>10</v>
      </c>
      <c r="J4" s="494" t="s">
        <v>11</v>
      </c>
      <c r="K4" s="494" t="s">
        <v>12</v>
      </c>
      <c r="L4" s="495" t="s">
        <v>13</v>
      </c>
      <c r="M4" s="492" t="s">
        <v>14</v>
      </c>
      <c r="N4" s="493" t="s">
        <v>10</v>
      </c>
      <c r="O4" s="494" t="s">
        <v>11</v>
      </c>
      <c r="P4" s="494" t="s">
        <v>12</v>
      </c>
      <c r="Q4" s="457" t="s">
        <v>13</v>
      </c>
    </row>
    <row r="5" spans="1:17" s="407" customFormat="1" ht="3" customHeight="1">
      <c r="A5" s="486"/>
      <c r="B5" s="492"/>
      <c r="C5" s="493"/>
      <c r="D5" s="494"/>
      <c r="E5" s="494"/>
      <c r="F5" s="494"/>
      <c r="G5" s="495"/>
      <c r="H5" s="492"/>
      <c r="I5" s="493"/>
      <c r="J5" s="494"/>
      <c r="K5" s="494"/>
      <c r="L5" s="495"/>
      <c r="M5" s="492"/>
      <c r="N5" s="493"/>
      <c r="O5" s="494"/>
      <c r="P5" s="494"/>
      <c r="Q5" s="457"/>
    </row>
    <row r="6" spans="1:17" s="485" customFormat="1" ht="18.75" customHeight="1">
      <c r="A6" s="496" t="s">
        <v>14</v>
      </c>
      <c r="B6" s="415">
        <f>SUM(C6:G6)</f>
        <v>317</v>
      </c>
      <c r="C6" s="423">
        <f t="shared" ref="C6:Q6" si="0">SUM(C7:C8)</f>
        <v>0</v>
      </c>
      <c r="D6" s="421">
        <f t="shared" si="0"/>
        <v>14</v>
      </c>
      <c r="E6" s="421">
        <f t="shared" si="0"/>
        <v>10</v>
      </c>
      <c r="F6" s="421">
        <f t="shared" si="0"/>
        <v>0</v>
      </c>
      <c r="G6" s="497">
        <f>SUM(G7:G8)</f>
        <v>293</v>
      </c>
      <c r="H6" s="498">
        <f>SUM(I6:L6)</f>
        <v>1</v>
      </c>
      <c r="I6" s="423">
        <v>0</v>
      </c>
      <c r="J6" s="421">
        <f t="shared" si="0"/>
        <v>0</v>
      </c>
      <c r="K6" s="421">
        <f t="shared" si="0"/>
        <v>1</v>
      </c>
      <c r="L6" s="422">
        <f t="shared" si="0"/>
        <v>0</v>
      </c>
      <c r="M6" s="498">
        <f>SUM(N6:Q6)</f>
        <v>23</v>
      </c>
      <c r="N6" s="423">
        <f t="shared" si="0"/>
        <v>0</v>
      </c>
      <c r="O6" s="421">
        <f t="shared" si="0"/>
        <v>14</v>
      </c>
      <c r="P6" s="421">
        <f t="shared" si="0"/>
        <v>9</v>
      </c>
      <c r="Q6" s="421">
        <f t="shared" si="0"/>
        <v>0</v>
      </c>
    </row>
    <row r="7" spans="1:17" s="485" customFormat="1" ht="18.75" customHeight="1">
      <c r="A7" s="499" t="s">
        <v>42</v>
      </c>
      <c r="B7" s="426">
        <f>SUM(C7:G7)</f>
        <v>96</v>
      </c>
      <c r="C7" s="458">
        <f>I7+N7+C15+H15</f>
        <v>0</v>
      </c>
      <c r="D7" s="432">
        <f t="shared" ref="D7:F8" si="1">J7+O7+D15+I15</f>
        <v>0</v>
      </c>
      <c r="E7" s="432">
        <f t="shared" si="1"/>
        <v>4</v>
      </c>
      <c r="F7" s="432">
        <f t="shared" si="1"/>
        <v>0</v>
      </c>
      <c r="G7" s="500">
        <v>92</v>
      </c>
      <c r="H7" s="501">
        <f t="shared" ref="H7:H8" si="2">SUM(I7:L7)</f>
        <v>1</v>
      </c>
      <c r="I7" s="502">
        <v>0</v>
      </c>
      <c r="J7" s="432">
        <v>0</v>
      </c>
      <c r="K7" s="432">
        <v>1</v>
      </c>
      <c r="L7" s="459">
        <v>0</v>
      </c>
      <c r="M7" s="501">
        <f t="shared" ref="M7:M8" si="3">SUM(N7:Q7)</f>
        <v>3</v>
      </c>
      <c r="N7" s="502">
        <v>0</v>
      </c>
      <c r="O7" s="432">
        <v>0</v>
      </c>
      <c r="P7" s="432">
        <v>3</v>
      </c>
      <c r="Q7" s="431">
        <v>0</v>
      </c>
    </row>
    <row r="8" spans="1:17" s="485" customFormat="1" ht="18.75" customHeight="1" thickBot="1">
      <c r="A8" s="503" t="s">
        <v>53</v>
      </c>
      <c r="B8" s="445">
        <f>SUM(C8:G8)</f>
        <v>221</v>
      </c>
      <c r="C8" s="451">
        <f>I8+N8+C16+H16</f>
        <v>0</v>
      </c>
      <c r="D8" s="452">
        <f>J8+O8+D16+I16</f>
        <v>14</v>
      </c>
      <c r="E8" s="452">
        <f t="shared" si="1"/>
        <v>6</v>
      </c>
      <c r="F8" s="452">
        <f t="shared" si="1"/>
        <v>0</v>
      </c>
      <c r="G8" s="504">
        <v>201</v>
      </c>
      <c r="H8" s="440">
        <f t="shared" si="2"/>
        <v>0</v>
      </c>
      <c r="I8" s="505">
        <v>0</v>
      </c>
      <c r="J8" s="452">
        <v>0</v>
      </c>
      <c r="K8" s="452">
        <v>0</v>
      </c>
      <c r="L8" s="461">
        <v>0</v>
      </c>
      <c r="M8" s="445">
        <f t="shared" si="3"/>
        <v>20</v>
      </c>
      <c r="N8" s="505">
        <v>0</v>
      </c>
      <c r="O8" s="452">
        <v>14</v>
      </c>
      <c r="P8" s="452">
        <v>6</v>
      </c>
      <c r="Q8" s="450">
        <v>0</v>
      </c>
    </row>
    <row r="9" spans="1:17" s="407" customFormat="1" ht="14.25" customHeight="1" thickBot="1">
      <c r="A9" s="506"/>
      <c r="B9" s="439"/>
      <c r="C9" s="439"/>
      <c r="D9" s="439"/>
      <c r="E9" s="439"/>
      <c r="F9" s="439"/>
      <c r="G9" s="439"/>
      <c r="H9" s="507"/>
      <c r="I9" s="439"/>
      <c r="J9" s="439"/>
      <c r="K9" s="439"/>
      <c r="L9" s="439"/>
      <c r="M9" s="439"/>
      <c r="N9" s="439"/>
      <c r="O9" s="439"/>
      <c r="P9" s="439"/>
      <c r="Q9" s="439"/>
    </row>
    <row r="10" spans="1:17" s="485" customFormat="1" ht="18.75" customHeight="1">
      <c r="A10" s="483"/>
      <c r="B10" s="405" t="s">
        <v>195</v>
      </c>
      <c r="C10" s="406"/>
      <c r="D10" s="406"/>
      <c r="E10" s="406"/>
      <c r="F10" s="484"/>
      <c r="G10" s="405" t="s">
        <v>203</v>
      </c>
      <c r="H10" s="406"/>
      <c r="I10" s="406"/>
      <c r="J10" s="406"/>
      <c r="K10" s="484"/>
      <c r="L10" s="508" t="s">
        <v>204</v>
      </c>
    </row>
    <row r="11" spans="1:17" s="485" customFormat="1" ht="2.25" customHeight="1">
      <c r="A11" s="486"/>
      <c r="B11" s="487"/>
      <c r="C11" s="488"/>
      <c r="D11" s="489"/>
      <c r="E11" s="489"/>
      <c r="F11" s="486"/>
      <c r="G11" s="488"/>
      <c r="H11" s="490"/>
      <c r="I11" s="489"/>
      <c r="J11" s="489"/>
      <c r="K11" s="486"/>
      <c r="L11" s="509"/>
    </row>
    <row r="12" spans="1:17" s="407" customFormat="1" ht="46.5" customHeight="1">
      <c r="A12" s="486"/>
      <c r="B12" s="492" t="s">
        <v>14</v>
      </c>
      <c r="C12" s="493" t="s">
        <v>10</v>
      </c>
      <c r="D12" s="494" t="s">
        <v>11</v>
      </c>
      <c r="E12" s="494" t="s">
        <v>12</v>
      </c>
      <c r="F12" s="495" t="s">
        <v>13</v>
      </c>
      <c r="G12" s="492" t="s">
        <v>14</v>
      </c>
      <c r="H12" s="493" t="s">
        <v>10</v>
      </c>
      <c r="I12" s="494" t="s">
        <v>11</v>
      </c>
      <c r="J12" s="494" t="s">
        <v>12</v>
      </c>
      <c r="K12" s="495" t="s">
        <v>13</v>
      </c>
      <c r="L12" s="509"/>
    </row>
    <row r="13" spans="1:17" s="407" customFormat="1" ht="3" customHeight="1">
      <c r="A13" s="486"/>
      <c r="B13" s="492"/>
      <c r="C13" s="493"/>
      <c r="D13" s="494"/>
      <c r="E13" s="494"/>
      <c r="F13" s="495"/>
      <c r="G13" s="492"/>
      <c r="H13" s="493"/>
      <c r="I13" s="494"/>
      <c r="J13" s="494"/>
      <c r="K13" s="495"/>
      <c r="L13" s="510"/>
    </row>
    <row r="14" spans="1:17" s="485" customFormat="1" ht="18.75" customHeight="1">
      <c r="A14" s="496" t="s">
        <v>14</v>
      </c>
      <c r="B14" s="511">
        <f>SUM(C14:F14)</f>
        <v>0</v>
      </c>
      <c r="C14" s="512">
        <f>SUM(C15:C16)</f>
        <v>0</v>
      </c>
      <c r="D14" s="513">
        <f t="shared" ref="D14:F14" si="4">SUM(D15:D16)</f>
        <v>0</v>
      </c>
      <c r="E14" s="514">
        <f t="shared" si="4"/>
        <v>0</v>
      </c>
      <c r="F14" s="515">
        <f t="shared" si="4"/>
        <v>0</v>
      </c>
      <c r="G14" s="511">
        <f>SUM(H14:K14)</f>
        <v>0</v>
      </c>
      <c r="H14" s="512">
        <f>SUM(H15:H16)</f>
        <v>0</v>
      </c>
      <c r="I14" s="516">
        <f t="shared" ref="I14:L14" si="5">SUM(I15:I16)</f>
        <v>0</v>
      </c>
      <c r="J14" s="516">
        <f t="shared" si="5"/>
        <v>0</v>
      </c>
      <c r="K14" s="513">
        <f t="shared" si="5"/>
        <v>0</v>
      </c>
      <c r="L14" s="517">
        <f t="shared" si="5"/>
        <v>293</v>
      </c>
    </row>
    <row r="15" spans="1:17" s="485" customFormat="1" ht="18.75" customHeight="1">
      <c r="A15" s="499" t="s">
        <v>42</v>
      </c>
      <c r="B15" s="518">
        <f t="shared" ref="B15:B16" si="6">SUM(C15:F15)</f>
        <v>0</v>
      </c>
      <c r="C15" s="502">
        <v>0</v>
      </c>
      <c r="D15" s="432">
        <v>0</v>
      </c>
      <c r="E15" s="432">
        <v>0</v>
      </c>
      <c r="F15" s="459">
        <v>0</v>
      </c>
      <c r="G15" s="518">
        <f t="shared" ref="G15:G16" si="7">SUM(H15:K15)</f>
        <v>0</v>
      </c>
      <c r="H15" s="502">
        <v>0</v>
      </c>
      <c r="I15" s="432">
        <v>0</v>
      </c>
      <c r="J15" s="432">
        <v>0</v>
      </c>
      <c r="K15" s="459">
        <v>0</v>
      </c>
      <c r="L15" s="519">
        <v>92</v>
      </c>
    </row>
    <row r="16" spans="1:17" s="485" customFormat="1" ht="18.75" customHeight="1" thickBot="1">
      <c r="A16" s="503" t="s">
        <v>53</v>
      </c>
      <c r="B16" s="520">
        <f t="shared" si="6"/>
        <v>0</v>
      </c>
      <c r="C16" s="505">
        <v>0</v>
      </c>
      <c r="D16" s="452">
        <v>0</v>
      </c>
      <c r="E16" s="452">
        <v>0</v>
      </c>
      <c r="F16" s="461">
        <v>0</v>
      </c>
      <c r="G16" s="520">
        <f t="shared" si="7"/>
        <v>0</v>
      </c>
      <c r="H16" s="505">
        <v>0</v>
      </c>
      <c r="I16" s="452">
        <v>0</v>
      </c>
      <c r="J16" s="452">
        <v>0</v>
      </c>
      <c r="K16" s="461">
        <v>0</v>
      </c>
      <c r="L16" s="521">
        <v>201</v>
      </c>
    </row>
    <row r="17" spans="1:17" s="407" customFormat="1" ht="12.6" customHeight="1">
      <c r="A17" s="522" t="s">
        <v>205</v>
      </c>
      <c r="B17" s="522"/>
      <c r="C17" s="522"/>
      <c r="D17" s="523"/>
      <c r="E17" s="523"/>
      <c r="F17" s="523"/>
      <c r="G17" s="523"/>
      <c r="H17" s="439"/>
      <c r="I17" s="439"/>
      <c r="J17" s="439"/>
      <c r="K17" s="439"/>
      <c r="L17" s="439"/>
      <c r="M17" s="439"/>
      <c r="N17" s="439"/>
      <c r="O17" s="439"/>
      <c r="P17" s="439"/>
      <c r="Q17" s="439"/>
    </row>
    <row r="18" spans="1:17" s="407" customFormat="1" ht="15" customHeight="1">
      <c r="A18" s="524" t="s">
        <v>186</v>
      </c>
      <c r="B18" s="463"/>
      <c r="C18" s="463"/>
      <c r="D18" s="463"/>
      <c r="E18" s="463"/>
      <c r="F18" s="463"/>
      <c r="G18" s="463"/>
      <c r="H18" s="463"/>
      <c r="I18" s="463"/>
      <c r="J18" s="463"/>
      <c r="K18" s="463"/>
      <c r="L18" s="463"/>
      <c r="M18" s="463"/>
      <c r="N18" s="463"/>
      <c r="O18" s="463"/>
      <c r="P18" s="463"/>
      <c r="Q18" s="463"/>
    </row>
    <row r="19" spans="1:17">
      <c r="A19" s="525"/>
      <c r="B19" s="464"/>
      <c r="C19" s="464"/>
      <c r="D19" s="464"/>
      <c r="E19" s="464"/>
      <c r="F19" s="464"/>
      <c r="G19" s="464"/>
      <c r="H19" s="464"/>
      <c r="I19" s="464"/>
      <c r="J19" s="464"/>
      <c r="K19" s="464"/>
      <c r="L19" s="464"/>
      <c r="M19" s="464"/>
      <c r="N19" s="464"/>
      <c r="O19" s="464"/>
      <c r="P19" s="464"/>
      <c r="Q19" s="464"/>
    </row>
  </sheetData>
  <mergeCells count="7">
    <mergeCell ref="A17:G17"/>
    <mergeCell ref="B2:G2"/>
    <mergeCell ref="H2:L2"/>
    <mergeCell ref="M2:Q2"/>
    <mergeCell ref="B10:F10"/>
    <mergeCell ref="G10:K10"/>
    <mergeCell ref="L10:L13"/>
  </mergeCells>
  <phoneticPr fontI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zoomScaleSheetLayoutView="100" zoomScalePageLayoutView="125" workbookViewId="0"/>
  </sheetViews>
  <sheetFormatPr defaultColWidth="8.875" defaultRowHeight="13.5"/>
  <cols>
    <col min="1" max="1" width="0.5" style="117" customWidth="1"/>
    <col min="2" max="2" width="2.75" style="117" customWidth="1"/>
    <col min="3" max="3" width="1.875" style="117" customWidth="1"/>
    <col min="4" max="4" width="3.125" style="117" customWidth="1"/>
    <col min="5" max="6" width="6.875" style="117" customWidth="1"/>
    <col min="7" max="17" width="5.875" style="117" customWidth="1"/>
    <col min="18" max="18" width="5.875" style="118" customWidth="1"/>
    <col min="19" max="16384" width="8.875" style="117"/>
  </cols>
  <sheetData>
    <row r="1" spans="1:18" s="53" customFormat="1" ht="15" customHeight="1" thickBot="1">
      <c r="A1" s="53" t="s">
        <v>27</v>
      </c>
      <c r="R1" s="54"/>
    </row>
    <row r="2" spans="1:18" s="62" customFormat="1" ht="78" customHeight="1">
      <c r="A2" s="55"/>
      <c r="B2" s="55"/>
      <c r="C2" s="55"/>
      <c r="D2" s="55"/>
      <c r="E2" s="56" t="s">
        <v>14</v>
      </c>
      <c r="F2" s="57"/>
      <c r="G2" s="58" t="s">
        <v>28</v>
      </c>
      <c r="H2" s="58" t="s">
        <v>29</v>
      </c>
      <c r="I2" s="59" t="s">
        <v>30</v>
      </c>
      <c r="J2" s="60"/>
      <c r="K2" s="58" t="s">
        <v>31</v>
      </c>
      <c r="L2" s="58" t="s">
        <v>32</v>
      </c>
      <c r="M2" s="58" t="s">
        <v>33</v>
      </c>
      <c r="N2" s="58" t="s">
        <v>34</v>
      </c>
      <c r="O2" s="58" t="s">
        <v>35</v>
      </c>
      <c r="P2" s="58" t="s">
        <v>36</v>
      </c>
      <c r="Q2" s="58" t="s">
        <v>37</v>
      </c>
      <c r="R2" s="61" t="s">
        <v>38</v>
      </c>
    </row>
    <row r="3" spans="1:18" s="62" customFormat="1" ht="17.100000000000001" customHeight="1" thickBot="1">
      <c r="A3" s="63"/>
      <c r="B3" s="63"/>
      <c r="C3" s="63"/>
      <c r="D3" s="63"/>
      <c r="E3" s="64" t="s">
        <v>39</v>
      </c>
      <c r="F3" s="64" t="s">
        <v>40</v>
      </c>
      <c r="G3" s="65"/>
      <c r="H3" s="65"/>
      <c r="I3" s="66"/>
      <c r="J3" s="65"/>
      <c r="K3" s="65"/>
      <c r="L3" s="65"/>
      <c r="M3" s="65"/>
      <c r="N3" s="65"/>
      <c r="O3" s="65"/>
      <c r="P3" s="65"/>
      <c r="Q3" s="65"/>
      <c r="R3" s="67"/>
    </row>
    <row r="4" spans="1:18" s="62" customFormat="1" ht="15" customHeight="1">
      <c r="A4" s="68" t="s">
        <v>41</v>
      </c>
      <c r="B4" s="68"/>
      <c r="C4" s="68"/>
      <c r="D4" s="68"/>
      <c r="E4" s="69">
        <f>SUM(G4:R4)</f>
        <v>685</v>
      </c>
      <c r="F4" s="70">
        <f>E4/E4*100</f>
        <v>100</v>
      </c>
      <c r="G4" s="69">
        <f>SUM(G5,G11)</f>
        <v>10</v>
      </c>
      <c r="H4" s="69">
        <f t="shared" ref="H4:R4" si="0">SUM(H5,H11)</f>
        <v>79</v>
      </c>
      <c r="I4" s="69">
        <f t="shared" si="0"/>
        <v>94</v>
      </c>
      <c r="J4" s="69">
        <f t="shared" si="0"/>
        <v>68</v>
      </c>
      <c r="K4" s="69">
        <f t="shared" si="0"/>
        <v>12</v>
      </c>
      <c r="L4" s="69">
        <f t="shared" si="0"/>
        <v>2</v>
      </c>
      <c r="M4" s="69">
        <f t="shared" si="0"/>
        <v>12</v>
      </c>
      <c r="N4" s="69">
        <f t="shared" si="0"/>
        <v>29</v>
      </c>
      <c r="O4" s="69">
        <f t="shared" si="0"/>
        <v>1</v>
      </c>
      <c r="P4" s="69">
        <f t="shared" si="0"/>
        <v>65</v>
      </c>
      <c r="Q4" s="69">
        <f t="shared" si="0"/>
        <v>227</v>
      </c>
      <c r="R4" s="71">
        <f t="shared" si="0"/>
        <v>86</v>
      </c>
    </row>
    <row r="5" spans="1:18" s="62" customFormat="1" ht="15" customHeight="1">
      <c r="A5" s="72" t="s">
        <v>42</v>
      </c>
      <c r="B5" s="72"/>
      <c r="C5" s="72"/>
      <c r="D5" s="72"/>
      <c r="E5" s="73">
        <f>SUM(E6:E10)</f>
        <v>325</v>
      </c>
      <c r="F5" s="74">
        <f>E5/$E$4*100</f>
        <v>47.445255474452551</v>
      </c>
      <c r="G5" s="75">
        <f t="shared" ref="G5:R5" si="1">SUM(G6:G10)</f>
        <v>10</v>
      </c>
      <c r="H5" s="75">
        <f t="shared" si="1"/>
        <v>44</v>
      </c>
      <c r="I5" s="75">
        <f t="shared" si="1"/>
        <v>47</v>
      </c>
      <c r="J5" s="75">
        <f t="shared" si="1"/>
        <v>35</v>
      </c>
      <c r="K5" s="75">
        <f t="shared" si="1"/>
        <v>12</v>
      </c>
      <c r="L5" s="75">
        <f t="shared" si="1"/>
        <v>2</v>
      </c>
      <c r="M5" s="75">
        <f t="shared" si="1"/>
        <v>11</v>
      </c>
      <c r="N5" s="75">
        <f t="shared" si="1"/>
        <v>25</v>
      </c>
      <c r="O5" s="75">
        <f t="shared" si="1"/>
        <v>1</v>
      </c>
      <c r="P5" s="75">
        <f t="shared" si="1"/>
        <v>1</v>
      </c>
      <c r="Q5" s="75">
        <f t="shared" si="1"/>
        <v>89</v>
      </c>
      <c r="R5" s="76">
        <f t="shared" si="1"/>
        <v>48</v>
      </c>
    </row>
    <row r="6" spans="1:18" s="84" customFormat="1" ht="15" customHeight="1">
      <c r="A6" s="77"/>
      <c r="B6" s="78" t="s">
        <v>43</v>
      </c>
      <c r="C6" s="77" t="s">
        <v>44</v>
      </c>
      <c r="D6" s="79" t="s">
        <v>45</v>
      </c>
      <c r="E6" s="80">
        <f t="shared" ref="E6:E10" si="2">SUM(G6:R6)</f>
        <v>11</v>
      </c>
      <c r="F6" s="81">
        <f>E6/$E$4*100</f>
        <v>1.6058394160583942</v>
      </c>
      <c r="G6" s="82">
        <v>0</v>
      </c>
      <c r="H6" s="82">
        <v>2</v>
      </c>
      <c r="I6" s="82">
        <v>0</v>
      </c>
      <c r="J6" s="82">
        <v>1</v>
      </c>
      <c r="K6" s="82">
        <v>1</v>
      </c>
      <c r="L6" s="82">
        <v>0</v>
      </c>
      <c r="M6" s="82">
        <v>0</v>
      </c>
      <c r="N6" s="82">
        <v>2</v>
      </c>
      <c r="O6" s="82">
        <v>0</v>
      </c>
      <c r="P6" s="82">
        <v>0</v>
      </c>
      <c r="Q6" s="82">
        <v>1</v>
      </c>
      <c r="R6" s="83">
        <v>4</v>
      </c>
    </row>
    <row r="7" spans="1:18" s="84" customFormat="1" ht="15" customHeight="1">
      <c r="A7" s="77"/>
      <c r="B7" s="78" t="s">
        <v>46</v>
      </c>
      <c r="C7" s="77" t="s">
        <v>44</v>
      </c>
      <c r="D7" s="79" t="s">
        <v>47</v>
      </c>
      <c r="E7" s="85">
        <f t="shared" si="2"/>
        <v>222</v>
      </c>
      <c r="F7" s="81">
        <f>E7/$E$4*100</f>
        <v>32.408759124087595</v>
      </c>
      <c r="G7" s="82">
        <v>9</v>
      </c>
      <c r="H7" s="82">
        <v>34</v>
      </c>
      <c r="I7" s="82">
        <v>44</v>
      </c>
      <c r="J7" s="82">
        <v>29</v>
      </c>
      <c r="K7" s="82">
        <v>6</v>
      </c>
      <c r="L7" s="82">
        <v>2</v>
      </c>
      <c r="M7" s="82">
        <v>9</v>
      </c>
      <c r="N7" s="82">
        <v>20</v>
      </c>
      <c r="O7" s="82">
        <v>1</v>
      </c>
      <c r="P7" s="82">
        <v>1</v>
      </c>
      <c r="Q7" s="82">
        <v>27</v>
      </c>
      <c r="R7" s="83">
        <v>40</v>
      </c>
    </row>
    <row r="8" spans="1:18" s="84" customFormat="1" ht="15" customHeight="1">
      <c r="A8" s="77"/>
      <c r="B8" s="78" t="s">
        <v>48</v>
      </c>
      <c r="C8" s="77" t="s">
        <v>44</v>
      </c>
      <c r="D8" s="79" t="s">
        <v>49</v>
      </c>
      <c r="E8" s="85">
        <f t="shared" si="2"/>
        <v>45</v>
      </c>
      <c r="F8" s="81">
        <f t="shared" ref="F8:F10" si="3">E8/$E$4*100</f>
        <v>6.5693430656934311</v>
      </c>
      <c r="G8" s="82">
        <v>0</v>
      </c>
      <c r="H8" s="82">
        <v>6</v>
      </c>
      <c r="I8" s="82">
        <v>3</v>
      </c>
      <c r="J8" s="82">
        <v>4</v>
      </c>
      <c r="K8" s="82">
        <v>5</v>
      </c>
      <c r="L8" s="82">
        <v>0</v>
      </c>
      <c r="M8" s="82">
        <v>2</v>
      </c>
      <c r="N8" s="82">
        <v>2</v>
      </c>
      <c r="O8" s="82">
        <v>0</v>
      </c>
      <c r="P8" s="82">
        <v>0</v>
      </c>
      <c r="Q8" s="82">
        <v>21</v>
      </c>
      <c r="R8" s="83">
        <v>2</v>
      </c>
    </row>
    <row r="9" spans="1:18" s="84" customFormat="1" ht="15" customHeight="1">
      <c r="A9" s="77"/>
      <c r="B9" s="78" t="s">
        <v>50</v>
      </c>
      <c r="C9" s="77" t="s">
        <v>44</v>
      </c>
      <c r="D9" s="79" t="s">
        <v>51</v>
      </c>
      <c r="E9" s="85">
        <f t="shared" si="2"/>
        <v>14</v>
      </c>
      <c r="F9" s="81">
        <f t="shared" si="3"/>
        <v>2.0437956204379564</v>
      </c>
      <c r="G9" s="82">
        <v>1</v>
      </c>
      <c r="H9" s="82">
        <v>1</v>
      </c>
      <c r="I9" s="82">
        <v>0</v>
      </c>
      <c r="J9" s="82">
        <v>0</v>
      </c>
      <c r="K9" s="82">
        <v>0</v>
      </c>
      <c r="L9" s="82">
        <v>0</v>
      </c>
      <c r="M9" s="82">
        <v>0</v>
      </c>
      <c r="N9" s="82">
        <v>1</v>
      </c>
      <c r="O9" s="82">
        <v>0</v>
      </c>
      <c r="P9" s="82">
        <v>0</v>
      </c>
      <c r="Q9" s="82">
        <v>11</v>
      </c>
      <c r="R9" s="83">
        <v>0</v>
      </c>
    </row>
    <row r="10" spans="1:18" s="84" customFormat="1" ht="15" customHeight="1">
      <c r="A10" s="86"/>
      <c r="B10" s="87" t="s">
        <v>52</v>
      </c>
      <c r="C10" s="86" t="s">
        <v>44</v>
      </c>
      <c r="D10" s="87"/>
      <c r="E10" s="88">
        <f t="shared" si="2"/>
        <v>33</v>
      </c>
      <c r="F10" s="89">
        <f t="shared" si="3"/>
        <v>4.8175182481751824</v>
      </c>
      <c r="G10" s="90">
        <v>0</v>
      </c>
      <c r="H10" s="90">
        <v>1</v>
      </c>
      <c r="I10" s="90">
        <v>0</v>
      </c>
      <c r="J10" s="90">
        <v>1</v>
      </c>
      <c r="K10" s="90">
        <v>0</v>
      </c>
      <c r="L10" s="90">
        <v>0</v>
      </c>
      <c r="M10" s="90">
        <v>0</v>
      </c>
      <c r="N10" s="90">
        <v>0</v>
      </c>
      <c r="O10" s="90">
        <v>0</v>
      </c>
      <c r="P10" s="90">
        <v>0</v>
      </c>
      <c r="Q10" s="90">
        <v>29</v>
      </c>
      <c r="R10" s="91">
        <v>2</v>
      </c>
    </row>
    <row r="11" spans="1:18" s="62" customFormat="1" ht="15" customHeight="1">
      <c r="A11" s="92" t="s">
        <v>53</v>
      </c>
      <c r="B11" s="92"/>
      <c r="C11" s="92"/>
      <c r="D11" s="92"/>
      <c r="E11" s="73">
        <f>SUM(E12:E16)</f>
        <v>360</v>
      </c>
      <c r="F11" s="74">
        <f>E11/$E$4*100</f>
        <v>52.554744525547449</v>
      </c>
      <c r="G11" s="85">
        <f t="shared" ref="G11" si="4">SUM(G12:G16)</f>
        <v>0</v>
      </c>
      <c r="H11" s="85">
        <f t="shared" ref="H11:R11" si="5">SUM(H12:H16)</f>
        <v>35</v>
      </c>
      <c r="I11" s="85">
        <f t="shared" si="5"/>
        <v>47</v>
      </c>
      <c r="J11" s="85">
        <f t="shared" si="5"/>
        <v>33</v>
      </c>
      <c r="K11" s="85">
        <f t="shared" si="5"/>
        <v>0</v>
      </c>
      <c r="L11" s="85">
        <f t="shared" si="5"/>
        <v>0</v>
      </c>
      <c r="M11" s="85">
        <f t="shared" si="5"/>
        <v>1</v>
      </c>
      <c r="N11" s="85">
        <f t="shared" si="5"/>
        <v>4</v>
      </c>
      <c r="O11" s="85">
        <f t="shared" si="5"/>
        <v>0</v>
      </c>
      <c r="P11" s="85">
        <f t="shared" si="5"/>
        <v>64</v>
      </c>
      <c r="Q11" s="85">
        <f t="shared" si="5"/>
        <v>138</v>
      </c>
      <c r="R11" s="93">
        <f t="shared" si="5"/>
        <v>38</v>
      </c>
    </row>
    <row r="12" spans="1:18" s="84" customFormat="1" ht="15" customHeight="1">
      <c r="A12" s="94"/>
      <c r="B12" s="95" t="s">
        <v>43</v>
      </c>
      <c r="C12" s="94" t="s">
        <v>44</v>
      </c>
      <c r="D12" s="96" t="s">
        <v>45</v>
      </c>
      <c r="E12" s="80">
        <f t="shared" ref="E12:E16" si="6">SUM(G12:R12)</f>
        <v>9</v>
      </c>
      <c r="F12" s="97">
        <f t="shared" ref="F12:F16" si="7">E12/$E$4*100</f>
        <v>1.3138686131386861</v>
      </c>
      <c r="G12" s="98">
        <v>0</v>
      </c>
      <c r="H12" s="98">
        <v>2</v>
      </c>
      <c r="I12" s="98">
        <v>1</v>
      </c>
      <c r="J12" s="98">
        <v>0</v>
      </c>
      <c r="K12" s="98">
        <v>0</v>
      </c>
      <c r="L12" s="98">
        <v>0</v>
      </c>
      <c r="M12" s="98">
        <v>0</v>
      </c>
      <c r="N12" s="98">
        <v>0</v>
      </c>
      <c r="O12" s="98">
        <v>0</v>
      </c>
      <c r="P12" s="98">
        <v>0</v>
      </c>
      <c r="Q12" s="98">
        <v>4</v>
      </c>
      <c r="R12" s="99">
        <v>2</v>
      </c>
    </row>
    <row r="13" spans="1:18" s="84" customFormat="1" ht="15" customHeight="1">
      <c r="A13" s="77"/>
      <c r="B13" s="78" t="s">
        <v>46</v>
      </c>
      <c r="C13" s="77" t="s">
        <v>44</v>
      </c>
      <c r="D13" s="79" t="s">
        <v>47</v>
      </c>
      <c r="E13" s="85">
        <f t="shared" si="6"/>
        <v>161</v>
      </c>
      <c r="F13" s="81">
        <f t="shared" si="7"/>
        <v>23.503649635036496</v>
      </c>
      <c r="G13" s="82">
        <v>0</v>
      </c>
      <c r="H13" s="82">
        <v>31</v>
      </c>
      <c r="I13" s="82">
        <v>42</v>
      </c>
      <c r="J13" s="82">
        <v>23</v>
      </c>
      <c r="K13" s="82">
        <v>0</v>
      </c>
      <c r="L13" s="82">
        <v>0</v>
      </c>
      <c r="M13" s="82">
        <v>1</v>
      </c>
      <c r="N13" s="82">
        <v>3</v>
      </c>
      <c r="O13" s="82">
        <v>0</v>
      </c>
      <c r="P13" s="82">
        <v>18</v>
      </c>
      <c r="Q13" s="82">
        <v>18</v>
      </c>
      <c r="R13" s="83">
        <v>25</v>
      </c>
    </row>
    <row r="14" spans="1:18" s="84" customFormat="1" ht="15" customHeight="1">
      <c r="A14" s="77"/>
      <c r="B14" s="78" t="s">
        <v>48</v>
      </c>
      <c r="C14" s="77" t="s">
        <v>44</v>
      </c>
      <c r="D14" s="79" t="s">
        <v>49</v>
      </c>
      <c r="E14" s="85">
        <f t="shared" si="6"/>
        <v>49</v>
      </c>
      <c r="F14" s="81">
        <f t="shared" si="7"/>
        <v>7.1532846715328464</v>
      </c>
      <c r="G14" s="82">
        <v>0</v>
      </c>
      <c r="H14" s="82">
        <v>2</v>
      </c>
      <c r="I14" s="82">
        <v>3</v>
      </c>
      <c r="J14" s="82">
        <v>5</v>
      </c>
      <c r="K14" s="82">
        <v>0</v>
      </c>
      <c r="L14" s="82">
        <v>0</v>
      </c>
      <c r="M14" s="82">
        <v>0</v>
      </c>
      <c r="N14" s="82">
        <v>0</v>
      </c>
      <c r="O14" s="82">
        <v>0</v>
      </c>
      <c r="P14" s="82">
        <v>16</v>
      </c>
      <c r="Q14" s="82">
        <v>17</v>
      </c>
      <c r="R14" s="83">
        <v>6</v>
      </c>
    </row>
    <row r="15" spans="1:18" s="84" customFormat="1" ht="15" customHeight="1">
      <c r="A15" s="77"/>
      <c r="B15" s="78" t="s">
        <v>50</v>
      </c>
      <c r="C15" s="77" t="s">
        <v>44</v>
      </c>
      <c r="D15" s="79" t="s">
        <v>51</v>
      </c>
      <c r="E15" s="85">
        <f t="shared" si="6"/>
        <v>31</v>
      </c>
      <c r="F15" s="81">
        <f t="shared" si="7"/>
        <v>4.5255474452554747</v>
      </c>
      <c r="G15" s="82">
        <v>0</v>
      </c>
      <c r="H15" s="82">
        <v>0</v>
      </c>
      <c r="I15" s="82">
        <v>1</v>
      </c>
      <c r="J15" s="82">
        <v>4</v>
      </c>
      <c r="K15" s="82">
        <v>0</v>
      </c>
      <c r="L15" s="82">
        <v>0</v>
      </c>
      <c r="M15" s="82">
        <v>0</v>
      </c>
      <c r="N15" s="82">
        <v>0</v>
      </c>
      <c r="O15" s="82">
        <v>0</v>
      </c>
      <c r="P15" s="82">
        <v>6</v>
      </c>
      <c r="Q15" s="82">
        <v>20</v>
      </c>
      <c r="R15" s="83">
        <v>0</v>
      </c>
    </row>
    <row r="16" spans="1:18" s="84" customFormat="1" ht="15" customHeight="1">
      <c r="A16" s="86"/>
      <c r="B16" s="87" t="s">
        <v>52</v>
      </c>
      <c r="C16" s="86" t="s">
        <v>44</v>
      </c>
      <c r="D16" s="86"/>
      <c r="E16" s="88">
        <f t="shared" si="6"/>
        <v>110</v>
      </c>
      <c r="F16" s="89">
        <f t="shared" si="7"/>
        <v>16.058394160583941</v>
      </c>
      <c r="G16" s="90">
        <v>0</v>
      </c>
      <c r="H16" s="90">
        <v>0</v>
      </c>
      <c r="I16" s="90">
        <v>0</v>
      </c>
      <c r="J16" s="90">
        <v>1</v>
      </c>
      <c r="K16" s="90">
        <v>0</v>
      </c>
      <c r="L16" s="90">
        <v>0</v>
      </c>
      <c r="M16" s="90">
        <v>0</v>
      </c>
      <c r="N16" s="90">
        <v>1</v>
      </c>
      <c r="O16" s="90">
        <v>0</v>
      </c>
      <c r="P16" s="90">
        <v>24</v>
      </c>
      <c r="Q16" s="90">
        <v>79</v>
      </c>
      <c r="R16" s="91">
        <v>5</v>
      </c>
    </row>
    <row r="17" spans="1:18" s="84" customFormat="1" ht="15" customHeight="1">
      <c r="A17" s="100" t="s">
        <v>54</v>
      </c>
      <c r="B17" s="100"/>
      <c r="C17" s="100"/>
      <c r="D17" s="100"/>
      <c r="E17" s="73">
        <f>SUM(G17:R17)</f>
        <v>128</v>
      </c>
      <c r="F17" s="101">
        <f>E17/SUM($E$17:$E$25)*100</f>
        <v>18.686131386861312</v>
      </c>
      <c r="G17" s="102">
        <v>1</v>
      </c>
      <c r="H17" s="102">
        <v>16</v>
      </c>
      <c r="I17" s="102">
        <v>21</v>
      </c>
      <c r="J17" s="102">
        <v>12</v>
      </c>
      <c r="K17" s="102">
        <v>0</v>
      </c>
      <c r="L17" s="102">
        <v>0</v>
      </c>
      <c r="M17" s="102">
        <v>2</v>
      </c>
      <c r="N17" s="102">
        <v>7</v>
      </c>
      <c r="O17" s="102">
        <v>0</v>
      </c>
      <c r="P17" s="102">
        <v>19</v>
      </c>
      <c r="Q17" s="102">
        <v>31</v>
      </c>
      <c r="R17" s="103">
        <v>19</v>
      </c>
    </row>
    <row r="18" spans="1:18" s="84" customFormat="1" ht="15" customHeight="1">
      <c r="A18" s="92" t="s">
        <v>55</v>
      </c>
      <c r="B18" s="92"/>
      <c r="C18" s="92"/>
      <c r="D18" s="92"/>
      <c r="E18" s="85">
        <f t="shared" ref="E18:E25" si="8">SUM(G18:R18)</f>
        <v>146</v>
      </c>
      <c r="F18" s="81">
        <f t="shared" ref="F18:F24" si="9">E18/SUM($E$17:$E$25)*100</f>
        <v>21.313868613138688</v>
      </c>
      <c r="G18" s="82">
        <v>1</v>
      </c>
      <c r="H18" s="82">
        <v>14</v>
      </c>
      <c r="I18" s="82">
        <v>22</v>
      </c>
      <c r="J18" s="82">
        <v>20</v>
      </c>
      <c r="K18" s="82">
        <v>8</v>
      </c>
      <c r="L18" s="82">
        <v>2</v>
      </c>
      <c r="M18" s="82">
        <v>3</v>
      </c>
      <c r="N18" s="82">
        <v>4</v>
      </c>
      <c r="O18" s="82">
        <v>0</v>
      </c>
      <c r="P18" s="82">
        <v>6</v>
      </c>
      <c r="Q18" s="82">
        <v>46</v>
      </c>
      <c r="R18" s="83">
        <v>20</v>
      </c>
    </row>
    <row r="19" spans="1:18" s="84" customFormat="1" ht="15" customHeight="1">
      <c r="A19" s="92" t="s">
        <v>56</v>
      </c>
      <c r="B19" s="92"/>
      <c r="C19" s="92"/>
      <c r="D19" s="92"/>
      <c r="E19" s="85">
        <f t="shared" si="8"/>
        <v>87</v>
      </c>
      <c r="F19" s="81">
        <f t="shared" si="9"/>
        <v>12.700729927007298</v>
      </c>
      <c r="G19" s="82">
        <v>1</v>
      </c>
      <c r="H19" s="82">
        <v>8</v>
      </c>
      <c r="I19" s="82">
        <v>9</v>
      </c>
      <c r="J19" s="82">
        <v>6</v>
      </c>
      <c r="K19" s="82">
        <v>2</v>
      </c>
      <c r="L19" s="82">
        <v>0</v>
      </c>
      <c r="M19" s="82">
        <v>0</v>
      </c>
      <c r="N19" s="82">
        <v>8</v>
      </c>
      <c r="O19" s="82">
        <v>1</v>
      </c>
      <c r="P19" s="82">
        <v>1</v>
      </c>
      <c r="Q19" s="82">
        <v>35</v>
      </c>
      <c r="R19" s="83">
        <v>16</v>
      </c>
    </row>
    <row r="20" spans="1:18" s="84" customFormat="1" ht="15" customHeight="1">
      <c r="A20" s="92" t="s">
        <v>19</v>
      </c>
      <c r="B20" s="92"/>
      <c r="C20" s="92"/>
      <c r="D20" s="104"/>
      <c r="E20" s="85">
        <f t="shared" si="8"/>
        <v>208</v>
      </c>
      <c r="F20" s="81">
        <f t="shared" si="9"/>
        <v>30.364963503649633</v>
      </c>
      <c r="G20" s="82">
        <v>7</v>
      </c>
      <c r="H20" s="82">
        <v>25</v>
      </c>
      <c r="I20" s="82">
        <v>29</v>
      </c>
      <c r="J20" s="82">
        <v>17</v>
      </c>
      <c r="K20" s="82">
        <v>1</v>
      </c>
      <c r="L20" s="82">
        <v>0</v>
      </c>
      <c r="M20" s="82">
        <v>5</v>
      </c>
      <c r="N20" s="82">
        <v>9</v>
      </c>
      <c r="O20" s="82">
        <v>0</v>
      </c>
      <c r="P20" s="82">
        <v>29</v>
      </c>
      <c r="Q20" s="82">
        <v>81</v>
      </c>
      <c r="R20" s="83">
        <v>5</v>
      </c>
    </row>
    <row r="21" spans="1:18" s="84" customFormat="1" ht="15" customHeight="1">
      <c r="A21" s="92" t="s">
        <v>57</v>
      </c>
      <c r="B21" s="92"/>
      <c r="C21" s="92"/>
      <c r="D21" s="104"/>
      <c r="E21" s="85">
        <f t="shared" si="8"/>
        <v>29</v>
      </c>
      <c r="F21" s="81">
        <f t="shared" si="9"/>
        <v>4.2335766423357661</v>
      </c>
      <c r="G21" s="82">
        <v>0</v>
      </c>
      <c r="H21" s="82">
        <v>6</v>
      </c>
      <c r="I21" s="82">
        <v>8</v>
      </c>
      <c r="J21" s="82">
        <v>3</v>
      </c>
      <c r="K21" s="82">
        <v>1</v>
      </c>
      <c r="L21" s="82">
        <v>0</v>
      </c>
      <c r="M21" s="82">
        <v>0</v>
      </c>
      <c r="N21" s="82">
        <v>0</v>
      </c>
      <c r="O21" s="82">
        <v>0</v>
      </c>
      <c r="P21" s="82">
        <v>0</v>
      </c>
      <c r="Q21" s="82">
        <v>7</v>
      </c>
      <c r="R21" s="83">
        <v>4</v>
      </c>
    </row>
    <row r="22" spans="1:18" s="84" customFormat="1" ht="15" customHeight="1">
      <c r="A22" s="92" t="s">
        <v>58</v>
      </c>
      <c r="B22" s="92"/>
      <c r="C22" s="92"/>
      <c r="D22" s="104"/>
      <c r="E22" s="85">
        <f t="shared" si="8"/>
        <v>32</v>
      </c>
      <c r="F22" s="81">
        <f t="shared" si="9"/>
        <v>4.6715328467153281</v>
      </c>
      <c r="G22" s="82">
        <v>0</v>
      </c>
      <c r="H22" s="82">
        <v>2</v>
      </c>
      <c r="I22" s="82">
        <v>2</v>
      </c>
      <c r="J22" s="82">
        <v>3</v>
      </c>
      <c r="K22" s="82">
        <v>0</v>
      </c>
      <c r="L22" s="82">
        <v>0</v>
      </c>
      <c r="M22" s="82">
        <v>1</v>
      </c>
      <c r="N22" s="82">
        <v>0</v>
      </c>
      <c r="O22" s="82">
        <v>0</v>
      </c>
      <c r="P22" s="82">
        <v>7</v>
      </c>
      <c r="Q22" s="82">
        <v>9</v>
      </c>
      <c r="R22" s="83">
        <v>8</v>
      </c>
    </row>
    <row r="23" spans="1:18" s="84" customFormat="1" ht="15" customHeight="1">
      <c r="A23" s="92" t="s">
        <v>59</v>
      </c>
      <c r="B23" s="92"/>
      <c r="C23" s="92"/>
      <c r="D23" s="104"/>
      <c r="E23" s="85">
        <f t="shared" si="8"/>
        <v>34</v>
      </c>
      <c r="F23" s="81">
        <f t="shared" si="9"/>
        <v>4.9635036496350367</v>
      </c>
      <c r="G23" s="82">
        <v>0</v>
      </c>
      <c r="H23" s="82">
        <v>0</v>
      </c>
      <c r="I23" s="82">
        <v>3</v>
      </c>
      <c r="J23" s="82">
        <v>3</v>
      </c>
      <c r="K23" s="82">
        <v>0</v>
      </c>
      <c r="L23" s="82">
        <v>0</v>
      </c>
      <c r="M23" s="82">
        <v>1</v>
      </c>
      <c r="N23" s="82">
        <v>0</v>
      </c>
      <c r="O23" s="82">
        <v>0</v>
      </c>
      <c r="P23" s="82">
        <v>4</v>
      </c>
      <c r="Q23" s="82">
        <v>9</v>
      </c>
      <c r="R23" s="83">
        <v>14</v>
      </c>
    </row>
    <row r="24" spans="1:18" s="84" customFormat="1" ht="15" customHeight="1">
      <c r="A24" s="92" t="s">
        <v>60</v>
      </c>
      <c r="B24" s="92"/>
      <c r="C24" s="92"/>
      <c r="D24" s="104"/>
      <c r="E24" s="85">
        <f t="shared" si="8"/>
        <v>17</v>
      </c>
      <c r="F24" s="81">
        <f t="shared" si="9"/>
        <v>2.4817518248175183</v>
      </c>
      <c r="G24" s="82">
        <v>0</v>
      </c>
      <c r="H24" s="82">
        <v>6</v>
      </c>
      <c r="I24" s="82">
        <v>0</v>
      </c>
      <c r="J24" s="82">
        <v>3</v>
      </c>
      <c r="K24" s="82">
        <v>0</v>
      </c>
      <c r="L24" s="82">
        <v>0</v>
      </c>
      <c r="M24" s="82">
        <v>0</v>
      </c>
      <c r="N24" s="82">
        <v>1</v>
      </c>
      <c r="O24" s="82">
        <v>0</v>
      </c>
      <c r="P24" s="82">
        <v>0</v>
      </c>
      <c r="Q24" s="82">
        <v>7</v>
      </c>
      <c r="R24" s="83">
        <v>0</v>
      </c>
    </row>
    <row r="25" spans="1:18" s="84" customFormat="1" ht="15" customHeight="1" thickBot="1">
      <c r="A25" s="105" t="s">
        <v>61</v>
      </c>
      <c r="B25" s="105"/>
      <c r="C25" s="105"/>
      <c r="D25" s="106"/>
      <c r="E25" s="107">
        <f t="shared" si="8"/>
        <v>4</v>
      </c>
      <c r="F25" s="108">
        <f>E25/SUM($E$17:$E$25)*100</f>
        <v>0.58394160583941601</v>
      </c>
      <c r="G25" s="109">
        <v>0</v>
      </c>
      <c r="H25" s="109">
        <v>2</v>
      </c>
      <c r="I25" s="109">
        <v>0</v>
      </c>
      <c r="J25" s="109">
        <v>0</v>
      </c>
      <c r="K25" s="109">
        <v>0</v>
      </c>
      <c r="L25" s="109">
        <v>0</v>
      </c>
      <c r="M25" s="109">
        <v>0</v>
      </c>
      <c r="N25" s="109">
        <v>0</v>
      </c>
      <c r="O25" s="109">
        <v>0</v>
      </c>
      <c r="P25" s="109">
        <v>0</v>
      </c>
      <c r="Q25" s="109">
        <v>2</v>
      </c>
      <c r="R25" s="110">
        <v>0</v>
      </c>
    </row>
    <row r="26" spans="1:18" s="84" customFormat="1" ht="12.6" customHeight="1">
      <c r="A26" s="111"/>
      <c r="B26" s="111" t="s">
        <v>62</v>
      </c>
      <c r="C26" s="112"/>
      <c r="D26" s="112"/>
      <c r="E26" s="112"/>
      <c r="F26" s="111"/>
      <c r="G26" s="113"/>
      <c r="H26" s="113"/>
      <c r="I26" s="113"/>
      <c r="J26" s="113"/>
      <c r="K26" s="113"/>
      <c r="L26" s="113"/>
      <c r="M26" s="113"/>
      <c r="N26" s="113"/>
      <c r="O26" s="113"/>
      <c r="P26" s="113"/>
      <c r="Q26" s="113"/>
      <c r="R26" s="113"/>
    </row>
    <row r="27" spans="1:18" s="84" customFormat="1" ht="15" customHeight="1">
      <c r="A27" s="114"/>
      <c r="B27" s="115" t="s">
        <v>63</v>
      </c>
      <c r="C27" s="112"/>
      <c r="D27" s="112"/>
      <c r="E27" s="112"/>
      <c r="F27" s="114"/>
      <c r="G27" s="114"/>
      <c r="H27" s="116"/>
      <c r="I27" s="114"/>
      <c r="J27" s="114"/>
      <c r="K27" s="114"/>
      <c r="L27" s="114"/>
      <c r="M27" s="114"/>
      <c r="N27" s="114"/>
      <c r="O27" s="114"/>
      <c r="P27" s="114"/>
      <c r="Q27" s="114"/>
      <c r="R27" s="114"/>
    </row>
    <row r="28" spans="1:18" s="84" customFormat="1" ht="15" customHeight="1">
      <c r="A28" s="117"/>
      <c r="B28" s="117"/>
      <c r="C28" s="117"/>
      <c r="D28" s="117"/>
      <c r="E28" s="117"/>
      <c r="F28" s="117"/>
      <c r="G28" s="117"/>
      <c r="H28" s="117"/>
      <c r="I28" s="117"/>
      <c r="J28" s="117"/>
      <c r="K28" s="117"/>
      <c r="L28" s="117"/>
      <c r="M28" s="117"/>
      <c r="N28" s="117"/>
      <c r="O28" s="117"/>
      <c r="P28" s="117"/>
      <c r="Q28" s="117"/>
      <c r="R28" s="118"/>
    </row>
    <row r="29" spans="1:18" s="84" customFormat="1" ht="15" customHeight="1">
      <c r="A29" s="117"/>
      <c r="B29" s="117"/>
      <c r="C29" s="117"/>
      <c r="D29" s="117"/>
      <c r="E29" s="117"/>
      <c r="F29" s="117"/>
      <c r="G29" s="117"/>
      <c r="H29" s="117"/>
      <c r="I29" s="117"/>
      <c r="J29" s="117"/>
      <c r="K29" s="117"/>
      <c r="L29" s="117"/>
      <c r="M29" s="117"/>
      <c r="N29" s="117"/>
      <c r="O29" s="117"/>
      <c r="P29" s="117"/>
      <c r="Q29" s="117"/>
      <c r="R29" s="118"/>
    </row>
    <row r="30" spans="1:18" s="84" customFormat="1" ht="15" customHeight="1">
      <c r="A30" s="117"/>
      <c r="B30" s="117"/>
      <c r="C30" s="117"/>
      <c r="D30" s="117"/>
      <c r="E30" s="117"/>
      <c r="F30" s="117"/>
      <c r="G30" s="117"/>
      <c r="H30" s="117"/>
      <c r="I30" s="117"/>
      <c r="J30" s="117"/>
      <c r="K30" s="117"/>
      <c r="L30" s="117"/>
      <c r="M30" s="117"/>
      <c r="N30" s="117"/>
      <c r="O30" s="117"/>
      <c r="P30" s="117"/>
      <c r="Q30" s="117"/>
      <c r="R30" s="118"/>
    </row>
    <row r="31" spans="1:18" s="84" customFormat="1" ht="15" customHeight="1">
      <c r="A31" s="117"/>
      <c r="B31" s="117"/>
      <c r="C31" s="117"/>
      <c r="D31" s="117"/>
      <c r="E31" s="117"/>
      <c r="F31" s="117"/>
      <c r="G31" s="117"/>
      <c r="H31" s="117"/>
      <c r="I31" s="117"/>
      <c r="J31" s="117"/>
      <c r="K31" s="117"/>
      <c r="L31" s="117"/>
      <c r="M31" s="117"/>
      <c r="N31" s="117"/>
      <c r="O31" s="117"/>
      <c r="P31" s="117"/>
      <c r="Q31" s="117"/>
      <c r="R31" s="118"/>
    </row>
    <row r="32" spans="1:18" s="84" customFormat="1" ht="15" customHeight="1">
      <c r="A32" s="117"/>
      <c r="B32" s="117"/>
      <c r="C32" s="117"/>
      <c r="D32" s="117"/>
      <c r="E32" s="117"/>
      <c r="F32" s="117"/>
      <c r="G32" s="117"/>
      <c r="H32" s="117"/>
      <c r="I32" s="117"/>
      <c r="J32" s="117"/>
      <c r="K32" s="117"/>
      <c r="L32" s="117"/>
      <c r="M32" s="117"/>
      <c r="N32" s="117"/>
      <c r="O32" s="117"/>
      <c r="P32" s="117"/>
      <c r="Q32" s="117"/>
      <c r="R32" s="118"/>
    </row>
    <row r="33" spans="1:18" s="84" customFormat="1" ht="15" customHeight="1">
      <c r="A33" s="117"/>
      <c r="B33" s="117"/>
      <c r="C33" s="117"/>
      <c r="D33" s="117"/>
      <c r="E33" s="117"/>
      <c r="F33" s="117"/>
      <c r="G33" s="117"/>
      <c r="H33" s="117"/>
      <c r="I33" s="117"/>
      <c r="J33" s="117"/>
      <c r="K33" s="117"/>
      <c r="L33" s="117"/>
      <c r="M33" s="117"/>
      <c r="N33" s="117"/>
      <c r="O33" s="117"/>
      <c r="P33" s="117"/>
      <c r="Q33" s="117"/>
      <c r="R33" s="118"/>
    </row>
    <row r="34" spans="1:18" s="84" customFormat="1" ht="15" customHeight="1">
      <c r="A34" s="117"/>
      <c r="B34" s="117"/>
      <c r="C34" s="117"/>
      <c r="D34" s="117"/>
      <c r="E34" s="117"/>
      <c r="F34" s="117"/>
      <c r="G34" s="117"/>
      <c r="H34" s="117"/>
      <c r="I34" s="117"/>
      <c r="J34" s="117"/>
      <c r="K34" s="117"/>
      <c r="L34" s="117"/>
      <c r="M34" s="117"/>
      <c r="N34" s="117"/>
      <c r="O34" s="117"/>
      <c r="P34" s="117"/>
      <c r="Q34" s="117"/>
      <c r="R34" s="118"/>
    </row>
    <row r="35" spans="1:18" s="62" customFormat="1">
      <c r="A35" s="117"/>
      <c r="B35" s="117"/>
      <c r="C35" s="117"/>
      <c r="D35" s="117"/>
      <c r="E35" s="117"/>
      <c r="F35" s="117"/>
      <c r="G35" s="117"/>
      <c r="H35" s="117"/>
      <c r="I35" s="117"/>
      <c r="J35" s="117"/>
      <c r="K35" s="117"/>
      <c r="L35" s="117"/>
      <c r="M35" s="117"/>
      <c r="N35" s="117"/>
      <c r="O35" s="117"/>
      <c r="P35" s="117"/>
      <c r="Q35" s="117"/>
      <c r="R35" s="118"/>
    </row>
  </sheetData>
  <mergeCells count="26">
    <mergeCell ref="A24:D24"/>
    <mergeCell ref="A25:D25"/>
    <mergeCell ref="A18:D18"/>
    <mergeCell ref="A19:D19"/>
    <mergeCell ref="A20:D20"/>
    <mergeCell ref="A21:D21"/>
    <mergeCell ref="A22:D22"/>
    <mergeCell ref="A23:D23"/>
    <mergeCell ref="Q2:Q3"/>
    <mergeCell ref="R2:R3"/>
    <mergeCell ref="A4:D4"/>
    <mergeCell ref="A5:D5"/>
    <mergeCell ref="A11:D11"/>
    <mergeCell ref="A17:D17"/>
    <mergeCell ref="K2:K3"/>
    <mergeCell ref="L2:L3"/>
    <mergeCell ref="M2:M3"/>
    <mergeCell ref="N2:N3"/>
    <mergeCell ref="O2:O3"/>
    <mergeCell ref="P2:P3"/>
    <mergeCell ref="A2:D3"/>
    <mergeCell ref="E2:F2"/>
    <mergeCell ref="G2:G3"/>
    <mergeCell ref="H2:H3"/>
    <mergeCell ref="I2:I3"/>
    <mergeCell ref="J2:J3"/>
  </mergeCells>
  <phoneticPr fontId="1"/>
  <printOptions horizontalCentered="1"/>
  <pageMargins left="0.47000000000000003" right="0.47000000000000003" top="0.71" bottom="0" header="0" footer="0"/>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workbookViewId="0"/>
  </sheetViews>
  <sheetFormatPr defaultColWidth="8.875" defaultRowHeight="13.5"/>
  <cols>
    <col min="1" max="2" width="18.125" style="172" customWidth="1"/>
    <col min="3" max="3" width="7.25" style="172" customWidth="1"/>
    <col min="4" max="12" width="5.5" style="172" customWidth="1"/>
    <col min="13" max="16384" width="8.875" style="172"/>
  </cols>
  <sheetData>
    <row r="1" spans="1:13" s="7" customFormat="1" ht="15" customHeight="1" thickBot="1">
      <c r="A1" s="7" t="s">
        <v>64</v>
      </c>
    </row>
    <row r="2" spans="1:13" s="11" customFormat="1" ht="15" customHeight="1" thickBot="1">
      <c r="A2" s="119"/>
      <c r="B2" s="120"/>
      <c r="C2" s="121" t="s">
        <v>14</v>
      </c>
      <c r="D2" s="122" t="s">
        <v>65</v>
      </c>
      <c r="E2" s="122" t="s">
        <v>66</v>
      </c>
      <c r="F2" s="122" t="s">
        <v>67</v>
      </c>
      <c r="G2" s="122" t="s">
        <v>19</v>
      </c>
      <c r="H2" s="122" t="s">
        <v>68</v>
      </c>
      <c r="I2" s="122" t="s">
        <v>69</v>
      </c>
      <c r="J2" s="122" t="s">
        <v>70</v>
      </c>
      <c r="K2" s="122" t="s">
        <v>71</v>
      </c>
      <c r="L2" s="123" t="s">
        <v>72</v>
      </c>
    </row>
    <row r="3" spans="1:13" s="11" customFormat="1" ht="12.95" customHeight="1">
      <c r="A3" s="124" t="s">
        <v>73</v>
      </c>
      <c r="B3" s="125"/>
      <c r="C3" s="126">
        <f>SUM(D3:L3)</f>
        <v>685</v>
      </c>
      <c r="D3" s="127">
        <f>SUM(D4,D5,D56)</f>
        <v>128</v>
      </c>
      <c r="E3" s="127">
        <f t="shared" ref="E3:L3" si="0">SUM(E4,E5,E56)</f>
        <v>146</v>
      </c>
      <c r="F3" s="127">
        <f t="shared" si="0"/>
        <v>87</v>
      </c>
      <c r="G3" s="127">
        <f t="shared" si="0"/>
        <v>208</v>
      </c>
      <c r="H3" s="127">
        <f t="shared" si="0"/>
        <v>29</v>
      </c>
      <c r="I3" s="127">
        <f t="shared" si="0"/>
        <v>32</v>
      </c>
      <c r="J3" s="127">
        <f t="shared" si="0"/>
        <v>34</v>
      </c>
      <c r="K3" s="127">
        <f t="shared" si="0"/>
        <v>17</v>
      </c>
      <c r="L3" s="128">
        <f t="shared" si="0"/>
        <v>4</v>
      </c>
    </row>
    <row r="4" spans="1:13" s="134" customFormat="1" ht="12.95" customHeight="1">
      <c r="A4" s="129" t="s">
        <v>74</v>
      </c>
      <c r="B4" s="130"/>
      <c r="C4" s="131">
        <f t="shared" ref="C4:C56" si="1">SUM(D4:L4)</f>
        <v>111</v>
      </c>
      <c r="D4" s="132">
        <v>15</v>
      </c>
      <c r="E4" s="132">
        <v>14</v>
      </c>
      <c r="F4" s="132">
        <v>4</v>
      </c>
      <c r="G4" s="132">
        <v>58</v>
      </c>
      <c r="H4" s="132">
        <v>11</v>
      </c>
      <c r="I4" s="132">
        <v>2</v>
      </c>
      <c r="J4" s="132">
        <v>1</v>
      </c>
      <c r="K4" s="132">
        <v>4</v>
      </c>
      <c r="L4" s="133">
        <v>2</v>
      </c>
    </row>
    <row r="5" spans="1:13" s="134" customFormat="1" ht="12.95" customHeight="1">
      <c r="A5" s="129" t="s">
        <v>75</v>
      </c>
      <c r="B5" s="130"/>
      <c r="C5" s="131">
        <f t="shared" si="1"/>
        <v>474</v>
      </c>
      <c r="D5" s="132">
        <v>92</v>
      </c>
      <c r="E5" s="132">
        <v>112</v>
      </c>
      <c r="F5" s="132">
        <v>54</v>
      </c>
      <c r="G5" s="132">
        <v>148</v>
      </c>
      <c r="H5" s="132">
        <v>15</v>
      </c>
      <c r="I5" s="132">
        <v>21</v>
      </c>
      <c r="J5" s="132">
        <v>18</v>
      </c>
      <c r="K5" s="132">
        <v>12</v>
      </c>
      <c r="L5" s="133">
        <v>2</v>
      </c>
    </row>
    <row r="6" spans="1:13" s="134" customFormat="1" ht="12.95" customHeight="1">
      <c r="A6" s="135" t="s">
        <v>76</v>
      </c>
      <c r="B6" s="136"/>
      <c r="C6" s="137">
        <f t="shared" si="1"/>
        <v>1070</v>
      </c>
      <c r="D6" s="138">
        <f>SUM(D7,D10,D14,D18,D21,D30,D38,D42,D45,D52,D54)</f>
        <v>201</v>
      </c>
      <c r="E6" s="138">
        <f t="shared" ref="E6:L6" si="2">SUM(E7,E10,E14,E18,E21,E30,E38,E42,E45,E52,E54)</f>
        <v>225</v>
      </c>
      <c r="F6" s="138">
        <f t="shared" si="2"/>
        <v>156</v>
      </c>
      <c r="G6" s="138">
        <f>SUM(G7,G10,G14,G18,G21,G30,G38,G42,G45,G52,G54)</f>
        <v>342</v>
      </c>
      <c r="H6" s="138">
        <f t="shared" si="2"/>
        <v>21</v>
      </c>
      <c r="I6" s="138">
        <f t="shared" si="2"/>
        <v>54</v>
      </c>
      <c r="J6" s="138">
        <f t="shared" si="2"/>
        <v>39</v>
      </c>
      <c r="K6" s="138">
        <f t="shared" si="2"/>
        <v>26</v>
      </c>
      <c r="L6" s="139">
        <f t="shared" si="2"/>
        <v>6</v>
      </c>
      <c r="M6" s="140"/>
    </row>
    <row r="7" spans="1:13" s="134" customFormat="1" ht="12.95" customHeight="1">
      <c r="A7" s="141" t="s">
        <v>77</v>
      </c>
      <c r="B7" s="142" t="s">
        <v>14</v>
      </c>
      <c r="C7" s="143">
        <f t="shared" si="1"/>
        <v>51</v>
      </c>
      <c r="D7" s="144">
        <f>SUM(D8:D9)</f>
        <v>23</v>
      </c>
      <c r="E7" s="144">
        <f t="shared" ref="E7:L7" si="3">SUM(E8:E9)</f>
        <v>3</v>
      </c>
      <c r="F7" s="144">
        <f t="shared" si="3"/>
        <v>13</v>
      </c>
      <c r="G7" s="144">
        <f t="shared" si="3"/>
        <v>4</v>
      </c>
      <c r="H7" s="144">
        <f t="shared" si="3"/>
        <v>1</v>
      </c>
      <c r="I7" s="144">
        <f t="shared" si="3"/>
        <v>1</v>
      </c>
      <c r="J7" s="144">
        <f t="shared" si="3"/>
        <v>3</v>
      </c>
      <c r="K7" s="144">
        <f t="shared" si="3"/>
        <v>3</v>
      </c>
      <c r="L7" s="145">
        <f t="shared" si="3"/>
        <v>0</v>
      </c>
    </row>
    <row r="8" spans="1:13" s="134" customFormat="1" ht="12.95" customHeight="1">
      <c r="A8" s="146"/>
      <c r="B8" s="147" t="s">
        <v>78</v>
      </c>
      <c r="C8" s="131">
        <f t="shared" si="1"/>
        <v>1</v>
      </c>
      <c r="D8" s="148">
        <v>1</v>
      </c>
      <c r="E8" s="132">
        <v>0</v>
      </c>
      <c r="F8" s="132">
        <v>0</v>
      </c>
      <c r="G8" s="132">
        <v>0</v>
      </c>
      <c r="H8" s="132">
        <v>0</v>
      </c>
      <c r="I8" s="132">
        <v>0</v>
      </c>
      <c r="J8" s="132">
        <v>0</v>
      </c>
      <c r="K8" s="132">
        <v>0</v>
      </c>
      <c r="L8" s="133">
        <v>0</v>
      </c>
    </row>
    <row r="9" spans="1:13" s="134" customFormat="1" ht="12.95" customHeight="1">
      <c r="A9" s="129"/>
      <c r="B9" s="147" t="s">
        <v>79</v>
      </c>
      <c r="C9" s="131">
        <f t="shared" si="1"/>
        <v>50</v>
      </c>
      <c r="D9" s="148">
        <v>22</v>
      </c>
      <c r="E9" s="132">
        <v>3</v>
      </c>
      <c r="F9" s="132">
        <v>13</v>
      </c>
      <c r="G9" s="132">
        <v>4</v>
      </c>
      <c r="H9" s="132">
        <v>1</v>
      </c>
      <c r="I9" s="132">
        <v>1</v>
      </c>
      <c r="J9" s="132">
        <v>3</v>
      </c>
      <c r="K9" s="148">
        <v>3</v>
      </c>
      <c r="L9" s="133">
        <v>0</v>
      </c>
    </row>
    <row r="10" spans="1:13" s="134" customFormat="1" ht="12.95" customHeight="1">
      <c r="A10" s="149" t="s">
        <v>80</v>
      </c>
      <c r="B10" s="142" t="s">
        <v>14</v>
      </c>
      <c r="C10" s="143">
        <f t="shared" si="1"/>
        <v>149</v>
      </c>
      <c r="D10" s="144">
        <f>SUM(D11:D13)</f>
        <v>35</v>
      </c>
      <c r="E10" s="144">
        <f t="shared" ref="E10:L10" si="4">SUM(E11:E13)</f>
        <v>27</v>
      </c>
      <c r="F10" s="144">
        <f t="shared" si="4"/>
        <v>17</v>
      </c>
      <c r="G10" s="144">
        <f t="shared" si="4"/>
        <v>50</v>
      </c>
      <c r="H10" s="144">
        <f t="shared" si="4"/>
        <v>3</v>
      </c>
      <c r="I10" s="144">
        <f t="shared" si="4"/>
        <v>10</v>
      </c>
      <c r="J10" s="144">
        <f t="shared" si="4"/>
        <v>5</v>
      </c>
      <c r="K10" s="150">
        <f t="shared" si="4"/>
        <v>2</v>
      </c>
      <c r="L10" s="145">
        <f t="shared" si="4"/>
        <v>0</v>
      </c>
    </row>
    <row r="11" spans="1:13" s="134" customFormat="1" ht="12.95" customHeight="1">
      <c r="A11" s="146"/>
      <c r="B11" s="147" t="s">
        <v>81</v>
      </c>
      <c r="C11" s="131">
        <f t="shared" si="1"/>
        <v>93</v>
      </c>
      <c r="D11" s="148">
        <v>15</v>
      </c>
      <c r="E11" s="132">
        <v>24</v>
      </c>
      <c r="F11" s="132">
        <v>13</v>
      </c>
      <c r="G11" s="132">
        <v>27</v>
      </c>
      <c r="H11" s="132">
        <v>2</v>
      </c>
      <c r="I11" s="132">
        <v>7</v>
      </c>
      <c r="J11" s="132">
        <v>3</v>
      </c>
      <c r="K11" s="148">
        <v>2</v>
      </c>
      <c r="L11" s="133">
        <v>0</v>
      </c>
    </row>
    <row r="12" spans="1:13" s="134" customFormat="1" ht="12.95" customHeight="1">
      <c r="A12" s="146"/>
      <c r="B12" s="147" t="s">
        <v>82</v>
      </c>
      <c r="C12" s="131">
        <f t="shared" si="1"/>
        <v>26</v>
      </c>
      <c r="D12" s="148">
        <v>0</v>
      </c>
      <c r="E12" s="132">
        <v>2</v>
      </c>
      <c r="F12" s="132">
        <v>2</v>
      </c>
      <c r="G12" s="132">
        <v>17</v>
      </c>
      <c r="H12" s="148">
        <v>0</v>
      </c>
      <c r="I12" s="132">
        <v>3</v>
      </c>
      <c r="J12" s="132">
        <v>2</v>
      </c>
      <c r="K12" s="148">
        <v>0</v>
      </c>
      <c r="L12" s="133">
        <v>0</v>
      </c>
    </row>
    <row r="13" spans="1:13" s="134" customFormat="1" ht="12.95" customHeight="1">
      <c r="A13" s="151"/>
      <c r="B13" s="152" t="s">
        <v>79</v>
      </c>
      <c r="C13" s="153">
        <f t="shared" si="1"/>
        <v>30</v>
      </c>
      <c r="D13" s="154">
        <v>20</v>
      </c>
      <c r="E13" s="155">
        <v>1</v>
      </c>
      <c r="F13" s="155">
        <v>2</v>
      </c>
      <c r="G13" s="155">
        <v>6</v>
      </c>
      <c r="H13" s="155">
        <v>1</v>
      </c>
      <c r="I13" s="155">
        <v>0</v>
      </c>
      <c r="J13" s="155">
        <v>0</v>
      </c>
      <c r="K13" s="154">
        <v>0</v>
      </c>
      <c r="L13" s="156">
        <v>0</v>
      </c>
    </row>
    <row r="14" spans="1:13" s="134" customFormat="1" ht="12.95" customHeight="1">
      <c r="A14" s="157" t="s">
        <v>83</v>
      </c>
      <c r="B14" s="142" t="s">
        <v>14</v>
      </c>
      <c r="C14" s="143">
        <f t="shared" si="1"/>
        <v>9</v>
      </c>
      <c r="D14" s="144">
        <f>SUM(D15:D17)</f>
        <v>0</v>
      </c>
      <c r="E14" s="144">
        <f>SUM(E15:E17)</f>
        <v>0</v>
      </c>
      <c r="F14" s="144">
        <f t="shared" ref="F14:K14" si="5">SUM(F15:F17)</f>
        <v>2</v>
      </c>
      <c r="G14" s="144">
        <f t="shared" si="5"/>
        <v>6</v>
      </c>
      <c r="H14" s="144">
        <f t="shared" si="5"/>
        <v>0</v>
      </c>
      <c r="I14" s="144">
        <f t="shared" si="5"/>
        <v>0</v>
      </c>
      <c r="J14" s="144">
        <f t="shared" si="5"/>
        <v>0</v>
      </c>
      <c r="K14" s="144">
        <f t="shared" si="5"/>
        <v>1</v>
      </c>
      <c r="L14" s="145">
        <f>SUM(L15:L17)</f>
        <v>0</v>
      </c>
    </row>
    <row r="15" spans="1:13" s="134" customFormat="1" ht="12.95" customHeight="1">
      <c r="A15" s="146"/>
      <c r="B15" s="147" t="s">
        <v>84</v>
      </c>
      <c r="C15" s="131">
        <f t="shared" si="1"/>
        <v>3</v>
      </c>
      <c r="D15" s="148">
        <v>0</v>
      </c>
      <c r="E15" s="148">
        <v>0</v>
      </c>
      <c r="F15" s="132">
        <v>1</v>
      </c>
      <c r="G15" s="132">
        <v>2</v>
      </c>
      <c r="H15" s="132">
        <v>0</v>
      </c>
      <c r="I15" s="132">
        <v>0</v>
      </c>
      <c r="J15" s="132">
        <v>0</v>
      </c>
      <c r="K15" s="132">
        <v>0</v>
      </c>
      <c r="L15" s="133">
        <v>0</v>
      </c>
    </row>
    <row r="16" spans="1:13" s="134" customFormat="1" ht="12.95" customHeight="1">
      <c r="A16" s="146"/>
      <c r="B16" s="147" t="s">
        <v>85</v>
      </c>
      <c r="C16" s="131">
        <f t="shared" si="1"/>
        <v>2</v>
      </c>
      <c r="D16" s="148">
        <v>0</v>
      </c>
      <c r="E16" s="132">
        <v>0</v>
      </c>
      <c r="F16" s="132">
        <v>0</v>
      </c>
      <c r="G16" s="132">
        <v>2</v>
      </c>
      <c r="H16" s="132">
        <v>0</v>
      </c>
      <c r="I16" s="132">
        <v>0</v>
      </c>
      <c r="J16" s="132">
        <v>0</v>
      </c>
      <c r="K16" s="132">
        <v>0</v>
      </c>
      <c r="L16" s="133">
        <v>0</v>
      </c>
    </row>
    <row r="17" spans="1:13" s="134" customFormat="1" ht="12.95" customHeight="1">
      <c r="A17" s="129"/>
      <c r="B17" s="147" t="s">
        <v>79</v>
      </c>
      <c r="C17" s="131">
        <f t="shared" si="1"/>
        <v>4</v>
      </c>
      <c r="D17" s="148">
        <v>0</v>
      </c>
      <c r="E17" s="132">
        <v>0</v>
      </c>
      <c r="F17" s="148">
        <v>1</v>
      </c>
      <c r="G17" s="132">
        <v>2</v>
      </c>
      <c r="H17" s="132">
        <v>0</v>
      </c>
      <c r="I17" s="132">
        <v>0</v>
      </c>
      <c r="J17" s="132">
        <v>0</v>
      </c>
      <c r="K17" s="132">
        <v>1</v>
      </c>
      <c r="L17" s="133">
        <v>0</v>
      </c>
    </row>
    <row r="18" spans="1:13" s="134" customFormat="1" ht="12.95" customHeight="1">
      <c r="A18" s="141" t="s">
        <v>86</v>
      </c>
      <c r="B18" s="142" t="s">
        <v>14</v>
      </c>
      <c r="C18" s="143">
        <f t="shared" si="1"/>
        <v>37</v>
      </c>
      <c r="D18" s="150">
        <f t="shared" ref="D18:L18" si="6">SUM(D19:D20)</f>
        <v>5</v>
      </c>
      <c r="E18" s="144">
        <f>SUM(E19:E20)</f>
        <v>7</v>
      </c>
      <c r="F18" s="144">
        <f t="shared" si="6"/>
        <v>9</v>
      </c>
      <c r="G18" s="144">
        <f t="shared" si="6"/>
        <v>12</v>
      </c>
      <c r="H18" s="144">
        <f t="shared" si="6"/>
        <v>0</v>
      </c>
      <c r="I18" s="144">
        <f t="shared" si="6"/>
        <v>1</v>
      </c>
      <c r="J18" s="144">
        <f t="shared" si="6"/>
        <v>3</v>
      </c>
      <c r="K18" s="144">
        <f t="shared" si="6"/>
        <v>0</v>
      </c>
      <c r="L18" s="145">
        <f t="shared" si="6"/>
        <v>0</v>
      </c>
      <c r="M18" s="140"/>
    </row>
    <row r="19" spans="1:13" s="134" customFormat="1" ht="12.95" customHeight="1">
      <c r="A19" s="146"/>
      <c r="B19" s="147" t="s">
        <v>87</v>
      </c>
      <c r="C19" s="131">
        <f t="shared" si="1"/>
        <v>5</v>
      </c>
      <c r="D19" s="148">
        <v>0</v>
      </c>
      <c r="E19" s="132">
        <v>2</v>
      </c>
      <c r="F19" s="132">
        <v>1</v>
      </c>
      <c r="G19" s="132">
        <v>2</v>
      </c>
      <c r="H19" s="132">
        <v>0</v>
      </c>
      <c r="I19" s="132">
        <v>0</v>
      </c>
      <c r="J19" s="132">
        <v>0</v>
      </c>
      <c r="K19" s="132">
        <v>0</v>
      </c>
      <c r="L19" s="133">
        <v>0</v>
      </c>
    </row>
    <row r="20" spans="1:13" s="134" customFormat="1" ht="12.95" customHeight="1">
      <c r="A20" s="151"/>
      <c r="B20" s="152" t="s">
        <v>88</v>
      </c>
      <c r="C20" s="153">
        <f t="shared" si="1"/>
        <v>32</v>
      </c>
      <c r="D20" s="154">
        <v>5</v>
      </c>
      <c r="E20" s="155">
        <v>5</v>
      </c>
      <c r="F20" s="155">
        <v>8</v>
      </c>
      <c r="G20" s="155">
        <v>10</v>
      </c>
      <c r="H20" s="155">
        <v>0</v>
      </c>
      <c r="I20" s="155">
        <v>1</v>
      </c>
      <c r="J20" s="155">
        <v>3</v>
      </c>
      <c r="K20" s="155">
        <v>0</v>
      </c>
      <c r="L20" s="156">
        <v>0</v>
      </c>
    </row>
    <row r="21" spans="1:13" s="134" customFormat="1" ht="12.95" customHeight="1">
      <c r="A21" s="157" t="s">
        <v>89</v>
      </c>
      <c r="B21" s="142" t="s">
        <v>14</v>
      </c>
      <c r="C21" s="143">
        <f t="shared" si="1"/>
        <v>113</v>
      </c>
      <c r="D21" s="144">
        <f>SUM(D22:D29)</f>
        <v>24</v>
      </c>
      <c r="E21" s="144">
        <f>SUM(E22:E29)</f>
        <v>17</v>
      </c>
      <c r="F21" s="144">
        <f t="shared" ref="F21:L21" si="7">SUM(F22:F29)</f>
        <v>14</v>
      </c>
      <c r="G21" s="144">
        <f t="shared" si="7"/>
        <v>49</v>
      </c>
      <c r="H21" s="144">
        <f t="shared" si="7"/>
        <v>1</v>
      </c>
      <c r="I21" s="144">
        <f t="shared" si="7"/>
        <v>6</v>
      </c>
      <c r="J21" s="144">
        <f t="shared" si="7"/>
        <v>0</v>
      </c>
      <c r="K21" s="144">
        <f t="shared" si="7"/>
        <v>1</v>
      </c>
      <c r="L21" s="145">
        <f t="shared" si="7"/>
        <v>1</v>
      </c>
    </row>
    <row r="22" spans="1:13" s="134" customFormat="1" ht="12.95" customHeight="1">
      <c r="A22" s="146"/>
      <c r="B22" s="147" t="s">
        <v>90</v>
      </c>
      <c r="C22" s="131">
        <f t="shared" si="1"/>
        <v>0</v>
      </c>
      <c r="D22" s="148"/>
      <c r="E22" s="148"/>
      <c r="F22" s="132"/>
      <c r="G22" s="132"/>
      <c r="H22" s="132"/>
      <c r="I22" s="132"/>
      <c r="J22" s="132"/>
      <c r="K22" s="132"/>
      <c r="L22" s="133"/>
    </row>
    <row r="23" spans="1:13" s="134" customFormat="1" ht="12.95" customHeight="1">
      <c r="A23" s="146"/>
      <c r="B23" s="147" t="s">
        <v>91</v>
      </c>
      <c r="C23" s="131">
        <f t="shared" si="1"/>
        <v>39</v>
      </c>
      <c r="D23" s="148">
        <v>4</v>
      </c>
      <c r="E23" s="132">
        <v>8</v>
      </c>
      <c r="F23" s="132">
        <v>3</v>
      </c>
      <c r="G23" s="132">
        <v>22</v>
      </c>
      <c r="H23" s="148">
        <v>0</v>
      </c>
      <c r="I23" s="132">
        <v>2</v>
      </c>
      <c r="J23" s="132">
        <v>0</v>
      </c>
      <c r="K23" s="132">
        <v>0</v>
      </c>
      <c r="L23" s="133">
        <v>0</v>
      </c>
    </row>
    <row r="24" spans="1:13" s="134" customFormat="1" ht="12.95" customHeight="1">
      <c r="A24" s="146"/>
      <c r="B24" s="147" t="s">
        <v>92</v>
      </c>
      <c r="C24" s="131">
        <f t="shared" si="1"/>
        <v>1</v>
      </c>
      <c r="D24" s="148">
        <v>1</v>
      </c>
      <c r="E24" s="132">
        <v>0</v>
      </c>
      <c r="F24" s="132">
        <v>0</v>
      </c>
      <c r="G24" s="132">
        <v>0</v>
      </c>
      <c r="H24" s="132">
        <v>0</v>
      </c>
      <c r="I24" s="132">
        <v>0</v>
      </c>
      <c r="J24" s="132">
        <v>0</v>
      </c>
      <c r="K24" s="132">
        <v>0</v>
      </c>
      <c r="L24" s="133">
        <v>0</v>
      </c>
    </row>
    <row r="25" spans="1:13" s="134" customFormat="1" ht="12.95" customHeight="1">
      <c r="A25" s="146"/>
      <c r="B25" s="147" t="s">
        <v>93</v>
      </c>
      <c r="C25" s="131">
        <f t="shared" si="1"/>
        <v>32</v>
      </c>
      <c r="D25" s="148">
        <v>8</v>
      </c>
      <c r="E25" s="132">
        <v>5</v>
      </c>
      <c r="F25" s="132">
        <v>6</v>
      </c>
      <c r="G25" s="132">
        <v>11</v>
      </c>
      <c r="H25" s="132">
        <v>0</v>
      </c>
      <c r="I25" s="148">
        <v>2</v>
      </c>
      <c r="J25" s="132">
        <v>0</v>
      </c>
      <c r="K25" s="132">
        <v>0</v>
      </c>
      <c r="L25" s="133">
        <v>0</v>
      </c>
    </row>
    <row r="26" spans="1:13" s="134" customFormat="1" ht="12.95" customHeight="1">
      <c r="A26" s="146"/>
      <c r="B26" s="147" t="s">
        <v>94</v>
      </c>
      <c r="C26" s="131">
        <f t="shared" si="1"/>
        <v>15</v>
      </c>
      <c r="D26" s="148">
        <v>7</v>
      </c>
      <c r="E26" s="132">
        <v>2</v>
      </c>
      <c r="F26" s="132">
        <v>1</v>
      </c>
      <c r="G26" s="132">
        <v>4</v>
      </c>
      <c r="H26" s="148">
        <v>0</v>
      </c>
      <c r="I26" s="148">
        <v>0</v>
      </c>
      <c r="J26" s="132">
        <v>0</v>
      </c>
      <c r="K26" s="132">
        <v>1</v>
      </c>
      <c r="L26" s="133">
        <v>0</v>
      </c>
    </row>
    <row r="27" spans="1:13" s="134" customFormat="1" ht="12.95" customHeight="1">
      <c r="A27" s="146"/>
      <c r="B27" s="147" t="s">
        <v>95</v>
      </c>
      <c r="C27" s="131">
        <f t="shared" si="1"/>
        <v>8</v>
      </c>
      <c r="D27" s="148">
        <v>0</v>
      </c>
      <c r="E27" s="132">
        <v>0</v>
      </c>
      <c r="F27" s="132">
        <v>2</v>
      </c>
      <c r="G27" s="132">
        <v>6</v>
      </c>
      <c r="H27" s="148">
        <v>0</v>
      </c>
      <c r="I27" s="132">
        <v>0</v>
      </c>
      <c r="J27" s="132">
        <v>0</v>
      </c>
      <c r="K27" s="132">
        <v>0</v>
      </c>
      <c r="L27" s="133">
        <v>0</v>
      </c>
    </row>
    <row r="28" spans="1:13" s="134" customFormat="1" ht="12.95" customHeight="1">
      <c r="A28" s="146"/>
      <c r="B28" s="147" t="s">
        <v>96</v>
      </c>
      <c r="C28" s="131">
        <f t="shared" si="1"/>
        <v>4</v>
      </c>
      <c r="D28" s="148">
        <v>1</v>
      </c>
      <c r="E28" s="132">
        <v>2</v>
      </c>
      <c r="F28" s="132">
        <v>1</v>
      </c>
      <c r="G28" s="132">
        <v>0</v>
      </c>
      <c r="H28" s="148">
        <v>0</v>
      </c>
      <c r="I28" s="132">
        <v>0</v>
      </c>
      <c r="J28" s="132">
        <v>0</v>
      </c>
      <c r="K28" s="132">
        <v>0</v>
      </c>
      <c r="L28" s="133">
        <v>0</v>
      </c>
    </row>
    <row r="29" spans="1:13" s="134" customFormat="1" ht="12.95" customHeight="1">
      <c r="A29" s="146"/>
      <c r="B29" s="147" t="s">
        <v>97</v>
      </c>
      <c r="C29" s="131">
        <f t="shared" si="1"/>
        <v>14</v>
      </c>
      <c r="D29" s="148">
        <v>3</v>
      </c>
      <c r="E29" s="132">
        <v>0</v>
      </c>
      <c r="F29" s="132">
        <v>1</v>
      </c>
      <c r="G29" s="132">
        <v>6</v>
      </c>
      <c r="H29" s="148">
        <v>1</v>
      </c>
      <c r="I29" s="132">
        <v>2</v>
      </c>
      <c r="J29" s="132">
        <v>0</v>
      </c>
      <c r="K29" s="148">
        <v>0</v>
      </c>
      <c r="L29" s="158">
        <v>1</v>
      </c>
    </row>
    <row r="30" spans="1:13" s="134" customFormat="1" ht="12.95" customHeight="1">
      <c r="A30" s="149" t="s">
        <v>98</v>
      </c>
      <c r="B30" s="142" t="s">
        <v>14</v>
      </c>
      <c r="C30" s="143">
        <f t="shared" si="1"/>
        <v>298</v>
      </c>
      <c r="D30" s="144">
        <f>SUM(D31:D37)</f>
        <v>54</v>
      </c>
      <c r="E30" s="144">
        <f>SUM(E31:E37)</f>
        <v>65</v>
      </c>
      <c r="F30" s="144">
        <f t="shared" ref="F30:L30" si="8">SUM(F31:F37)</f>
        <v>40</v>
      </c>
      <c r="G30" s="144">
        <f t="shared" si="8"/>
        <v>86</v>
      </c>
      <c r="H30" s="150">
        <f t="shared" si="8"/>
        <v>11</v>
      </c>
      <c r="I30" s="144">
        <f t="shared" si="8"/>
        <v>13</v>
      </c>
      <c r="J30" s="144">
        <f t="shared" si="8"/>
        <v>18</v>
      </c>
      <c r="K30" s="150">
        <f t="shared" si="8"/>
        <v>10</v>
      </c>
      <c r="L30" s="145">
        <f t="shared" si="8"/>
        <v>1</v>
      </c>
    </row>
    <row r="31" spans="1:13" s="134" customFormat="1" ht="12.95" customHeight="1">
      <c r="A31" s="146"/>
      <c r="B31" s="147" t="s">
        <v>99</v>
      </c>
      <c r="C31" s="131">
        <f t="shared" si="1"/>
        <v>0</v>
      </c>
      <c r="D31" s="148"/>
      <c r="E31" s="132"/>
      <c r="F31" s="132"/>
      <c r="G31" s="132"/>
      <c r="H31" s="148"/>
      <c r="I31" s="132"/>
      <c r="J31" s="132"/>
      <c r="K31" s="148"/>
      <c r="L31" s="133"/>
    </row>
    <row r="32" spans="1:13" s="134" customFormat="1" ht="12.95" customHeight="1">
      <c r="A32" s="146"/>
      <c r="B32" s="147" t="s">
        <v>100</v>
      </c>
      <c r="C32" s="131">
        <f t="shared" si="1"/>
        <v>68</v>
      </c>
      <c r="D32" s="148">
        <v>12</v>
      </c>
      <c r="E32" s="132">
        <v>16</v>
      </c>
      <c r="F32" s="132">
        <v>9</v>
      </c>
      <c r="G32" s="132">
        <v>20</v>
      </c>
      <c r="H32" s="148">
        <v>2</v>
      </c>
      <c r="I32" s="132">
        <v>2</v>
      </c>
      <c r="J32" s="132">
        <v>3</v>
      </c>
      <c r="K32" s="148">
        <v>4</v>
      </c>
      <c r="L32" s="133">
        <v>0</v>
      </c>
    </row>
    <row r="33" spans="1:13" s="134" customFormat="1" ht="12.95" customHeight="1">
      <c r="A33" s="146"/>
      <c r="B33" s="147" t="s">
        <v>101</v>
      </c>
      <c r="C33" s="131">
        <f t="shared" si="1"/>
        <v>187</v>
      </c>
      <c r="D33" s="148">
        <v>32</v>
      </c>
      <c r="E33" s="132">
        <v>39</v>
      </c>
      <c r="F33" s="132">
        <v>23</v>
      </c>
      <c r="G33" s="132">
        <v>55</v>
      </c>
      <c r="H33" s="148">
        <v>7</v>
      </c>
      <c r="I33" s="132">
        <v>11</v>
      </c>
      <c r="J33" s="132">
        <v>13</v>
      </c>
      <c r="K33" s="148">
        <v>6</v>
      </c>
      <c r="L33" s="133">
        <v>1</v>
      </c>
    </row>
    <row r="34" spans="1:13" s="134" customFormat="1" ht="12.95" customHeight="1">
      <c r="A34" s="146"/>
      <c r="B34" s="147" t="s">
        <v>102</v>
      </c>
      <c r="C34" s="131">
        <f t="shared" si="1"/>
        <v>21</v>
      </c>
      <c r="D34" s="148">
        <v>5</v>
      </c>
      <c r="E34" s="132">
        <v>6</v>
      </c>
      <c r="F34" s="132">
        <v>2</v>
      </c>
      <c r="G34" s="132">
        <v>7</v>
      </c>
      <c r="H34" s="148">
        <v>1</v>
      </c>
      <c r="I34" s="132">
        <v>0</v>
      </c>
      <c r="J34" s="132">
        <v>0</v>
      </c>
      <c r="K34" s="148">
        <v>0</v>
      </c>
      <c r="L34" s="133">
        <v>0</v>
      </c>
    </row>
    <row r="35" spans="1:13" s="134" customFormat="1" ht="12.95" customHeight="1">
      <c r="A35" s="146"/>
      <c r="B35" s="147" t="s">
        <v>103</v>
      </c>
      <c r="C35" s="131">
        <f t="shared" si="1"/>
        <v>3</v>
      </c>
      <c r="D35" s="148">
        <v>0</v>
      </c>
      <c r="E35" s="132">
        <v>1</v>
      </c>
      <c r="F35" s="132">
        <v>1</v>
      </c>
      <c r="G35" s="132">
        <v>0</v>
      </c>
      <c r="H35" s="148">
        <v>1</v>
      </c>
      <c r="I35" s="132">
        <v>0</v>
      </c>
      <c r="J35" s="132">
        <v>0</v>
      </c>
      <c r="K35" s="148">
        <v>0</v>
      </c>
      <c r="L35" s="133">
        <v>0</v>
      </c>
    </row>
    <row r="36" spans="1:13" s="134" customFormat="1" ht="12.95" customHeight="1">
      <c r="A36" s="146"/>
      <c r="B36" s="147" t="s">
        <v>104</v>
      </c>
      <c r="C36" s="131">
        <f t="shared" si="1"/>
        <v>0</v>
      </c>
      <c r="D36" s="148"/>
      <c r="E36" s="132"/>
      <c r="F36" s="132"/>
      <c r="G36" s="132"/>
      <c r="H36" s="148"/>
      <c r="I36" s="132"/>
      <c r="J36" s="132"/>
      <c r="K36" s="148"/>
      <c r="L36" s="133"/>
    </row>
    <row r="37" spans="1:13" s="134" customFormat="1" ht="12.95" customHeight="1">
      <c r="A37" s="159"/>
      <c r="B37" s="152" t="s">
        <v>79</v>
      </c>
      <c r="C37" s="153">
        <f t="shared" si="1"/>
        <v>19</v>
      </c>
      <c r="D37" s="154">
        <v>5</v>
      </c>
      <c r="E37" s="155">
        <v>3</v>
      </c>
      <c r="F37" s="155">
        <v>5</v>
      </c>
      <c r="G37" s="155">
        <v>4</v>
      </c>
      <c r="H37" s="154">
        <v>0</v>
      </c>
      <c r="I37" s="155">
        <v>0</v>
      </c>
      <c r="J37" s="155">
        <v>2</v>
      </c>
      <c r="K37" s="154">
        <v>0</v>
      </c>
      <c r="L37" s="156">
        <v>0</v>
      </c>
    </row>
    <row r="38" spans="1:13" s="134" customFormat="1" ht="12.95" customHeight="1">
      <c r="A38" s="129" t="s">
        <v>105</v>
      </c>
      <c r="B38" s="142" t="s">
        <v>14</v>
      </c>
      <c r="C38" s="143">
        <f t="shared" si="1"/>
        <v>69</v>
      </c>
      <c r="D38" s="144">
        <f>SUM(D39:D41)</f>
        <v>9</v>
      </c>
      <c r="E38" s="144">
        <f t="shared" ref="E38:K38" si="9">SUM(E39:E41)</f>
        <v>14</v>
      </c>
      <c r="F38" s="144">
        <f>SUM(F39:F41)</f>
        <v>10</v>
      </c>
      <c r="G38" s="144">
        <f t="shared" si="9"/>
        <v>22</v>
      </c>
      <c r="H38" s="144">
        <f t="shared" si="9"/>
        <v>2</v>
      </c>
      <c r="I38" s="144">
        <f t="shared" si="9"/>
        <v>11</v>
      </c>
      <c r="J38" s="144">
        <f t="shared" si="9"/>
        <v>1</v>
      </c>
      <c r="K38" s="144">
        <f t="shared" si="9"/>
        <v>0</v>
      </c>
      <c r="L38" s="145">
        <f>SUM(L39:L41)</f>
        <v>0</v>
      </c>
    </row>
    <row r="39" spans="1:13" s="134" customFormat="1" ht="12.95" customHeight="1">
      <c r="A39" s="146"/>
      <c r="B39" s="147" t="s">
        <v>106</v>
      </c>
      <c r="C39" s="131">
        <f t="shared" si="1"/>
        <v>17</v>
      </c>
      <c r="D39" s="148">
        <v>1</v>
      </c>
      <c r="E39" s="132">
        <v>1</v>
      </c>
      <c r="F39" s="132">
        <v>2</v>
      </c>
      <c r="G39" s="132">
        <v>8</v>
      </c>
      <c r="H39" s="148">
        <v>0</v>
      </c>
      <c r="I39" s="132">
        <v>5</v>
      </c>
      <c r="J39" s="132">
        <v>0</v>
      </c>
      <c r="K39" s="148">
        <v>0</v>
      </c>
      <c r="L39" s="133">
        <v>0</v>
      </c>
    </row>
    <row r="40" spans="1:13" s="134" customFormat="1" ht="12.95" customHeight="1">
      <c r="A40" s="146"/>
      <c r="B40" s="147" t="s">
        <v>107</v>
      </c>
      <c r="C40" s="131">
        <f t="shared" si="1"/>
        <v>12</v>
      </c>
      <c r="D40" s="148">
        <v>1</v>
      </c>
      <c r="E40" s="132">
        <v>1</v>
      </c>
      <c r="F40" s="132">
        <v>1</v>
      </c>
      <c r="G40" s="132">
        <v>4</v>
      </c>
      <c r="H40" s="148">
        <v>1</v>
      </c>
      <c r="I40" s="148">
        <v>3</v>
      </c>
      <c r="J40" s="132">
        <v>1</v>
      </c>
      <c r="K40" s="148">
        <v>0</v>
      </c>
      <c r="L40" s="133">
        <v>0</v>
      </c>
    </row>
    <row r="41" spans="1:13" s="134" customFormat="1" ht="12.95" customHeight="1">
      <c r="A41" s="129"/>
      <c r="B41" s="147" t="s">
        <v>79</v>
      </c>
      <c r="C41" s="131">
        <f t="shared" si="1"/>
        <v>40</v>
      </c>
      <c r="D41" s="148">
        <v>7</v>
      </c>
      <c r="E41" s="132">
        <v>12</v>
      </c>
      <c r="F41" s="132">
        <v>7</v>
      </c>
      <c r="G41" s="132">
        <v>10</v>
      </c>
      <c r="H41" s="148">
        <v>1</v>
      </c>
      <c r="I41" s="148">
        <v>3</v>
      </c>
      <c r="J41" s="132">
        <v>0</v>
      </c>
      <c r="K41" s="148">
        <v>0</v>
      </c>
      <c r="L41" s="133">
        <v>0</v>
      </c>
    </row>
    <row r="42" spans="1:13" s="134" customFormat="1" ht="12.95" customHeight="1">
      <c r="A42" s="141" t="s">
        <v>108</v>
      </c>
      <c r="B42" s="142" t="s">
        <v>14</v>
      </c>
      <c r="C42" s="143">
        <f t="shared" si="1"/>
        <v>23</v>
      </c>
      <c r="D42" s="150">
        <f t="shared" ref="D42:L42" si="10">SUM(D43:D44)</f>
        <v>2</v>
      </c>
      <c r="E42" s="144">
        <f t="shared" si="10"/>
        <v>7</v>
      </c>
      <c r="F42" s="144">
        <f t="shared" si="10"/>
        <v>6</v>
      </c>
      <c r="G42" s="144">
        <f t="shared" si="10"/>
        <v>6</v>
      </c>
      <c r="H42" s="144">
        <f t="shared" si="10"/>
        <v>0</v>
      </c>
      <c r="I42" s="144">
        <f t="shared" si="10"/>
        <v>1</v>
      </c>
      <c r="J42" s="144">
        <f t="shared" si="10"/>
        <v>1</v>
      </c>
      <c r="K42" s="144">
        <f t="shared" si="10"/>
        <v>0</v>
      </c>
      <c r="L42" s="145">
        <f t="shared" si="10"/>
        <v>0</v>
      </c>
    </row>
    <row r="43" spans="1:13" s="134" customFormat="1" ht="12.95" customHeight="1">
      <c r="A43" s="146"/>
      <c r="B43" s="147" t="s">
        <v>109</v>
      </c>
      <c r="C43" s="131">
        <f t="shared" si="1"/>
        <v>4</v>
      </c>
      <c r="D43" s="148">
        <v>0</v>
      </c>
      <c r="E43" s="132">
        <v>1</v>
      </c>
      <c r="F43" s="132">
        <v>0</v>
      </c>
      <c r="G43" s="132">
        <v>2</v>
      </c>
      <c r="H43" s="148">
        <v>0</v>
      </c>
      <c r="I43" s="148">
        <v>0</v>
      </c>
      <c r="J43" s="148">
        <v>1</v>
      </c>
      <c r="K43" s="132">
        <v>0</v>
      </c>
      <c r="L43" s="133">
        <v>0</v>
      </c>
    </row>
    <row r="44" spans="1:13" s="134" customFormat="1" ht="12.95" customHeight="1">
      <c r="A44" s="151"/>
      <c r="B44" s="152" t="s">
        <v>79</v>
      </c>
      <c r="C44" s="153">
        <f t="shared" si="1"/>
        <v>19</v>
      </c>
      <c r="D44" s="154">
        <v>2</v>
      </c>
      <c r="E44" s="155">
        <v>6</v>
      </c>
      <c r="F44" s="155">
        <v>6</v>
      </c>
      <c r="G44" s="155">
        <v>4</v>
      </c>
      <c r="H44" s="154">
        <v>0</v>
      </c>
      <c r="I44" s="155">
        <v>1</v>
      </c>
      <c r="J44" s="154">
        <v>0</v>
      </c>
      <c r="K44" s="155">
        <v>0</v>
      </c>
      <c r="L44" s="156">
        <v>0</v>
      </c>
    </row>
    <row r="45" spans="1:13" s="134" customFormat="1" ht="12.95" customHeight="1">
      <c r="A45" s="157" t="s">
        <v>110</v>
      </c>
      <c r="B45" s="142" t="s">
        <v>14</v>
      </c>
      <c r="C45" s="143">
        <f t="shared" si="1"/>
        <v>184</v>
      </c>
      <c r="D45" s="150">
        <f>SUM(D46:D51)</f>
        <v>27</v>
      </c>
      <c r="E45" s="144">
        <f t="shared" ref="E45:L45" si="11">SUM(E46:E51)</f>
        <v>44</v>
      </c>
      <c r="F45" s="144">
        <f t="shared" si="11"/>
        <v>28</v>
      </c>
      <c r="G45" s="144">
        <f t="shared" si="11"/>
        <v>61</v>
      </c>
      <c r="H45" s="144">
        <f t="shared" si="11"/>
        <v>2</v>
      </c>
      <c r="I45" s="144">
        <f t="shared" si="11"/>
        <v>7</v>
      </c>
      <c r="J45" s="144">
        <f t="shared" si="11"/>
        <v>5</v>
      </c>
      <c r="K45" s="145">
        <f t="shared" si="11"/>
        <v>7</v>
      </c>
      <c r="L45" s="145">
        <f t="shared" si="11"/>
        <v>3</v>
      </c>
    </row>
    <row r="46" spans="1:13" s="134" customFormat="1" ht="12.95" customHeight="1">
      <c r="A46" s="146"/>
      <c r="B46" s="147" t="s">
        <v>111</v>
      </c>
      <c r="C46" s="160">
        <f t="shared" si="1"/>
        <v>10</v>
      </c>
      <c r="D46" s="161">
        <v>0</v>
      </c>
      <c r="E46" s="161">
        <v>2</v>
      </c>
      <c r="F46" s="161">
        <v>1</v>
      </c>
      <c r="G46" s="161">
        <v>4</v>
      </c>
      <c r="H46" s="161">
        <v>0</v>
      </c>
      <c r="I46" s="161">
        <v>0</v>
      </c>
      <c r="J46" s="161">
        <v>1</v>
      </c>
      <c r="K46" s="161">
        <v>1</v>
      </c>
      <c r="L46" s="162">
        <v>1</v>
      </c>
      <c r="M46" s="140"/>
    </row>
    <row r="47" spans="1:13" s="134" customFormat="1" ht="12.95" customHeight="1">
      <c r="A47" s="146"/>
      <c r="B47" s="147" t="s">
        <v>112</v>
      </c>
      <c r="C47" s="160">
        <f t="shared" si="1"/>
        <v>0</v>
      </c>
      <c r="D47" s="163"/>
      <c r="E47" s="163"/>
      <c r="F47" s="163"/>
      <c r="G47" s="163"/>
      <c r="H47" s="163"/>
      <c r="I47" s="163"/>
      <c r="J47" s="163"/>
      <c r="K47" s="163"/>
      <c r="L47" s="164"/>
    </row>
    <row r="48" spans="1:13" s="134" customFormat="1" ht="12.95" customHeight="1">
      <c r="A48" s="146"/>
      <c r="B48" s="147" t="s">
        <v>113</v>
      </c>
      <c r="C48" s="131">
        <f t="shared" si="1"/>
        <v>55</v>
      </c>
      <c r="D48" s="148">
        <v>7</v>
      </c>
      <c r="E48" s="132">
        <v>13</v>
      </c>
      <c r="F48" s="132">
        <v>8</v>
      </c>
      <c r="G48" s="132">
        <v>21</v>
      </c>
      <c r="H48" s="148">
        <v>2</v>
      </c>
      <c r="I48" s="148">
        <v>3</v>
      </c>
      <c r="J48" s="148">
        <v>1</v>
      </c>
      <c r="K48" s="132">
        <v>0</v>
      </c>
      <c r="L48" s="133">
        <v>0</v>
      </c>
    </row>
    <row r="49" spans="1:12" s="134" customFormat="1" ht="12.95" customHeight="1">
      <c r="A49" s="146"/>
      <c r="B49" s="147" t="s">
        <v>114</v>
      </c>
      <c r="C49" s="160">
        <f t="shared" si="1"/>
        <v>22</v>
      </c>
      <c r="D49" s="161">
        <v>4</v>
      </c>
      <c r="E49" s="161">
        <v>4</v>
      </c>
      <c r="F49" s="161">
        <v>7</v>
      </c>
      <c r="G49" s="161">
        <v>6</v>
      </c>
      <c r="H49" s="161">
        <v>0</v>
      </c>
      <c r="I49" s="161">
        <v>0</v>
      </c>
      <c r="J49" s="161">
        <v>0</v>
      </c>
      <c r="K49" s="161">
        <v>1</v>
      </c>
      <c r="L49" s="162">
        <v>0</v>
      </c>
    </row>
    <row r="50" spans="1:12" s="134" customFormat="1" ht="12.95" customHeight="1">
      <c r="A50" s="146"/>
      <c r="B50" s="147" t="s">
        <v>115</v>
      </c>
      <c r="C50" s="160">
        <f t="shared" si="1"/>
        <v>0</v>
      </c>
      <c r="D50" s="163"/>
      <c r="E50" s="163"/>
      <c r="F50" s="163"/>
      <c r="G50" s="163"/>
      <c r="H50" s="163"/>
      <c r="I50" s="163"/>
      <c r="J50" s="163"/>
      <c r="K50" s="163"/>
      <c r="L50" s="164"/>
    </row>
    <row r="51" spans="1:12" s="134" customFormat="1" ht="12.95" customHeight="1">
      <c r="A51" s="146"/>
      <c r="B51" s="147" t="s">
        <v>79</v>
      </c>
      <c r="C51" s="131">
        <f t="shared" si="1"/>
        <v>97</v>
      </c>
      <c r="D51" s="148">
        <v>16</v>
      </c>
      <c r="E51" s="132">
        <v>25</v>
      </c>
      <c r="F51" s="132">
        <v>12</v>
      </c>
      <c r="G51" s="132">
        <v>30</v>
      </c>
      <c r="H51" s="148">
        <v>0</v>
      </c>
      <c r="I51" s="132">
        <v>4</v>
      </c>
      <c r="J51" s="132">
        <v>3</v>
      </c>
      <c r="K51" s="132">
        <v>5</v>
      </c>
      <c r="L51" s="133">
        <v>2</v>
      </c>
    </row>
    <row r="52" spans="1:12" s="134" customFormat="1" ht="12.95" customHeight="1">
      <c r="A52" s="149" t="s">
        <v>116</v>
      </c>
      <c r="B52" s="142" t="s">
        <v>14</v>
      </c>
      <c r="C52" s="143">
        <f t="shared" si="1"/>
        <v>2</v>
      </c>
      <c r="D52" s="150">
        <f>SUM(D53)</f>
        <v>0</v>
      </c>
      <c r="E52" s="144">
        <f t="shared" ref="E52:L52" si="12">SUM(E53)</f>
        <v>1</v>
      </c>
      <c r="F52" s="144">
        <f t="shared" si="12"/>
        <v>1</v>
      </c>
      <c r="G52" s="144">
        <f t="shared" si="12"/>
        <v>0</v>
      </c>
      <c r="H52" s="150">
        <f t="shared" si="12"/>
        <v>0</v>
      </c>
      <c r="I52" s="144">
        <f t="shared" si="12"/>
        <v>0</v>
      </c>
      <c r="J52" s="144">
        <f t="shared" si="12"/>
        <v>0</v>
      </c>
      <c r="K52" s="144">
        <f t="shared" si="12"/>
        <v>0</v>
      </c>
      <c r="L52" s="145">
        <f t="shared" si="12"/>
        <v>0</v>
      </c>
    </row>
    <row r="53" spans="1:12" s="134" customFormat="1" ht="12.95" customHeight="1">
      <c r="A53" s="159"/>
      <c r="B53" s="152" t="s">
        <v>117</v>
      </c>
      <c r="C53" s="153">
        <f t="shared" si="1"/>
        <v>2</v>
      </c>
      <c r="D53" s="154">
        <v>0</v>
      </c>
      <c r="E53" s="154">
        <v>1</v>
      </c>
      <c r="F53" s="155">
        <v>1</v>
      </c>
      <c r="G53" s="155">
        <v>0</v>
      </c>
      <c r="H53" s="154">
        <v>0</v>
      </c>
      <c r="I53" s="155">
        <v>0</v>
      </c>
      <c r="J53" s="155">
        <v>0</v>
      </c>
      <c r="K53" s="155">
        <v>0</v>
      </c>
      <c r="L53" s="156">
        <v>0</v>
      </c>
    </row>
    <row r="54" spans="1:12" s="134" customFormat="1" ht="12.95" customHeight="1">
      <c r="A54" s="157" t="s">
        <v>118</v>
      </c>
      <c r="B54" s="142" t="s">
        <v>14</v>
      </c>
      <c r="C54" s="143">
        <f t="shared" si="1"/>
        <v>135</v>
      </c>
      <c r="D54" s="150">
        <f>SUM(D55)</f>
        <v>22</v>
      </c>
      <c r="E54" s="150">
        <f t="shared" ref="E54:L54" si="13">SUM(E55)</f>
        <v>40</v>
      </c>
      <c r="F54" s="144">
        <f t="shared" si="13"/>
        <v>16</v>
      </c>
      <c r="G54" s="144">
        <f t="shared" si="13"/>
        <v>46</v>
      </c>
      <c r="H54" s="150">
        <f t="shared" si="13"/>
        <v>1</v>
      </c>
      <c r="I54" s="144">
        <f t="shared" si="13"/>
        <v>4</v>
      </c>
      <c r="J54" s="144">
        <f t="shared" si="13"/>
        <v>3</v>
      </c>
      <c r="K54" s="144">
        <f t="shared" si="13"/>
        <v>2</v>
      </c>
      <c r="L54" s="145">
        <f t="shared" si="13"/>
        <v>1</v>
      </c>
    </row>
    <row r="55" spans="1:12" s="134" customFormat="1" ht="12.95" customHeight="1">
      <c r="A55" s="159"/>
      <c r="B55" s="152" t="s">
        <v>79</v>
      </c>
      <c r="C55" s="153">
        <f t="shared" si="1"/>
        <v>135</v>
      </c>
      <c r="D55" s="154">
        <v>22</v>
      </c>
      <c r="E55" s="154">
        <v>40</v>
      </c>
      <c r="F55" s="155">
        <v>16</v>
      </c>
      <c r="G55" s="155">
        <v>46</v>
      </c>
      <c r="H55" s="154">
        <v>1</v>
      </c>
      <c r="I55" s="155">
        <v>4</v>
      </c>
      <c r="J55" s="155">
        <v>3</v>
      </c>
      <c r="K55" s="155">
        <v>2</v>
      </c>
      <c r="L55" s="156">
        <v>1</v>
      </c>
    </row>
    <row r="56" spans="1:12" s="134" customFormat="1" ht="15" customHeight="1" thickBot="1">
      <c r="A56" s="165" t="s">
        <v>38</v>
      </c>
      <c r="B56" s="166"/>
      <c r="C56" s="167">
        <f t="shared" si="1"/>
        <v>100</v>
      </c>
      <c r="D56" s="168">
        <v>21</v>
      </c>
      <c r="E56" s="169">
        <v>20</v>
      </c>
      <c r="F56" s="168">
        <v>29</v>
      </c>
      <c r="G56" s="168">
        <v>2</v>
      </c>
      <c r="H56" s="169">
        <v>3</v>
      </c>
      <c r="I56" s="168">
        <v>9</v>
      </c>
      <c r="J56" s="168">
        <v>15</v>
      </c>
      <c r="K56" s="168">
        <v>1</v>
      </c>
      <c r="L56" s="170">
        <v>0</v>
      </c>
    </row>
    <row r="57" spans="1:12" s="11" customFormat="1" ht="15" customHeight="1">
      <c r="A57" s="38" t="s">
        <v>63</v>
      </c>
      <c r="B57" s="34"/>
      <c r="C57" s="34"/>
      <c r="D57" s="34"/>
      <c r="E57" s="34"/>
      <c r="F57" s="34"/>
      <c r="G57" s="34"/>
      <c r="H57" s="34"/>
      <c r="I57" s="34"/>
      <c r="J57" s="34"/>
      <c r="K57" s="34"/>
      <c r="L57" s="34"/>
    </row>
    <row r="58" spans="1:12">
      <c r="A58" s="171"/>
      <c r="B58" s="171"/>
      <c r="C58" s="171"/>
      <c r="D58" s="171"/>
      <c r="E58" s="171"/>
      <c r="F58" s="171"/>
      <c r="G58" s="171"/>
      <c r="H58" s="171"/>
      <c r="I58" s="171"/>
      <c r="J58" s="171"/>
      <c r="K58" s="171"/>
      <c r="L58" s="171"/>
    </row>
  </sheetData>
  <mergeCells count="37">
    <mergeCell ref="A52:A53"/>
    <mergeCell ref="A54:A55"/>
    <mergeCell ref="A56:B56"/>
    <mergeCell ref="G49:G50"/>
    <mergeCell ref="H49:H50"/>
    <mergeCell ref="I49:I50"/>
    <mergeCell ref="J49:J50"/>
    <mergeCell ref="K49:K50"/>
    <mergeCell ref="L49:L50"/>
    <mergeCell ref="G46:G47"/>
    <mergeCell ref="H46:H47"/>
    <mergeCell ref="I46:I47"/>
    <mergeCell ref="J46:J47"/>
    <mergeCell ref="K46:K47"/>
    <mergeCell ref="L46:L47"/>
    <mergeCell ref="A42:A44"/>
    <mergeCell ref="A45:A51"/>
    <mergeCell ref="C46:C47"/>
    <mergeCell ref="D46:D47"/>
    <mergeCell ref="E46:E47"/>
    <mergeCell ref="F46:F47"/>
    <mergeCell ref="C49:C50"/>
    <mergeCell ref="D49:D50"/>
    <mergeCell ref="E49:E50"/>
    <mergeCell ref="F49:F50"/>
    <mergeCell ref="A10:A13"/>
    <mergeCell ref="A14:A17"/>
    <mergeCell ref="A18:A20"/>
    <mergeCell ref="A21:A29"/>
    <mergeCell ref="A30:A37"/>
    <mergeCell ref="A38:A41"/>
    <mergeCell ref="A2:B2"/>
    <mergeCell ref="A3:B3"/>
    <mergeCell ref="A4:B4"/>
    <mergeCell ref="A5:B5"/>
    <mergeCell ref="A6:B6"/>
    <mergeCell ref="A7:A9"/>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WhiteSpace="0" zoomScaleSheetLayoutView="100" workbookViewId="0"/>
  </sheetViews>
  <sheetFormatPr defaultColWidth="8.875" defaultRowHeight="13.5"/>
  <cols>
    <col min="1" max="1" width="15.5" style="172" customWidth="1"/>
    <col min="2" max="2" width="6.375" style="172" customWidth="1"/>
    <col min="3" max="3" width="5" style="172" customWidth="1"/>
    <col min="4" max="4" width="5.875" style="172" customWidth="1"/>
    <col min="5" max="15" width="5" style="172" customWidth="1"/>
    <col min="16" max="16" width="5" style="203" customWidth="1"/>
    <col min="17" max="16384" width="8.875" style="172"/>
  </cols>
  <sheetData>
    <row r="1" spans="1:16" s="8" customFormat="1" ht="15" customHeight="1">
      <c r="A1" s="173" t="s">
        <v>119</v>
      </c>
      <c r="P1" s="9"/>
    </row>
    <row r="2" spans="1:16" s="3" customFormat="1" ht="7.5" customHeight="1">
      <c r="A2" s="174" t="s">
        <v>120</v>
      </c>
      <c r="B2" s="174"/>
      <c r="C2" s="174"/>
      <c r="D2" s="174"/>
      <c r="E2" s="174"/>
      <c r="F2" s="174"/>
      <c r="G2" s="174"/>
      <c r="H2" s="174"/>
      <c r="I2" s="174"/>
      <c r="J2" s="174"/>
      <c r="K2" s="174"/>
      <c r="L2" s="174"/>
      <c r="M2" s="174"/>
      <c r="N2" s="174"/>
      <c r="O2" s="174"/>
      <c r="P2" s="174"/>
    </row>
    <row r="3" spans="1:16" s="3" customFormat="1" ht="7.5" customHeight="1">
      <c r="A3" s="174"/>
      <c r="B3" s="174"/>
      <c r="C3" s="174"/>
      <c r="D3" s="174"/>
      <c r="E3" s="174"/>
      <c r="F3" s="174"/>
      <c r="G3" s="174"/>
      <c r="H3" s="174"/>
      <c r="I3" s="174"/>
      <c r="J3" s="174"/>
      <c r="K3" s="174"/>
      <c r="L3" s="174"/>
      <c r="M3" s="174"/>
      <c r="N3" s="174"/>
      <c r="O3" s="174"/>
      <c r="P3" s="174"/>
    </row>
    <row r="4" spans="1:16" s="3" customFormat="1" ht="9.9499999999999993" customHeight="1" thickBot="1">
      <c r="A4" s="175"/>
      <c r="B4" s="175"/>
      <c r="C4" s="175"/>
      <c r="D4" s="175"/>
      <c r="E4" s="175"/>
      <c r="F4" s="175"/>
      <c r="G4" s="175"/>
      <c r="H4" s="175"/>
      <c r="I4" s="175"/>
      <c r="J4" s="175"/>
      <c r="K4" s="175"/>
      <c r="L4" s="175"/>
      <c r="M4" s="175"/>
      <c r="N4" s="175"/>
      <c r="O4" s="175"/>
      <c r="P4" s="175"/>
    </row>
    <row r="5" spans="1:16" s="3" customFormat="1" ht="14.25" customHeight="1">
      <c r="A5" s="52"/>
      <c r="B5" s="176" t="s">
        <v>121</v>
      </c>
      <c r="C5" s="177"/>
      <c r="D5" s="177"/>
      <c r="E5" s="177"/>
      <c r="F5" s="178"/>
      <c r="G5" s="176" t="s">
        <v>122</v>
      </c>
      <c r="H5" s="177"/>
      <c r="I5" s="177"/>
      <c r="J5" s="177"/>
      <c r="K5" s="178"/>
      <c r="L5" s="176" t="s">
        <v>123</v>
      </c>
      <c r="M5" s="177"/>
      <c r="N5" s="177"/>
      <c r="O5" s="177"/>
      <c r="P5" s="177"/>
    </row>
    <row r="6" spans="1:16" s="3" customFormat="1" ht="75" customHeight="1" thickBot="1">
      <c r="A6" s="179"/>
      <c r="B6" s="180" t="s">
        <v>14</v>
      </c>
      <c r="C6" s="180" t="s">
        <v>124</v>
      </c>
      <c r="D6" s="180" t="s">
        <v>125</v>
      </c>
      <c r="E6" s="181" t="s">
        <v>126</v>
      </c>
      <c r="F6" s="180" t="s">
        <v>127</v>
      </c>
      <c r="G6" s="180" t="s">
        <v>14</v>
      </c>
      <c r="H6" s="180" t="s">
        <v>124</v>
      </c>
      <c r="I6" s="180" t="s">
        <v>125</v>
      </c>
      <c r="J6" s="181" t="s">
        <v>126</v>
      </c>
      <c r="K6" s="180" t="s">
        <v>127</v>
      </c>
      <c r="L6" s="182" t="s">
        <v>14</v>
      </c>
      <c r="M6" s="180" t="s">
        <v>124</v>
      </c>
      <c r="N6" s="180" t="s">
        <v>125</v>
      </c>
      <c r="O6" s="181" t="s">
        <v>126</v>
      </c>
      <c r="P6" s="183" t="s">
        <v>127</v>
      </c>
    </row>
    <row r="7" spans="1:16" s="3" customFormat="1" ht="12" customHeight="1">
      <c r="A7" s="39" t="s">
        <v>14</v>
      </c>
      <c r="B7" s="153">
        <f>SUM(B8:B13)</f>
        <v>1424</v>
      </c>
      <c r="C7" s="153">
        <f t="shared" ref="C7:P7" si="0">SUM(C8:C13)</f>
        <v>59</v>
      </c>
      <c r="D7" s="153">
        <f t="shared" si="0"/>
        <v>1365</v>
      </c>
      <c r="E7" s="153">
        <f t="shared" si="0"/>
        <v>0</v>
      </c>
      <c r="F7" s="153">
        <f t="shared" si="0"/>
        <v>0</v>
      </c>
      <c r="G7" s="153">
        <f t="shared" si="0"/>
        <v>160</v>
      </c>
      <c r="H7" s="153">
        <f t="shared" si="0"/>
        <v>5</v>
      </c>
      <c r="I7" s="153">
        <f t="shared" si="0"/>
        <v>155</v>
      </c>
      <c r="J7" s="153">
        <f t="shared" si="0"/>
        <v>0</v>
      </c>
      <c r="K7" s="153">
        <f t="shared" si="0"/>
        <v>0</v>
      </c>
      <c r="L7" s="153">
        <f t="shared" si="0"/>
        <v>208</v>
      </c>
      <c r="M7" s="153">
        <f t="shared" si="0"/>
        <v>20</v>
      </c>
      <c r="N7" s="153">
        <f t="shared" si="0"/>
        <v>188</v>
      </c>
      <c r="O7" s="153">
        <f t="shared" si="0"/>
        <v>0</v>
      </c>
      <c r="P7" s="184">
        <f t="shared" si="0"/>
        <v>0</v>
      </c>
    </row>
    <row r="8" spans="1:16" s="3" customFormat="1" ht="12" customHeight="1">
      <c r="A8" s="18" t="s">
        <v>128</v>
      </c>
      <c r="B8" s="138">
        <f>SUM(C8:F8)</f>
        <v>504</v>
      </c>
      <c r="C8" s="138">
        <f>H8+M8+C18+H18+M18+C28+H28+M28+C38+H38</f>
        <v>28</v>
      </c>
      <c r="D8" s="138">
        <f t="shared" ref="D8:F8" si="1">I8+N8+D18+I18+N18+D28+I28+N28+D38+I38</f>
        <v>476</v>
      </c>
      <c r="E8" s="138">
        <f t="shared" si="1"/>
        <v>0</v>
      </c>
      <c r="F8" s="138">
        <f t="shared" si="1"/>
        <v>0</v>
      </c>
      <c r="G8" s="138">
        <f>SUM(H8:K8)</f>
        <v>63</v>
      </c>
      <c r="H8" s="138">
        <v>3</v>
      </c>
      <c r="I8" s="138">
        <v>60</v>
      </c>
      <c r="J8" s="138">
        <v>0</v>
      </c>
      <c r="K8" s="138">
        <v>0</v>
      </c>
      <c r="L8" s="138">
        <f>SUM(M8:P8)</f>
        <v>107</v>
      </c>
      <c r="M8" s="138">
        <v>11</v>
      </c>
      <c r="N8" s="138">
        <v>96</v>
      </c>
      <c r="O8" s="138">
        <v>0</v>
      </c>
      <c r="P8" s="139">
        <v>0</v>
      </c>
    </row>
    <row r="9" spans="1:16" s="3" customFormat="1" ht="12" customHeight="1">
      <c r="A9" s="18" t="s">
        <v>129</v>
      </c>
      <c r="B9" s="138">
        <f t="shared" ref="B9:B13" si="2">SUM(C9:F9)</f>
        <v>20</v>
      </c>
      <c r="C9" s="138">
        <f t="shared" ref="C9:F13" si="3">H9+M9+C19+H19+M19+C29+H29+M29+C39+H39</f>
        <v>0</v>
      </c>
      <c r="D9" s="138">
        <f t="shared" si="3"/>
        <v>20</v>
      </c>
      <c r="E9" s="138">
        <f t="shared" si="3"/>
        <v>0</v>
      </c>
      <c r="F9" s="138">
        <f t="shared" si="3"/>
        <v>0</v>
      </c>
      <c r="G9" s="138">
        <f t="shared" ref="G9:G13" si="4">SUM(H9:K9)</f>
        <v>7</v>
      </c>
      <c r="H9" s="138">
        <v>0</v>
      </c>
      <c r="I9" s="138">
        <v>7</v>
      </c>
      <c r="J9" s="138">
        <v>0</v>
      </c>
      <c r="K9" s="138">
        <v>0</v>
      </c>
      <c r="L9" s="138">
        <f t="shared" ref="L9:L13" si="5">SUM(M9:P9)</f>
        <v>0</v>
      </c>
      <c r="M9" s="138">
        <v>0</v>
      </c>
      <c r="N9" s="138">
        <v>0</v>
      </c>
      <c r="O9" s="138">
        <v>0</v>
      </c>
      <c r="P9" s="139">
        <v>0</v>
      </c>
    </row>
    <row r="10" spans="1:16" s="3" customFormat="1" ht="12" customHeight="1">
      <c r="A10" s="18" t="s">
        <v>130</v>
      </c>
      <c r="B10" s="185">
        <f t="shared" si="2"/>
        <v>898</v>
      </c>
      <c r="C10" s="185">
        <f t="shared" si="3"/>
        <v>29</v>
      </c>
      <c r="D10" s="185">
        <f t="shared" si="3"/>
        <v>869</v>
      </c>
      <c r="E10" s="185">
        <f t="shared" si="3"/>
        <v>0</v>
      </c>
      <c r="F10" s="185">
        <f t="shared" si="3"/>
        <v>0</v>
      </c>
      <c r="G10" s="185">
        <f t="shared" si="4"/>
        <v>90</v>
      </c>
      <c r="H10" s="185">
        <v>2</v>
      </c>
      <c r="I10" s="185">
        <v>88</v>
      </c>
      <c r="J10" s="185">
        <v>0</v>
      </c>
      <c r="K10" s="185">
        <v>0</v>
      </c>
      <c r="L10" s="185">
        <f t="shared" si="5"/>
        <v>101</v>
      </c>
      <c r="M10" s="185">
        <v>9</v>
      </c>
      <c r="N10" s="185">
        <v>92</v>
      </c>
      <c r="O10" s="185">
        <v>0</v>
      </c>
      <c r="P10" s="186">
        <v>0</v>
      </c>
    </row>
    <row r="11" spans="1:16" s="3" customFormat="1" ht="12" customHeight="1">
      <c r="A11" s="18" t="s">
        <v>131</v>
      </c>
      <c r="B11" s="185">
        <f t="shared" si="2"/>
        <v>0</v>
      </c>
      <c r="C11" s="185">
        <f t="shared" si="3"/>
        <v>0</v>
      </c>
      <c r="D11" s="185">
        <f t="shared" si="3"/>
        <v>0</v>
      </c>
      <c r="E11" s="185">
        <f t="shared" si="3"/>
        <v>0</v>
      </c>
      <c r="F11" s="185">
        <f t="shared" si="3"/>
        <v>0</v>
      </c>
      <c r="G11" s="185">
        <f t="shared" si="4"/>
        <v>0</v>
      </c>
      <c r="H11" s="185"/>
      <c r="I11" s="185"/>
      <c r="J11" s="185"/>
      <c r="K11" s="185"/>
      <c r="L11" s="185">
        <f t="shared" si="5"/>
        <v>0</v>
      </c>
      <c r="M11" s="185"/>
      <c r="N11" s="185"/>
      <c r="O11" s="185"/>
      <c r="P11" s="186"/>
    </row>
    <row r="12" spans="1:16" s="3" customFormat="1" ht="12" customHeight="1">
      <c r="A12" s="187" t="s">
        <v>132</v>
      </c>
      <c r="B12" s="144">
        <f t="shared" si="2"/>
        <v>2</v>
      </c>
      <c r="C12" s="144">
        <f t="shared" si="3"/>
        <v>2</v>
      </c>
      <c r="D12" s="144">
        <f t="shared" si="3"/>
        <v>0</v>
      </c>
      <c r="E12" s="144">
        <f t="shared" si="3"/>
        <v>0</v>
      </c>
      <c r="F12" s="144">
        <f t="shared" si="3"/>
        <v>0</v>
      </c>
      <c r="G12" s="144">
        <f t="shared" si="4"/>
        <v>0</v>
      </c>
      <c r="H12" s="144">
        <v>0</v>
      </c>
      <c r="I12" s="144">
        <v>0</v>
      </c>
      <c r="J12" s="144">
        <v>0</v>
      </c>
      <c r="K12" s="144">
        <v>0</v>
      </c>
      <c r="L12" s="144">
        <f t="shared" si="5"/>
        <v>0</v>
      </c>
      <c r="M12" s="144">
        <v>0</v>
      </c>
      <c r="N12" s="144">
        <v>0</v>
      </c>
      <c r="O12" s="144">
        <v>0</v>
      </c>
      <c r="P12" s="145">
        <v>0</v>
      </c>
    </row>
    <row r="13" spans="1:16" s="3" customFormat="1" ht="12" customHeight="1" thickBot="1">
      <c r="A13" s="188" t="s">
        <v>38</v>
      </c>
      <c r="B13" s="168">
        <f t="shared" si="2"/>
        <v>0</v>
      </c>
      <c r="C13" s="168">
        <f t="shared" si="3"/>
        <v>0</v>
      </c>
      <c r="D13" s="168">
        <f t="shared" si="3"/>
        <v>0</v>
      </c>
      <c r="E13" s="168">
        <f t="shared" si="3"/>
        <v>0</v>
      </c>
      <c r="F13" s="168">
        <f t="shared" si="3"/>
        <v>0</v>
      </c>
      <c r="G13" s="168">
        <f t="shared" si="4"/>
        <v>0</v>
      </c>
      <c r="H13" s="168">
        <v>0</v>
      </c>
      <c r="I13" s="168">
        <v>0</v>
      </c>
      <c r="J13" s="168">
        <v>0</v>
      </c>
      <c r="K13" s="168">
        <v>0</v>
      </c>
      <c r="L13" s="168">
        <f t="shared" si="5"/>
        <v>0</v>
      </c>
      <c r="M13" s="168">
        <v>0</v>
      </c>
      <c r="N13" s="168">
        <v>0</v>
      </c>
      <c r="O13" s="168">
        <v>0</v>
      </c>
      <c r="P13" s="170">
        <v>0</v>
      </c>
    </row>
    <row r="14" spans="1:16" s="3" customFormat="1" ht="6" customHeight="1" thickBot="1">
      <c r="A14" s="34"/>
      <c r="B14" s="34"/>
      <c r="C14" s="34"/>
      <c r="D14" s="34"/>
      <c r="E14" s="34"/>
      <c r="F14" s="34"/>
      <c r="G14" s="34"/>
      <c r="H14" s="34"/>
      <c r="I14" s="34"/>
      <c r="J14" s="34"/>
      <c r="K14" s="34"/>
      <c r="L14" s="34"/>
      <c r="M14" s="34"/>
      <c r="N14" s="34"/>
      <c r="O14" s="34"/>
      <c r="P14" s="34"/>
    </row>
    <row r="15" spans="1:16" s="3" customFormat="1" ht="14.25" customHeight="1">
      <c r="A15" s="52"/>
      <c r="B15" s="176" t="s">
        <v>133</v>
      </c>
      <c r="C15" s="177"/>
      <c r="D15" s="177"/>
      <c r="E15" s="177"/>
      <c r="F15" s="178"/>
      <c r="G15" s="176" t="s">
        <v>19</v>
      </c>
      <c r="H15" s="177"/>
      <c r="I15" s="177"/>
      <c r="J15" s="177"/>
      <c r="K15" s="177"/>
      <c r="L15" s="176" t="s">
        <v>134</v>
      </c>
      <c r="M15" s="177"/>
      <c r="N15" s="177"/>
      <c r="O15" s="177"/>
      <c r="P15" s="177"/>
    </row>
    <row r="16" spans="1:16" s="3" customFormat="1" ht="75" customHeight="1" thickBot="1">
      <c r="A16" s="179"/>
      <c r="B16" s="180" t="s">
        <v>14</v>
      </c>
      <c r="C16" s="180" t="s">
        <v>124</v>
      </c>
      <c r="D16" s="180" t="s">
        <v>125</v>
      </c>
      <c r="E16" s="181" t="s">
        <v>126</v>
      </c>
      <c r="F16" s="180" t="s">
        <v>127</v>
      </c>
      <c r="G16" s="180" t="s">
        <v>14</v>
      </c>
      <c r="H16" s="180" t="s">
        <v>124</v>
      </c>
      <c r="I16" s="180" t="s">
        <v>125</v>
      </c>
      <c r="J16" s="181" t="s">
        <v>126</v>
      </c>
      <c r="K16" s="183" t="s">
        <v>127</v>
      </c>
      <c r="L16" s="182" t="s">
        <v>14</v>
      </c>
      <c r="M16" s="180" t="s">
        <v>124</v>
      </c>
      <c r="N16" s="180" t="s">
        <v>125</v>
      </c>
      <c r="O16" s="181" t="s">
        <v>126</v>
      </c>
      <c r="P16" s="183" t="s">
        <v>127</v>
      </c>
    </row>
    <row r="17" spans="1:16" s="3" customFormat="1" ht="12" customHeight="1">
      <c r="A17" s="39" t="s">
        <v>14</v>
      </c>
      <c r="B17" s="153">
        <f>SUM(B18:B23)</f>
        <v>141</v>
      </c>
      <c r="C17" s="153">
        <f t="shared" ref="C17:P17" si="6">SUM(C18:C23)</f>
        <v>6</v>
      </c>
      <c r="D17" s="153">
        <f t="shared" si="6"/>
        <v>135</v>
      </c>
      <c r="E17" s="153">
        <f t="shared" si="6"/>
        <v>0</v>
      </c>
      <c r="F17" s="153">
        <f t="shared" si="6"/>
        <v>0</v>
      </c>
      <c r="G17" s="153">
        <f t="shared" si="6"/>
        <v>319</v>
      </c>
      <c r="H17" s="153">
        <f t="shared" si="6"/>
        <v>10</v>
      </c>
      <c r="I17" s="153">
        <f t="shared" si="6"/>
        <v>309</v>
      </c>
      <c r="J17" s="153">
        <f t="shared" si="6"/>
        <v>0</v>
      </c>
      <c r="K17" s="153">
        <f t="shared" si="6"/>
        <v>0</v>
      </c>
      <c r="L17" s="153">
        <f t="shared" si="6"/>
        <v>32</v>
      </c>
      <c r="M17" s="153">
        <f t="shared" si="6"/>
        <v>0</v>
      </c>
      <c r="N17" s="153">
        <f t="shared" si="6"/>
        <v>32</v>
      </c>
      <c r="O17" s="153">
        <f t="shared" si="6"/>
        <v>0</v>
      </c>
      <c r="P17" s="184">
        <f t="shared" si="6"/>
        <v>0</v>
      </c>
    </row>
    <row r="18" spans="1:16" s="3" customFormat="1" ht="12" customHeight="1">
      <c r="A18" s="18" t="s">
        <v>135</v>
      </c>
      <c r="B18" s="138">
        <f>SUM(C18:F18)</f>
        <v>62</v>
      </c>
      <c r="C18" s="138">
        <v>2</v>
      </c>
      <c r="D18" s="138">
        <v>60</v>
      </c>
      <c r="E18" s="138">
        <v>0</v>
      </c>
      <c r="F18" s="138">
        <v>0</v>
      </c>
      <c r="G18" s="138">
        <f>SUM(H18:K18)</f>
        <v>161</v>
      </c>
      <c r="H18" s="138">
        <v>8</v>
      </c>
      <c r="I18" s="138">
        <v>153</v>
      </c>
      <c r="J18" s="138">
        <v>0</v>
      </c>
      <c r="K18" s="138">
        <v>0</v>
      </c>
      <c r="L18" s="138">
        <f>SUM(M18:P18)</f>
        <v>12</v>
      </c>
      <c r="M18" s="138">
        <v>0</v>
      </c>
      <c r="N18" s="138">
        <v>12</v>
      </c>
      <c r="O18" s="138">
        <v>0</v>
      </c>
      <c r="P18" s="139">
        <v>0</v>
      </c>
    </row>
    <row r="19" spans="1:16" s="3" customFormat="1" ht="12" customHeight="1">
      <c r="A19" s="18" t="s">
        <v>129</v>
      </c>
      <c r="B19" s="138">
        <f t="shared" ref="B19:B23" si="7">SUM(C19:F19)</f>
        <v>0</v>
      </c>
      <c r="C19" s="138">
        <v>0</v>
      </c>
      <c r="D19" s="138">
        <v>0</v>
      </c>
      <c r="E19" s="138">
        <v>0</v>
      </c>
      <c r="F19" s="138">
        <v>0</v>
      </c>
      <c r="G19" s="138">
        <f t="shared" ref="G19:G23" si="8">SUM(H19:K19)</f>
        <v>9</v>
      </c>
      <c r="H19" s="138">
        <v>0</v>
      </c>
      <c r="I19" s="138">
        <v>9</v>
      </c>
      <c r="J19" s="138">
        <v>0</v>
      </c>
      <c r="K19" s="138">
        <v>0</v>
      </c>
      <c r="L19" s="138">
        <f t="shared" ref="L19:L23" si="9">SUM(M19:P19)</f>
        <v>0</v>
      </c>
      <c r="M19" s="138">
        <v>0</v>
      </c>
      <c r="N19" s="138">
        <v>0</v>
      </c>
      <c r="O19" s="138">
        <v>0</v>
      </c>
      <c r="P19" s="139">
        <v>0</v>
      </c>
    </row>
    <row r="20" spans="1:16" s="3" customFormat="1" ht="12" customHeight="1">
      <c r="A20" s="18" t="s">
        <v>130</v>
      </c>
      <c r="B20" s="189">
        <f t="shared" si="7"/>
        <v>79</v>
      </c>
      <c r="C20" s="189">
        <v>4</v>
      </c>
      <c r="D20" s="189">
        <v>75</v>
      </c>
      <c r="E20" s="189">
        <v>0</v>
      </c>
      <c r="F20" s="189">
        <v>0</v>
      </c>
      <c r="G20" s="189">
        <f t="shared" si="8"/>
        <v>149</v>
      </c>
      <c r="H20" s="189">
        <v>2</v>
      </c>
      <c r="I20" s="189">
        <v>147</v>
      </c>
      <c r="J20" s="189">
        <v>0</v>
      </c>
      <c r="K20" s="189">
        <v>0</v>
      </c>
      <c r="L20" s="189">
        <f t="shared" si="9"/>
        <v>20</v>
      </c>
      <c r="M20" s="189">
        <v>0</v>
      </c>
      <c r="N20" s="189">
        <v>20</v>
      </c>
      <c r="O20" s="189">
        <v>0</v>
      </c>
      <c r="P20" s="190">
        <v>0</v>
      </c>
    </row>
    <row r="21" spans="1:16" s="3" customFormat="1" ht="12" customHeight="1">
      <c r="A21" s="18" t="s">
        <v>131</v>
      </c>
      <c r="B21" s="191">
        <f t="shared" si="7"/>
        <v>0</v>
      </c>
      <c r="C21" s="191"/>
      <c r="D21" s="191"/>
      <c r="E21" s="191"/>
      <c r="F21" s="191"/>
      <c r="G21" s="191">
        <f t="shared" si="8"/>
        <v>0</v>
      </c>
      <c r="H21" s="191"/>
      <c r="I21" s="191"/>
      <c r="J21" s="191"/>
      <c r="K21" s="191"/>
      <c r="L21" s="191">
        <f t="shared" si="9"/>
        <v>0</v>
      </c>
      <c r="M21" s="191"/>
      <c r="N21" s="191"/>
      <c r="O21" s="191"/>
      <c r="P21" s="192"/>
    </row>
    <row r="22" spans="1:16" s="193" customFormat="1" ht="12" customHeight="1">
      <c r="A22" s="187" t="s">
        <v>132</v>
      </c>
      <c r="B22" s="144">
        <f t="shared" si="7"/>
        <v>0</v>
      </c>
      <c r="C22" s="144">
        <v>0</v>
      </c>
      <c r="D22" s="144">
        <v>0</v>
      </c>
      <c r="E22" s="144">
        <v>0</v>
      </c>
      <c r="F22" s="144">
        <v>0</v>
      </c>
      <c r="G22" s="144">
        <f t="shared" si="8"/>
        <v>0</v>
      </c>
      <c r="H22" s="144">
        <v>0</v>
      </c>
      <c r="I22" s="144">
        <v>0</v>
      </c>
      <c r="J22" s="144">
        <v>0</v>
      </c>
      <c r="K22" s="145">
        <v>0</v>
      </c>
      <c r="L22" s="144">
        <f t="shared" si="9"/>
        <v>0</v>
      </c>
      <c r="M22" s="144">
        <v>0</v>
      </c>
      <c r="N22" s="144">
        <v>0</v>
      </c>
      <c r="O22" s="144">
        <v>0</v>
      </c>
      <c r="P22" s="145">
        <v>0</v>
      </c>
    </row>
    <row r="23" spans="1:16" s="3" customFormat="1" ht="12" customHeight="1" thickBot="1">
      <c r="A23" s="188" t="s">
        <v>38</v>
      </c>
      <c r="B23" s="168">
        <f t="shared" si="7"/>
        <v>0</v>
      </c>
      <c r="C23" s="168">
        <v>0</v>
      </c>
      <c r="D23" s="168">
        <v>0</v>
      </c>
      <c r="E23" s="168">
        <v>0</v>
      </c>
      <c r="F23" s="168">
        <v>0</v>
      </c>
      <c r="G23" s="168">
        <f t="shared" si="8"/>
        <v>0</v>
      </c>
      <c r="H23" s="168">
        <v>0</v>
      </c>
      <c r="I23" s="168">
        <v>0</v>
      </c>
      <c r="J23" s="168">
        <v>0</v>
      </c>
      <c r="K23" s="170">
        <v>0</v>
      </c>
      <c r="L23" s="168">
        <f t="shared" si="9"/>
        <v>0</v>
      </c>
      <c r="M23" s="168">
        <v>0</v>
      </c>
      <c r="N23" s="168">
        <v>0</v>
      </c>
      <c r="O23" s="168">
        <v>0</v>
      </c>
      <c r="P23" s="170">
        <v>0</v>
      </c>
    </row>
    <row r="24" spans="1:16" s="3" customFormat="1" ht="6" customHeight="1" thickBot="1">
      <c r="A24" s="31"/>
      <c r="B24" s="11"/>
      <c r="C24" s="11"/>
      <c r="D24" s="11"/>
      <c r="E24" s="11"/>
      <c r="F24" s="11"/>
      <c r="G24" s="11"/>
      <c r="H24" s="11"/>
      <c r="I24" s="11"/>
      <c r="J24" s="11"/>
      <c r="K24" s="194"/>
      <c r="L24" s="194"/>
      <c r="M24" s="31"/>
      <c r="N24" s="31"/>
      <c r="O24" s="31"/>
      <c r="P24" s="195"/>
    </row>
    <row r="25" spans="1:16" s="3" customFormat="1" ht="14.25" customHeight="1">
      <c r="A25" s="52"/>
      <c r="B25" s="176" t="s">
        <v>136</v>
      </c>
      <c r="C25" s="177"/>
      <c r="D25" s="177"/>
      <c r="E25" s="177"/>
      <c r="F25" s="178"/>
      <c r="G25" s="176" t="s">
        <v>137</v>
      </c>
      <c r="H25" s="177"/>
      <c r="I25" s="177"/>
      <c r="J25" s="177"/>
      <c r="K25" s="178"/>
      <c r="L25" s="176" t="s">
        <v>138</v>
      </c>
      <c r="M25" s="177"/>
      <c r="N25" s="177"/>
      <c r="O25" s="177"/>
      <c r="P25" s="177"/>
    </row>
    <row r="26" spans="1:16" s="3" customFormat="1" ht="75" customHeight="1" thickBot="1">
      <c r="A26" s="179"/>
      <c r="B26" s="180" t="s">
        <v>14</v>
      </c>
      <c r="C26" s="180" t="s">
        <v>124</v>
      </c>
      <c r="D26" s="180" t="s">
        <v>125</v>
      </c>
      <c r="E26" s="181" t="s">
        <v>126</v>
      </c>
      <c r="F26" s="180" t="s">
        <v>127</v>
      </c>
      <c r="G26" s="180" t="s">
        <v>14</v>
      </c>
      <c r="H26" s="180" t="s">
        <v>124</v>
      </c>
      <c r="I26" s="180" t="s">
        <v>125</v>
      </c>
      <c r="J26" s="181" t="s">
        <v>126</v>
      </c>
      <c r="K26" s="183" t="s">
        <v>127</v>
      </c>
      <c r="L26" s="182" t="s">
        <v>14</v>
      </c>
      <c r="M26" s="180" t="s">
        <v>124</v>
      </c>
      <c r="N26" s="180" t="s">
        <v>125</v>
      </c>
      <c r="O26" s="181" t="s">
        <v>126</v>
      </c>
      <c r="P26" s="183" t="s">
        <v>127</v>
      </c>
    </row>
    <row r="27" spans="1:16" s="3" customFormat="1" ht="12" customHeight="1">
      <c r="A27" s="39" t="s">
        <v>14</v>
      </c>
      <c r="B27" s="153">
        <f>SUM(B28:B33)</f>
        <v>58</v>
      </c>
      <c r="C27" s="153">
        <f t="shared" ref="C27:P27" si="10">SUM(C28:C33)</f>
        <v>5</v>
      </c>
      <c r="D27" s="153">
        <f t="shared" si="10"/>
        <v>53</v>
      </c>
      <c r="E27" s="153">
        <f t="shared" si="10"/>
        <v>0</v>
      </c>
      <c r="F27" s="153">
        <f t="shared" si="10"/>
        <v>0</v>
      </c>
      <c r="G27" s="153">
        <f t="shared" si="10"/>
        <v>51</v>
      </c>
      <c r="H27" s="153">
        <f t="shared" si="10"/>
        <v>1</v>
      </c>
      <c r="I27" s="153">
        <f t="shared" si="10"/>
        <v>50</v>
      </c>
      <c r="J27" s="153">
        <f t="shared" si="10"/>
        <v>0</v>
      </c>
      <c r="K27" s="153">
        <f t="shared" si="10"/>
        <v>0</v>
      </c>
      <c r="L27" s="153">
        <f t="shared" si="10"/>
        <v>32</v>
      </c>
      <c r="M27" s="153">
        <f t="shared" si="10"/>
        <v>0</v>
      </c>
      <c r="N27" s="153">
        <f t="shared" si="10"/>
        <v>32</v>
      </c>
      <c r="O27" s="153">
        <f t="shared" si="10"/>
        <v>0</v>
      </c>
      <c r="P27" s="196">
        <f t="shared" si="10"/>
        <v>0</v>
      </c>
    </row>
    <row r="28" spans="1:16" s="3" customFormat="1" ht="12" customHeight="1">
      <c r="A28" s="18" t="s">
        <v>135</v>
      </c>
      <c r="B28" s="138">
        <f>SUM(C28:F28)</f>
        <v>33</v>
      </c>
      <c r="C28" s="138">
        <v>3</v>
      </c>
      <c r="D28" s="138">
        <v>30</v>
      </c>
      <c r="E28" s="138">
        <v>0</v>
      </c>
      <c r="F28" s="138">
        <v>0</v>
      </c>
      <c r="G28" s="138">
        <f>SUM(H28:K28)</f>
        <v>41</v>
      </c>
      <c r="H28" s="138">
        <v>1</v>
      </c>
      <c r="I28" s="138">
        <v>40</v>
      </c>
      <c r="J28" s="138">
        <v>0</v>
      </c>
      <c r="K28" s="138">
        <v>0</v>
      </c>
      <c r="L28" s="138">
        <f>SUM(M28:P28)</f>
        <v>25</v>
      </c>
      <c r="M28" s="138">
        <v>0</v>
      </c>
      <c r="N28" s="138">
        <v>25</v>
      </c>
      <c r="O28" s="138">
        <v>0</v>
      </c>
      <c r="P28" s="139">
        <v>0</v>
      </c>
    </row>
    <row r="29" spans="1:16" s="3" customFormat="1" ht="12" customHeight="1">
      <c r="A29" s="18" t="s">
        <v>129</v>
      </c>
      <c r="B29" s="138">
        <f t="shared" ref="B29:B33" si="11">SUM(C29:F29)</f>
        <v>1</v>
      </c>
      <c r="C29" s="138">
        <v>0</v>
      </c>
      <c r="D29" s="138">
        <v>1</v>
      </c>
      <c r="E29" s="138">
        <v>0</v>
      </c>
      <c r="F29" s="138">
        <v>0</v>
      </c>
      <c r="G29" s="138">
        <f t="shared" ref="G29:G33" si="12">SUM(H29:K29)</f>
        <v>0</v>
      </c>
      <c r="H29" s="138">
        <v>0</v>
      </c>
      <c r="I29" s="138">
        <v>0</v>
      </c>
      <c r="J29" s="138">
        <v>0</v>
      </c>
      <c r="K29" s="138">
        <v>0</v>
      </c>
      <c r="L29" s="138">
        <f t="shared" ref="L29:L33" si="13">SUM(M29:P29)</f>
        <v>1</v>
      </c>
      <c r="M29" s="138">
        <v>0</v>
      </c>
      <c r="N29" s="138">
        <v>1</v>
      </c>
      <c r="O29" s="138">
        <v>0</v>
      </c>
      <c r="P29" s="139">
        <v>0</v>
      </c>
    </row>
    <row r="30" spans="1:16" s="3" customFormat="1" ht="12" customHeight="1">
      <c r="A30" s="18" t="s">
        <v>130</v>
      </c>
      <c r="B30" s="189">
        <f t="shared" si="11"/>
        <v>22</v>
      </c>
      <c r="C30" s="189">
        <v>0</v>
      </c>
      <c r="D30" s="189">
        <v>22</v>
      </c>
      <c r="E30" s="189">
        <v>0</v>
      </c>
      <c r="F30" s="189">
        <v>0</v>
      </c>
      <c r="G30" s="189">
        <f t="shared" si="12"/>
        <v>10</v>
      </c>
      <c r="H30" s="189">
        <v>0</v>
      </c>
      <c r="I30" s="189">
        <v>10</v>
      </c>
      <c r="J30" s="189">
        <v>0</v>
      </c>
      <c r="K30" s="189">
        <v>0</v>
      </c>
      <c r="L30" s="189">
        <f t="shared" si="13"/>
        <v>6</v>
      </c>
      <c r="M30" s="189">
        <v>0</v>
      </c>
      <c r="N30" s="189">
        <v>6</v>
      </c>
      <c r="O30" s="189">
        <v>0</v>
      </c>
      <c r="P30" s="190">
        <v>0</v>
      </c>
    </row>
    <row r="31" spans="1:16" s="3" customFormat="1" ht="12" customHeight="1">
      <c r="A31" s="18" t="s">
        <v>131</v>
      </c>
      <c r="B31" s="191">
        <f t="shared" si="11"/>
        <v>0</v>
      </c>
      <c r="C31" s="191"/>
      <c r="D31" s="191"/>
      <c r="E31" s="191"/>
      <c r="F31" s="191"/>
      <c r="G31" s="191">
        <f t="shared" si="12"/>
        <v>0</v>
      </c>
      <c r="H31" s="191"/>
      <c r="I31" s="191"/>
      <c r="J31" s="191"/>
      <c r="K31" s="191"/>
      <c r="L31" s="191">
        <f t="shared" si="13"/>
        <v>0</v>
      </c>
      <c r="M31" s="191"/>
      <c r="N31" s="191"/>
      <c r="O31" s="191"/>
      <c r="P31" s="192"/>
    </row>
    <row r="32" spans="1:16" s="3" customFormat="1" ht="12" customHeight="1">
      <c r="A32" s="187" t="s">
        <v>132</v>
      </c>
      <c r="B32" s="144">
        <f t="shared" si="11"/>
        <v>2</v>
      </c>
      <c r="C32" s="144">
        <v>2</v>
      </c>
      <c r="D32" s="144">
        <v>0</v>
      </c>
      <c r="E32" s="144">
        <v>0</v>
      </c>
      <c r="F32" s="144">
        <v>0</v>
      </c>
      <c r="G32" s="144">
        <f t="shared" si="12"/>
        <v>0</v>
      </c>
      <c r="H32" s="144">
        <v>0</v>
      </c>
      <c r="I32" s="144">
        <v>0</v>
      </c>
      <c r="J32" s="144">
        <v>0</v>
      </c>
      <c r="K32" s="145">
        <v>0</v>
      </c>
      <c r="L32" s="144">
        <f t="shared" si="13"/>
        <v>0</v>
      </c>
      <c r="M32" s="144">
        <v>0</v>
      </c>
      <c r="N32" s="144">
        <v>0</v>
      </c>
      <c r="O32" s="144">
        <v>0</v>
      </c>
      <c r="P32" s="145">
        <v>0</v>
      </c>
    </row>
    <row r="33" spans="1:16" s="3" customFormat="1" ht="12" customHeight="1" thickBot="1">
      <c r="A33" s="188" t="s">
        <v>38</v>
      </c>
      <c r="B33" s="168">
        <f t="shared" si="11"/>
        <v>0</v>
      </c>
      <c r="C33" s="168">
        <v>0</v>
      </c>
      <c r="D33" s="168">
        <v>0</v>
      </c>
      <c r="E33" s="168">
        <v>0</v>
      </c>
      <c r="F33" s="168">
        <v>0</v>
      </c>
      <c r="G33" s="168">
        <f t="shared" si="12"/>
        <v>0</v>
      </c>
      <c r="H33" s="168">
        <v>0</v>
      </c>
      <c r="I33" s="168">
        <v>0</v>
      </c>
      <c r="J33" s="168">
        <v>0</v>
      </c>
      <c r="K33" s="170">
        <v>0</v>
      </c>
      <c r="L33" s="168">
        <f t="shared" si="13"/>
        <v>0</v>
      </c>
      <c r="M33" s="168">
        <v>0</v>
      </c>
      <c r="N33" s="168">
        <v>0</v>
      </c>
      <c r="O33" s="168">
        <v>0</v>
      </c>
      <c r="P33" s="170">
        <v>0</v>
      </c>
    </row>
    <row r="34" spans="1:16" s="3" customFormat="1" ht="6" customHeight="1" thickBot="1">
      <c r="A34" s="31"/>
      <c r="B34" s="11"/>
      <c r="C34" s="11"/>
      <c r="D34" s="11"/>
      <c r="E34" s="11"/>
      <c r="F34" s="11"/>
      <c r="G34" s="11"/>
      <c r="H34" s="11"/>
      <c r="I34" s="11"/>
      <c r="J34" s="11"/>
      <c r="K34" s="11"/>
      <c r="L34" s="11"/>
      <c r="M34" s="11"/>
      <c r="N34" s="11"/>
      <c r="O34" s="11"/>
      <c r="P34" s="31"/>
    </row>
    <row r="35" spans="1:16" s="3" customFormat="1" ht="14.25" customHeight="1">
      <c r="A35" s="52"/>
      <c r="B35" s="176" t="s">
        <v>139</v>
      </c>
      <c r="C35" s="177"/>
      <c r="D35" s="177"/>
      <c r="E35" s="177"/>
      <c r="F35" s="178"/>
      <c r="G35" s="176" t="s">
        <v>140</v>
      </c>
      <c r="H35" s="177"/>
      <c r="I35" s="177"/>
      <c r="J35" s="177"/>
      <c r="K35" s="177"/>
      <c r="L35" s="197"/>
      <c r="M35" s="197"/>
      <c r="N35" s="197"/>
      <c r="O35" s="197"/>
      <c r="P35" s="197"/>
    </row>
    <row r="36" spans="1:16" s="3" customFormat="1" ht="75" customHeight="1" thickBot="1">
      <c r="A36" s="179"/>
      <c r="B36" s="180" t="s">
        <v>14</v>
      </c>
      <c r="C36" s="180" t="s">
        <v>124</v>
      </c>
      <c r="D36" s="180" t="s">
        <v>125</v>
      </c>
      <c r="E36" s="181" t="s">
        <v>126</v>
      </c>
      <c r="F36" s="180" t="s">
        <v>127</v>
      </c>
      <c r="G36" s="182" t="s">
        <v>14</v>
      </c>
      <c r="H36" s="180" t="s">
        <v>124</v>
      </c>
      <c r="I36" s="180" t="s">
        <v>125</v>
      </c>
      <c r="J36" s="181" t="s">
        <v>126</v>
      </c>
      <c r="K36" s="183" t="s">
        <v>127</v>
      </c>
      <c r="L36" s="198"/>
      <c r="M36" s="198"/>
      <c r="N36" s="198"/>
      <c r="O36" s="198"/>
      <c r="P36" s="198"/>
    </row>
    <row r="37" spans="1:16" s="3" customFormat="1" ht="12" customHeight="1">
      <c r="A37" s="39" t="s">
        <v>14</v>
      </c>
      <c r="B37" s="153">
        <f t="shared" ref="B37:K37" si="14">SUM(B38:B43)</f>
        <v>7</v>
      </c>
      <c r="C37" s="153">
        <f t="shared" si="14"/>
        <v>0</v>
      </c>
      <c r="D37" s="153">
        <f t="shared" si="14"/>
        <v>7</v>
      </c>
      <c r="E37" s="153">
        <f t="shared" si="14"/>
        <v>0</v>
      </c>
      <c r="F37" s="153">
        <f t="shared" si="14"/>
        <v>0</v>
      </c>
      <c r="G37" s="153">
        <f t="shared" si="14"/>
        <v>416</v>
      </c>
      <c r="H37" s="153">
        <f t="shared" si="14"/>
        <v>12</v>
      </c>
      <c r="I37" s="153">
        <f t="shared" si="14"/>
        <v>404</v>
      </c>
      <c r="J37" s="153">
        <f t="shared" si="14"/>
        <v>0</v>
      </c>
      <c r="K37" s="184">
        <f t="shared" si="14"/>
        <v>0</v>
      </c>
      <c r="L37" s="42"/>
      <c r="M37" s="42"/>
      <c r="N37" s="42"/>
      <c r="O37" s="42"/>
      <c r="P37" s="42"/>
    </row>
    <row r="38" spans="1:16" s="3" customFormat="1" ht="12" customHeight="1">
      <c r="A38" s="18" t="s">
        <v>135</v>
      </c>
      <c r="B38" s="138">
        <f>SUM(C38:F38)</f>
        <v>0</v>
      </c>
      <c r="C38" s="138">
        <v>0</v>
      </c>
      <c r="D38" s="138">
        <v>0</v>
      </c>
      <c r="E38" s="138">
        <v>0</v>
      </c>
      <c r="F38" s="138">
        <v>0</v>
      </c>
      <c r="G38" s="138">
        <f>SUM(H38:K38)</f>
        <v>0</v>
      </c>
      <c r="H38" s="138">
        <v>0</v>
      </c>
      <c r="I38" s="138">
        <v>0</v>
      </c>
      <c r="J38" s="138">
        <v>0</v>
      </c>
      <c r="K38" s="139">
        <v>0</v>
      </c>
      <c r="L38" s="42"/>
      <c r="M38" s="42"/>
      <c r="N38" s="42"/>
      <c r="O38" s="42"/>
      <c r="P38" s="42"/>
    </row>
    <row r="39" spans="1:16" s="3" customFormat="1" ht="12" customHeight="1">
      <c r="A39" s="18" t="s">
        <v>129</v>
      </c>
      <c r="B39" s="138">
        <f t="shared" ref="B39:B43" si="15">SUM(C39:F39)</f>
        <v>2</v>
      </c>
      <c r="C39" s="138">
        <v>0</v>
      </c>
      <c r="D39" s="138">
        <v>2</v>
      </c>
      <c r="E39" s="138">
        <v>0</v>
      </c>
      <c r="F39" s="138">
        <v>0</v>
      </c>
      <c r="G39" s="138">
        <f t="shared" ref="G39:G43" si="16">SUM(H39:K39)</f>
        <v>0</v>
      </c>
      <c r="H39" s="138">
        <v>0</v>
      </c>
      <c r="I39" s="138">
        <v>0</v>
      </c>
      <c r="J39" s="138">
        <v>0</v>
      </c>
      <c r="K39" s="139">
        <v>0</v>
      </c>
      <c r="L39" s="42"/>
      <c r="M39" s="42"/>
      <c r="N39" s="42"/>
      <c r="O39" s="42"/>
      <c r="P39" s="42"/>
    </row>
    <row r="40" spans="1:16" s="3" customFormat="1" ht="12" customHeight="1">
      <c r="A40" s="18" t="s">
        <v>130</v>
      </c>
      <c r="B40" s="185">
        <f t="shared" si="15"/>
        <v>5</v>
      </c>
      <c r="C40" s="185">
        <v>0</v>
      </c>
      <c r="D40" s="185">
        <v>5</v>
      </c>
      <c r="E40" s="185">
        <v>0</v>
      </c>
      <c r="F40" s="185">
        <v>0</v>
      </c>
      <c r="G40" s="185">
        <f t="shared" si="16"/>
        <v>416</v>
      </c>
      <c r="H40" s="185">
        <v>12</v>
      </c>
      <c r="I40" s="185">
        <v>404</v>
      </c>
      <c r="J40" s="185">
        <v>0</v>
      </c>
      <c r="K40" s="186">
        <v>0</v>
      </c>
      <c r="L40" s="199"/>
      <c r="M40" s="199"/>
      <c r="N40" s="199"/>
      <c r="O40" s="199"/>
      <c r="P40" s="199"/>
    </row>
    <row r="41" spans="1:16" s="3" customFormat="1" ht="12" customHeight="1">
      <c r="A41" s="18" t="s">
        <v>131</v>
      </c>
      <c r="B41" s="185">
        <f t="shared" si="15"/>
        <v>0</v>
      </c>
      <c r="C41" s="185"/>
      <c r="D41" s="185"/>
      <c r="E41" s="185"/>
      <c r="F41" s="185"/>
      <c r="G41" s="185">
        <f t="shared" si="16"/>
        <v>0</v>
      </c>
      <c r="H41" s="185"/>
      <c r="I41" s="185"/>
      <c r="J41" s="185"/>
      <c r="K41" s="186"/>
      <c r="L41" s="199"/>
      <c r="M41" s="199"/>
      <c r="N41" s="199"/>
      <c r="O41" s="199"/>
      <c r="P41" s="199"/>
    </row>
    <row r="42" spans="1:16" s="3" customFormat="1" ht="12" customHeight="1">
      <c r="A42" s="187" t="s">
        <v>132</v>
      </c>
      <c r="B42" s="144">
        <f t="shared" si="15"/>
        <v>0</v>
      </c>
      <c r="C42" s="144">
        <v>0</v>
      </c>
      <c r="D42" s="144">
        <v>0</v>
      </c>
      <c r="E42" s="144">
        <v>0</v>
      </c>
      <c r="F42" s="144">
        <v>0</v>
      </c>
      <c r="G42" s="144">
        <f t="shared" si="16"/>
        <v>0</v>
      </c>
      <c r="H42" s="144">
        <v>0</v>
      </c>
      <c r="I42" s="144">
        <v>0</v>
      </c>
      <c r="J42" s="144">
        <v>0</v>
      </c>
      <c r="K42" s="145">
        <v>0</v>
      </c>
      <c r="L42" s="200"/>
      <c r="M42" s="200"/>
      <c r="N42" s="200"/>
      <c r="O42" s="200"/>
      <c r="P42" s="200"/>
    </row>
    <row r="43" spans="1:16" s="3" customFormat="1" ht="12" customHeight="1" thickBot="1">
      <c r="A43" s="188" t="s">
        <v>38</v>
      </c>
      <c r="B43" s="168">
        <f t="shared" si="15"/>
        <v>0</v>
      </c>
      <c r="C43" s="168">
        <v>0</v>
      </c>
      <c r="D43" s="168">
        <v>0</v>
      </c>
      <c r="E43" s="168">
        <v>0</v>
      </c>
      <c r="F43" s="168">
        <v>0</v>
      </c>
      <c r="G43" s="168">
        <f t="shared" si="16"/>
        <v>0</v>
      </c>
      <c r="H43" s="168">
        <v>0</v>
      </c>
      <c r="I43" s="168">
        <v>0</v>
      </c>
      <c r="J43" s="168">
        <v>0</v>
      </c>
      <c r="K43" s="170">
        <v>0</v>
      </c>
      <c r="L43" s="42"/>
      <c r="M43" s="42"/>
      <c r="N43" s="42"/>
      <c r="O43" s="42"/>
      <c r="P43" s="42"/>
    </row>
    <row r="44" spans="1:16" s="3" customFormat="1" ht="12.6" customHeight="1">
      <c r="A44" s="201" t="s">
        <v>141</v>
      </c>
      <c r="B44" s="201"/>
      <c r="C44" s="201"/>
      <c r="D44" s="201"/>
      <c r="E44" s="200"/>
      <c r="F44" s="200"/>
      <c r="G44" s="200"/>
      <c r="H44" s="200"/>
      <c r="I44" s="200"/>
      <c r="J44" s="200"/>
      <c r="K44" s="200"/>
      <c r="L44" s="202"/>
      <c r="M44" s="202"/>
      <c r="N44" s="202"/>
      <c r="O44" s="202"/>
      <c r="P44" s="202"/>
    </row>
    <row r="45" spans="1:16" s="3" customFormat="1" ht="15" customHeight="1">
      <c r="A45" s="38" t="s">
        <v>142</v>
      </c>
      <c r="P45" s="4"/>
    </row>
  </sheetData>
  <mergeCells count="78">
    <mergeCell ref="N40:N41"/>
    <mergeCell ref="O40:O41"/>
    <mergeCell ref="P40:P41"/>
    <mergeCell ref="A44:D44"/>
    <mergeCell ref="H40:H41"/>
    <mergeCell ref="I40:I41"/>
    <mergeCell ref="J40:J41"/>
    <mergeCell ref="K40:K41"/>
    <mergeCell ref="L40:L41"/>
    <mergeCell ref="M40:M41"/>
    <mergeCell ref="B40:B41"/>
    <mergeCell ref="C40:C41"/>
    <mergeCell ref="D40:D41"/>
    <mergeCell ref="E40:E41"/>
    <mergeCell ref="F40:F41"/>
    <mergeCell ref="G40:G41"/>
    <mergeCell ref="N30:N31"/>
    <mergeCell ref="O30:O31"/>
    <mergeCell ref="P30:P31"/>
    <mergeCell ref="A35:A36"/>
    <mergeCell ref="B35:F35"/>
    <mergeCell ref="G35:K35"/>
    <mergeCell ref="L35:P35"/>
    <mergeCell ref="H30:H31"/>
    <mergeCell ref="I30:I31"/>
    <mergeCell ref="J30:J31"/>
    <mergeCell ref="K30:K31"/>
    <mergeCell ref="L30:L31"/>
    <mergeCell ref="M30:M31"/>
    <mergeCell ref="B30:B31"/>
    <mergeCell ref="C30:C31"/>
    <mergeCell ref="D30:D31"/>
    <mergeCell ref="E30:E31"/>
    <mergeCell ref="F30:F31"/>
    <mergeCell ref="G30:G31"/>
    <mergeCell ref="N20:N21"/>
    <mergeCell ref="O20:O21"/>
    <mergeCell ref="P20:P21"/>
    <mergeCell ref="A25:A26"/>
    <mergeCell ref="B25:F25"/>
    <mergeCell ref="G25:K25"/>
    <mergeCell ref="L25:P25"/>
    <mergeCell ref="H20:H21"/>
    <mergeCell ref="I20:I21"/>
    <mergeCell ref="J20:J21"/>
    <mergeCell ref="K20:K21"/>
    <mergeCell ref="L20:L21"/>
    <mergeCell ref="M20:M21"/>
    <mergeCell ref="B20:B21"/>
    <mergeCell ref="C20:C21"/>
    <mergeCell ref="D20:D21"/>
    <mergeCell ref="E20:E21"/>
    <mergeCell ref="F20:F21"/>
    <mergeCell ref="G20:G21"/>
    <mergeCell ref="M10:M11"/>
    <mergeCell ref="N10:N11"/>
    <mergeCell ref="O10:O11"/>
    <mergeCell ref="P10:P11"/>
    <mergeCell ref="A15:A16"/>
    <mergeCell ref="B15:F15"/>
    <mergeCell ref="G15:K15"/>
    <mergeCell ref="L15:P15"/>
    <mergeCell ref="G10:G11"/>
    <mergeCell ref="H10:H11"/>
    <mergeCell ref="I10:I11"/>
    <mergeCell ref="J10:J11"/>
    <mergeCell ref="K10:K11"/>
    <mergeCell ref="L10:L11"/>
    <mergeCell ref="A2:P4"/>
    <mergeCell ref="A5:A6"/>
    <mergeCell ref="B5:F5"/>
    <mergeCell ref="G5:K5"/>
    <mergeCell ref="L5:P5"/>
    <mergeCell ref="B10:B11"/>
    <mergeCell ref="C10:C11"/>
    <mergeCell ref="D10:D11"/>
    <mergeCell ref="E10:E11"/>
    <mergeCell ref="F10:F11"/>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zoomScaleNormal="100" zoomScaleSheetLayoutView="100" workbookViewId="0">
      <selection sqref="A1:D1"/>
    </sheetView>
  </sheetViews>
  <sheetFormatPr defaultColWidth="8.875" defaultRowHeight="13.5"/>
  <cols>
    <col min="1" max="1" width="2.75" style="36" customWidth="1"/>
    <col min="2" max="2" width="12.75" style="36" customWidth="1"/>
    <col min="3" max="3" width="7.125" style="36" customWidth="1"/>
    <col min="4" max="13" width="6.375" style="36" customWidth="1"/>
    <col min="14" max="14" width="6.375" style="37" customWidth="1"/>
    <col min="15" max="15" width="8.875" style="37"/>
    <col min="16" max="16384" width="8.875" style="36"/>
  </cols>
  <sheetData>
    <row r="1" spans="1:16" s="205" customFormat="1" ht="15" customHeight="1" thickBot="1">
      <c r="A1" s="204" t="s">
        <v>143</v>
      </c>
      <c r="B1" s="204"/>
      <c r="C1" s="204"/>
      <c r="D1" s="204"/>
      <c r="L1" s="206"/>
      <c r="M1" s="206"/>
      <c r="N1" s="206"/>
      <c r="O1" s="207"/>
    </row>
    <row r="2" spans="1:16" s="11" customFormat="1" ht="14.25" customHeight="1">
      <c r="A2" s="48"/>
      <c r="B2" s="208"/>
      <c r="C2" s="176" t="s">
        <v>121</v>
      </c>
      <c r="D2" s="177"/>
      <c r="E2" s="177"/>
      <c r="F2" s="176" t="s">
        <v>122</v>
      </c>
      <c r="G2" s="177"/>
      <c r="H2" s="177"/>
      <c r="I2" s="176" t="s">
        <v>123</v>
      </c>
      <c r="J2" s="177"/>
      <c r="K2" s="178"/>
      <c r="L2" s="176" t="s">
        <v>133</v>
      </c>
      <c r="M2" s="177"/>
      <c r="N2" s="177"/>
      <c r="O2" s="31"/>
    </row>
    <row r="3" spans="1:16" s="11" customFormat="1" ht="28.5" customHeight="1" thickBot="1">
      <c r="A3" s="209"/>
      <c r="B3" s="179"/>
      <c r="C3" s="210" t="s">
        <v>14</v>
      </c>
      <c r="D3" s="211" t="s">
        <v>144</v>
      </c>
      <c r="E3" s="211" t="s">
        <v>145</v>
      </c>
      <c r="F3" s="211" t="s">
        <v>14</v>
      </c>
      <c r="G3" s="211" t="s">
        <v>144</v>
      </c>
      <c r="H3" s="211" t="s">
        <v>145</v>
      </c>
      <c r="I3" s="211" t="s">
        <v>14</v>
      </c>
      <c r="J3" s="211" t="s">
        <v>144</v>
      </c>
      <c r="K3" s="211" t="s">
        <v>145</v>
      </c>
      <c r="L3" s="212" t="s">
        <v>14</v>
      </c>
      <c r="M3" s="211" t="s">
        <v>144</v>
      </c>
      <c r="N3" s="213" t="s">
        <v>145</v>
      </c>
      <c r="O3" s="31"/>
    </row>
    <row r="4" spans="1:16" s="11" customFormat="1" ht="15" customHeight="1">
      <c r="A4" s="151" t="s">
        <v>146</v>
      </c>
      <c r="B4" s="214"/>
      <c r="C4" s="215">
        <f>SUM(D4:E4)</f>
        <v>132</v>
      </c>
      <c r="D4" s="155">
        <f>SUM(G4+J4+M4+D17+G17+J17+M17+D30+G30)</f>
        <v>62</v>
      </c>
      <c r="E4" s="155">
        <f>SUM(H4+K4+N4+E17+H17+K17+N17+E30+H30)</f>
        <v>70</v>
      </c>
      <c r="F4" s="215">
        <f>SUM(G4:H4)</f>
        <v>30</v>
      </c>
      <c r="G4" s="155">
        <v>17</v>
      </c>
      <c r="H4" s="155">
        <v>13</v>
      </c>
      <c r="I4" s="215">
        <f>SUM(J4:K4)</f>
        <v>25</v>
      </c>
      <c r="J4" s="155">
        <v>11</v>
      </c>
      <c r="K4" s="155">
        <v>14</v>
      </c>
      <c r="L4" s="215">
        <f>SUM(M4:N4)</f>
        <v>13</v>
      </c>
      <c r="M4" s="155">
        <v>9</v>
      </c>
      <c r="N4" s="156">
        <v>4</v>
      </c>
      <c r="O4" s="31"/>
    </row>
    <row r="5" spans="1:16" s="11" customFormat="1" ht="15" customHeight="1">
      <c r="A5" s="129" t="s">
        <v>147</v>
      </c>
      <c r="B5" s="130"/>
      <c r="C5" s="216">
        <f>SUM(C7:C9)</f>
        <v>302</v>
      </c>
      <c r="D5" s="189">
        <f t="shared" ref="D5:N5" si="0">SUM(D7:D9)</f>
        <v>75</v>
      </c>
      <c r="E5" s="189">
        <f t="shared" si="0"/>
        <v>227</v>
      </c>
      <c r="F5" s="189">
        <f t="shared" si="0"/>
        <v>54</v>
      </c>
      <c r="G5" s="189">
        <f t="shared" si="0"/>
        <v>17</v>
      </c>
      <c r="H5" s="189">
        <f t="shared" si="0"/>
        <v>37</v>
      </c>
      <c r="I5" s="189">
        <f t="shared" si="0"/>
        <v>60</v>
      </c>
      <c r="J5" s="189">
        <f t="shared" si="0"/>
        <v>11</v>
      </c>
      <c r="K5" s="189">
        <f t="shared" si="0"/>
        <v>49</v>
      </c>
      <c r="L5" s="189">
        <f t="shared" si="0"/>
        <v>26</v>
      </c>
      <c r="M5" s="189">
        <f t="shared" si="0"/>
        <v>13</v>
      </c>
      <c r="N5" s="190">
        <f t="shared" si="0"/>
        <v>13</v>
      </c>
      <c r="O5" s="31"/>
    </row>
    <row r="6" spans="1:16" s="11" customFormat="1" ht="15" customHeight="1">
      <c r="A6" s="129" t="s">
        <v>14</v>
      </c>
      <c r="B6" s="130"/>
      <c r="C6" s="160"/>
      <c r="D6" s="217"/>
      <c r="E6" s="217"/>
      <c r="F6" s="218"/>
      <c r="G6" s="218"/>
      <c r="H6" s="218"/>
      <c r="I6" s="218"/>
      <c r="J6" s="218"/>
      <c r="K6" s="218"/>
      <c r="L6" s="218"/>
      <c r="M6" s="218"/>
      <c r="N6" s="219"/>
      <c r="O6" s="31"/>
    </row>
    <row r="7" spans="1:16" s="11" customFormat="1" ht="15" customHeight="1">
      <c r="A7" s="220"/>
      <c r="B7" s="18" t="s">
        <v>148</v>
      </c>
      <c r="C7" s="221">
        <f>SUM(D7:E7)</f>
        <v>133</v>
      </c>
      <c r="D7" s="132">
        <f>G7+J7+M7+D20+G20+J20+M20+D33+G33</f>
        <v>12</v>
      </c>
      <c r="E7" s="132">
        <f t="shared" ref="E7:E12" si="1">H7+K7+N7+E20+H20+K20+N20+E33+H33</f>
        <v>121</v>
      </c>
      <c r="F7" s="222">
        <f>SUM(G7:H7)</f>
        <v>19</v>
      </c>
      <c r="G7" s="132">
        <v>2</v>
      </c>
      <c r="H7" s="132">
        <v>17</v>
      </c>
      <c r="I7" s="222">
        <f>SUM(J7:K7)</f>
        <v>23</v>
      </c>
      <c r="J7" s="132">
        <v>2</v>
      </c>
      <c r="K7" s="132">
        <v>21</v>
      </c>
      <c r="L7" s="222">
        <f>SUM(M7:N7)</f>
        <v>9</v>
      </c>
      <c r="M7" s="132">
        <v>1</v>
      </c>
      <c r="N7" s="133">
        <v>8</v>
      </c>
      <c r="O7" s="31"/>
    </row>
    <row r="8" spans="1:16" s="11" customFormat="1" ht="15" customHeight="1">
      <c r="A8" s="220"/>
      <c r="B8" s="18" t="s">
        <v>149</v>
      </c>
      <c r="C8" s="221">
        <f t="shared" ref="C8:C12" si="2">SUM(D8:E8)</f>
        <v>9</v>
      </c>
      <c r="D8" s="132">
        <f t="shared" ref="D8:D12" si="3">G8+J8+M8+D21+G21+J21+M21+D34+G34</f>
        <v>8</v>
      </c>
      <c r="E8" s="132">
        <f t="shared" si="1"/>
        <v>1</v>
      </c>
      <c r="F8" s="222">
        <f t="shared" ref="F8:F12" si="4">SUM(G8:H8)</f>
        <v>0</v>
      </c>
      <c r="G8" s="132">
        <v>0</v>
      </c>
      <c r="H8" s="132">
        <v>0</v>
      </c>
      <c r="I8" s="222">
        <f t="shared" ref="I8:I12" si="5">SUM(J8:K8)</f>
        <v>0</v>
      </c>
      <c r="J8" s="132">
        <v>0</v>
      </c>
      <c r="K8" s="132">
        <v>0</v>
      </c>
      <c r="L8" s="222">
        <f t="shared" ref="L8:L12" si="6">SUM(M8:N8)</f>
        <v>0</v>
      </c>
      <c r="M8" s="132">
        <v>0</v>
      </c>
      <c r="N8" s="133">
        <v>0</v>
      </c>
      <c r="O8" s="31"/>
    </row>
    <row r="9" spans="1:16" s="11" customFormat="1" ht="15" customHeight="1">
      <c r="A9" s="220"/>
      <c r="B9" s="18" t="s">
        <v>79</v>
      </c>
      <c r="C9" s="221">
        <f t="shared" si="2"/>
        <v>160</v>
      </c>
      <c r="D9" s="132">
        <f t="shared" si="3"/>
        <v>55</v>
      </c>
      <c r="E9" s="132">
        <f t="shared" si="1"/>
        <v>105</v>
      </c>
      <c r="F9" s="222">
        <f t="shared" si="4"/>
        <v>35</v>
      </c>
      <c r="G9" s="132">
        <v>15</v>
      </c>
      <c r="H9" s="132">
        <v>20</v>
      </c>
      <c r="I9" s="222">
        <f t="shared" si="5"/>
        <v>37</v>
      </c>
      <c r="J9" s="132">
        <v>9</v>
      </c>
      <c r="K9" s="132">
        <v>28</v>
      </c>
      <c r="L9" s="222">
        <f t="shared" si="6"/>
        <v>17</v>
      </c>
      <c r="M9" s="132">
        <v>12</v>
      </c>
      <c r="N9" s="133">
        <v>5</v>
      </c>
      <c r="O9" s="31"/>
      <c r="P9" s="31"/>
    </row>
    <row r="10" spans="1:16" s="11" customFormat="1" ht="15" customHeight="1">
      <c r="A10" s="223"/>
      <c r="B10" s="224" t="s">
        <v>150</v>
      </c>
      <c r="C10" s="221">
        <f t="shared" si="2"/>
        <v>91</v>
      </c>
      <c r="D10" s="132">
        <f t="shared" si="3"/>
        <v>0</v>
      </c>
      <c r="E10" s="132">
        <f t="shared" si="1"/>
        <v>91</v>
      </c>
      <c r="F10" s="222">
        <f t="shared" si="4"/>
        <v>18</v>
      </c>
      <c r="G10" s="132">
        <v>0</v>
      </c>
      <c r="H10" s="132">
        <v>18</v>
      </c>
      <c r="I10" s="222">
        <f t="shared" si="5"/>
        <v>26</v>
      </c>
      <c r="J10" s="132">
        <v>0</v>
      </c>
      <c r="K10" s="132">
        <v>26</v>
      </c>
      <c r="L10" s="222">
        <f t="shared" si="6"/>
        <v>5</v>
      </c>
      <c r="M10" s="132">
        <v>0</v>
      </c>
      <c r="N10" s="156">
        <v>5</v>
      </c>
      <c r="O10" s="31"/>
      <c r="P10" s="31"/>
    </row>
    <row r="11" spans="1:16" s="11" customFormat="1" ht="15" customHeight="1">
      <c r="A11" s="225" t="s">
        <v>151</v>
      </c>
      <c r="B11" s="226"/>
      <c r="C11" s="227">
        <f t="shared" si="2"/>
        <v>0</v>
      </c>
      <c r="D11" s="138">
        <f t="shared" si="3"/>
        <v>0</v>
      </c>
      <c r="E11" s="138">
        <f t="shared" si="1"/>
        <v>0</v>
      </c>
      <c r="F11" s="228">
        <f t="shared" si="4"/>
        <v>0</v>
      </c>
      <c r="G11" s="138">
        <v>0</v>
      </c>
      <c r="H11" s="138">
        <v>0</v>
      </c>
      <c r="I11" s="228">
        <f t="shared" si="5"/>
        <v>0</v>
      </c>
      <c r="J11" s="138">
        <v>0</v>
      </c>
      <c r="K11" s="138">
        <v>0</v>
      </c>
      <c r="L11" s="228">
        <f t="shared" si="6"/>
        <v>0</v>
      </c>
      <c r="M11" s="138">
        <v>0</v>
      </c>
      <c r="N11" s="133">
        <v>0</v>
      </c>
      <c r="O11" s="31"/>
      <c r="P11" s="31"/>
    </row>
    <row r="12" spans="1:16" s="11" customFormat="1" ht="15" customHeight="1" thickBot="1">
      <c r="A12" s="229" t="s">
        <v>152</v>
      </c>
      <c r="B12" s="230"/>
      <c r="C12" s="231">
        <f t="shared" si="2"/>
        <v>0</v>
      </c>
      <c r="D12" s="168">
        <f t="shared" si="3"/>
        <v>0</v>
      </c>
      <c r="E12" s="168">
        <f t="shared" si="1"/>
        <v>0</v>
      </c>
      <c r="F12" s="232">
        <f t="shared" si="4"/>
        <v>0</v>
      </c>
      <c r="G12" s="232">
        <v>0</v>
      </c>
      <c r="H12" s="232">
        <v>0</v>
      </c>
      <c r="I12" s="232">
        <f t="shared" si="5"/>
        <v>0</v>
      </c>
      <c r="J12" s="232">
        <v>0</v>
      </c>
      <c r="K12" s="232">
        <v>0</v>
      </c>
      <c r="L12" s="232">
        <f t="shared" si="6"/>
        <v>0</v>
      </c>
      <c r="M12" s="232">
        <v>0</v>
      </c>
      <c r="N12" s="233">
        <v>0</v>
      </c>
      <c r="O12" s="31"/>
      <c r="P12" s="31"/>
    </row>
    <row r="13" spans="1:16" s="11" customFormat="1" ht="11.25">
      <c r="A13" s="24"/>
      <c r="B13" s="24"/>
      <c r="C13" s="42"/>
      <c r="D13" s="42"/>
      <c r="E13" s="42"/>
      <c r="F13" s="42"/>
      <c r="G13" s="42"/>
      <c r="H13" s="42"/>
      <c r="I13" s="42"/>
      <c r="J13" s="42"/>
      <c r="K13" s="42"/>
      <c r="L13" s="42"/>
      <c r="M13" s="42"/>
      <c r="N13" s="42"/>
      <c r="O13" s="31"/>
    </row>
    <row r="14" spans="1:16" s="11" customFormat="1" ht="12" thickBot="1">
      <c r="A14" s="34"/>
      <c r="B14" s="34"/>
      <c r="C14" s="34"/>
      <c r="D14" s="34"/>
      <c r="E14" s="34"/>
      <c r="F14" s="34"/>
      <c r="G14" s="34"/>
      <c r="H14" s="34"/>
      <c r="I14" s="34"/>
      <c r="J14" s="34"/>
      <c r="K14" s="34"/>
      <c r="L14" s="34"/>
      <c r="M14" s="234"/>
      <c r="N14" s="234"/>
      <c r="O14" s="31"/>
    </row>
    <row r="15" spans="1:16" s="11" customFormat="1" ht="14.25" customHeight="1">
      <c r="A15" s="48"/>
      <c r="B15" s="208"/>
      <c r="C15" s="176" t="s">
        <v>19</v>
      </c>
      <c r="D15" s="177"/>
      <c r="E15" s="177"/>
      <c r="F15" s="176" t="s">
        <v>134</v>
      </c>
      <c r="G15" s="177"/>
      <c r="H15" s="177"/>
      <c r="I15" s="176" t="s">
        <v>136</v>
      </c>
      <c r="J15" s="177"/>
      <c r="K15" s="177"/>
      <c r="L15" s="176" t="s">
        <v>137</v>
      </c>
      <c r="M15" s="177"/>
      <c r="N15" s="177"/>
      <c r="O15" s="31"/>
    </row>
    <row r="16" spans="1:16" s="11" customFormat="1" ht="28.5" customHeight="1" thickBot="1">
      <c r="A16" s="209"/>
      <c r="B16" s="179"/>
      <c r="C16" s="211" t="s">
        <v>14</v>
      </c>
      <c r="D16" s="211" t="s">
        <v>144</v>
      </c>
      <c r="E16" s="211" t="s">
        <v>145</v>
      </c>
      <c r="F16" s="211" t="s">
        <v>14</v>
      </c>
      <c r="G16" s="211" t="s">
        <v>144</v>
      </c>
      <c r="H16" s="211" t="s">
        <v>145</v>
      </c>
      <c r="I16" s="211" t="s">
        <v>14</v>
      </c>
      <c r="J16" s="211" t="s">
        <v>144</v>
      </c>
      <c r="K16" s="211" t="s">
        <v>145</v>
      </c>
      <c r="L16" s="212" t="s">
        <v>14</v>
      </c>
      <c r="M16" s="211" t="s">
        <v>144</v>
      </c>
      <c r="N16" s="213" t="s">
        <v>145</v>
      </c>
      <c r="O16" s="31"/>
    </row>
    <row r="17" spans="1:15" s="11" customFormat="1" ht="15" customHeight="1">
      <c r="A17" s="151" t="s">
        <v>146</v>
      </c>
      <c r="B17" s="214"/>
      <c r="C17" s="215">
        <f>SUM(D17:E17)</f>
        <v>45</v>
      </c>
      <c r="D17" s="155">
        <v>19</v>
      </c>
      <c r="E17" s="155">
        <v>26</v>
      </c>
      <c r="F17" s="215">
        <f>SUM(G17:H17)</f>
        <v>3</v>
      </c>
      <c r="G17" s="155">
        <v>1</v>
      </c>
      <c r="H17" s="155">
        <v>2</v>
      </c>
      <c r="I17" s="215">
        <f>SUM(J17:K17)</f>
        <v>7</v>
      </c>
      <c r="J17" s="155">
        <v>3</v>
      </c>
      <c r="K17" s="155">
        <v>4</v>
      </c>
      <c r="L17" s="215">
        <f>SUM(M17:N17)</f>
        <v>6</v>
      </c>
      <c r="M17" s="155">
        <v>1</v>
      </c>
      <c r="N17" s="156">
        <v>5</v>
      </c>
      <c r="O17" s="31"/>
    </row>
    <row r="18" spans="1:15" s="11" customFormat="1" ht="15" customHeight="1">
      <c r="A18" s="129" t="s">
        <v>147</v>
      </c>
      <c r="B18" s="130"/>
      <c r="C18" s="189">
        <f t="shared" ref="C18:N18" si="7">SUM(C20:C22)</f>
        <v>108</v>
      </c>
      <c r="D18" s="189">
        <f t="shared" si="7"/>
        <v>27</v>
      </c>
      <c r="E18" s="189">
        <f t="shared" si="7"/>
        <v>81</v>
      </c>
      <c r="F18" s="189">
        <f t="shared" si="7"/>
        <v>4</v>
      </c>
      <c r="G18" s="189">
        <f t="shared" si="7"/>
        <v>1</v>
      </c>
      <c r="H18" s="189">
        <f t="shared" si="7"/>
        <v>3</v>
      </c>
      <c r="I18" s="189">
        <f t="shared" si="7"/>
        <v>24</v>
      </c>
      <c r="J18" s="189">
        <f t="shared" si="7"/>
        <v>3</v>
      </c>
      <c r="K18" s="189">
        <f t="shared" si="7"/>
        <v>21</v>
      </c>
      <c r="L18" s="189">
        <f t="shared" si="7"/>
        <v>15</v>
      </c>
      <c r="M18" s="189">
        <f t="shared" si="7"/>
        <v>1</v>
      </c>
      <c r="N18" s="190">
        <f t="shared" si="7"/>
        <v>14</v>
      </c>
      <c r="O18" s="31"/>
    </row>
    <row r="19" spans="1:15" s="11" customFormat="1" ht="15" customHeight="1">
      <c r="A19" s="129" t="s">
        <v>14</v>
      </c>
      <c r="B19" s="130"/>
      <c r="C19" s="218"/>
      <c r="D19" s="218"/>
      <c r="E19" s="218"/>
      <c r="F19" s="218"/>
      <c r="G19" s="218"/>
      <c r="H19" s="218"/>
      <c r="I19" s="218"/>
      <c r="J19" s="218"/>
      <c r="K19" s="218"/>
      <c r="L19" s="218"/>
      <c r="M19" s="218"/>
      <c r="N19" s="219"/>
      <c r="O19" s="31"/>
    </row>
    <row r="20" spans="1:15" s="11" customFormat="1" ht="15" customHeight="1">
      <c r="A20" s="220"/>
      <c r="B20" s="18" t="s">
        <v>148</v>
      </c>
      <c r="C20" s="222">
        <f>SUM(D20:E20)</f>
        <v>44</v>
      </c>
      <c r="D20" s="132">
        <v>7</v>
      </c>
      <c r="E20" s="132">
        <v>37</v>
      </c>
      <c r="F20" s="222">
        <f>SUM(G20:H20)</f>
        <v>3</v>
      </c>
      <c r="G20" s="132">
        <v>0</v>
      </c>
      <c r="H20" s="132">
        <v>3</v>
      </c>
      <c r="I20" s="222">
        <f>SUM(J20:K20)</f>
        <v>13</v>
      </c>
      <c r="J20" s="132">
        <v>0</v>
      </c>
      <c r="K20" s="132">
        <v>13</v>
      </c>
      <c r="L20" s="222">
        <f>SUM(M20:N20)</f>
        <v>13</v>
      </c>
      <c r="M20" s="132">
        <v>0</v>
      </c>
      <c r="N20" s="133">
        <v>13</v>
      </c>
      <c r="O20" s="31"/>
    </row>
    <row r="21" spans="1:15" s="11" customFormat="1" ht="15" customHeight="1">
      <c r="A21" s="220"/>
      <c r="B21" s="18" t="s">
        <v>149</v>
      </c>
      <c r="C21" s="222">
        <f t="shared" ref="C21:C25" si="8">SUM(D21:E21)</f>
        <v>7</v>
      </c>
      <c r="D21" s="132">
        <v>6</v>
      </c>
      <c r="E21" s="132">
        <v>1</v>
      </c>
      <c r="F21" s="222">
        <f t="shared" ref="F21:F25" si="9">SUM(G21:H21)</f>
        <v>0</v>
      </c>
      <c r="G21" s="132">
        <v>0</v>
      </c>
      <c r="H21" s="132">
        <v>0</v>
      </c>
      <c r="I21" s="222">
        <f t="shared" ref="I21:I25" si="10">SUM(J21:K21)</f>
        <v>1</v>
      </c>
      <c r="J21" s="132">
        <v>1</v>
      </c>
      <c r="K21" s="222">
        <v>0</v>
      </c>
      <c r="L21" s="222">
        <f t="shared" ref="L21:L25" si="11">SUM(M21:N21)</f>
        <v>0</v>
      </c>
      <c r="M21" s="132">
        <v>0</v>
      </c>
      <c r="N21" s="133">
        <v>0</v>
      </c>
      <c r="O21" s="31"/>
    </row>
    <row r="22" spans="1:15" s="11" customFormat="1" ht="15" customHeight="1">
      <c r="A22" s="220"/>
      <c r="B22" s="18" t="s">
        <v>79</v>
      </c>
      <c r="C22" s="222">
        <f t="shared" si="8"/>
        <v>57</v>
      </c>
      <c r="D22" s="132">
        <v>14</v>
      </c>
      <c r="E22" s="132">
        <v>43</v>
      </c>
      <c r="F22" s="222">
        <f t="shared" si="9"/>
        <v>1</v>
      </c>
      <c r="G22" s="132">
        <v>1</v>
      </c>
      <c r="H22" s="132">
        <v>0</v>
      </c>
      <c r="I22" s="222">
        <f t="shared" si="10"/>
        <v>10</v>
      </c>
      <c r="J22" s="132">
        <v>2</v>
      </c>
      <c r="K22" s="132">
        <v>8</v>
      </c>
      <c r="L22" s="222">
        <f t="shared" si="11"/>
        <v>2</v>
      </c>
      <c r="M22" s="132">
        <v>1</v>
      </c>
      <c r="N22" s="133">
        <v>1</v>
      </c>
      <c r="O22" s="31"/>
    </row>
    <row r="23" spans="1:15" s="31" customFormat="1" ht="15" customHeight="1">
      <c r="A23" s="223"/>
      <c r="B23" s="224" t="s">
        <v>150</v>
      </c>
      <c r="C23" s="235">
        <f t="shared" si="8"/>
        <v>36</v>
      </c>
      <c r="D23" s="155">
        <v>0</v>
      </c>
      <c r="E23" s="155">
        <v>36</v>
      </c>
      <c r="F23" s="235">
        <f t="shared" si="9"/>
        <v>0</v>
      </c>
      <c r="G23" s="155">
        <v>0</v>
      </c>
      <c r="H23" s="155">
        <v>0</v>
      </c>
      <c r="I23" s="235">
        <f t="shared" si="10"/>
        <v>6</v>
      </c>
      <c r="J23" s="155">
        <v>0</v>
      </c>
      <c r="K23" s="155">
        <v>6</v>
      </c>
      <c r="L23" s="235">
        <f t="shared" si="11"/>
        <v>0</v>
      </c>
      <c r="M23" s="155">
        <v>0</v>
      </c>
      <c r="N23" s="156">
        <v>0</v>
      </c>
    </row>
    <row r="24" spans="1:15" s="31" customFormat="1" ht="15" customHeight="1">
      <c r="A24" s="225" t="s">
        <v>151</v>
      </c>
      <c r="B24" s="226"/>
      <c r="C24" s="228">
        <f t="shared" si="8"/>
        <v>0</v>
      </c>
      <c r="D24" s="138">
        <v>0</v>
      </c>
      <c r="E24" s="138">
        <v>0</v>
      </c>
      <c r="F24" s="228">
        <f t="shared" si="9"/>
        <v>0</v>
      </c>
      <c r="G24" s="138">
        <v>0</v>
      </c>
      <c r="H24" s="138">
        <v>0</v>
      </c>
      <c r="I24" s="228">
        <f t="shared" si="10"/>
        <v>0</v>
      </c>
      <c r="J24" s="138">
        <v>0</v>
      </c>
      <c r="K24" s="138">
        <v>0</v>
      </c>
      <c r="L24" s="228">
        <f t="shared" si="11"/>
        <v>0</v>
      </c>
      <c r="M24" s="138">
        <v>0</v>
      </c>
      <c r="N24" s="139">
        <v>0</v>
      </c>
    </row>
    <row r="25" spans="1:15" s="11" customFormat="1" ht="15" customHeight="1" thickBot="1">
      <c r="A25" s="229" t="s">
        <v>152</v>
      </c>
      <c r="B25" s="230"/>
      <c r="C25" s="236">
        <f t="shared" si="8"/>
        <v>0</v>
      </c>
      <c r="D25" s="236">
        <v>0</v>
      </c>
      <c r="E25" s="236">
        <v>0</v>
      </c>
      <c r="F25" s="236">
        <f t="shared" si="9"/>
        <v>0</v>
      </c>
      <c r="G25" s="236">
        <v>0</v>
      </c>
      <c r="H25" s="236">
        <v>0</v>
      </c>
      <c r="I25" s="236">
        <f t="shared" si="10"/>
        <v>0</v>
      </c>
      <c r="J25" s="236">
        <v>0</v>
      </c>
      <c r="K25" s="236">
        <v>0</v>
      </c>
      <c r="L25" s="236">
        <f t="shared" si="11"/>
        <v>0</v>
      </c>
      <c r="M25" s="236">
        <v>0</v>
      </c>
      <c r="N25" s="237">
        <v>0</v>
      </c>
      <c r="O25" s="31"/>
    </row>
    <row r="26" spans="1:15" s="11" customFormat="1" ht="11.25">
      <c r="A26" s="24"/>
      <c r="B26" s="24"/>
      <c r="C26" s="42"/>
      <c r="D26" s="42"/>
      <c r="E26" s="42"/>
      <c r="F26" s="42"/>
      <c r="G26" s="42"/>
      <c r="H26" s="42"/>
      <c r="I26" s="42"/>
      <c r="J26" s="42"/>
      <c r="K26" s="42"/>
      <c r="L26" s="42"/>
      <c r="M26" s="42"/>
      <c r="N26" s="42"/>
      <c r="O26" s="31"/>
    </row>
    <row r="27" spans="1:15" s="11" customFormat="1" ht="12" thickBot="1">
      <c r="A27" s="31"/>
      <c r="B27" s="31"/>
      <c r="G27" s="234"/>
      <c r="H27" s="234"/>
      <c r="N27" s="31"/>
      <c r="O27" s="31"/>
    </row>
    <row r="28" spans="1:15" s="11" customFormat="1" ht="14.25" customHeight="1">
      <c r="A28" s="48"/>
      <c r="B28" s="208"/>
      <c r="C28" s="176" t="s">
        <v>138</v>
      </c>
      <c r="D28" s="177"/>
      <c r="E28" s="177"/>
      <c r="F28" s="176" t="s">
        <v>139</v>
      </c>
      <c r="G28" s="177"/>
      <c r="H28" s="177"/>
      <c r="I28" s="197"/>
      <c r="J28" s="197"/>
      <c r="K28" s="197"/>
      <c r="L28" s="197"/>
      <c r="M28" s="197"/>
      <c r="N28" s="197"/>
      <c r="O28" s="31"/>
    </row>
    <row r="29" spans="1:15" s="11" customFormat="1" ht="28.5" customHeight="1" thickBot="1">
      <c r="A29" s="209"/>
      <c r="B29" s="179"/>
      <c r="C29" s="211" t="s">
        <v>14</v>
      </c>
      <c r="D29" s="211" t="s">
        <v>144</v>
      </c>
      <c r="E29" s="211" t="s">
        <v>145</v>
      </c>
      <c r="F29" s="212" t="s">
        <v>14</v>
      </c>
      <c r="G29" s="211" t="s">
        <v>144</v>
      </c>
      <c r="H29" s="238" t="s">
        <v>145</v>
      </c>
      <c r="I29" s="198"/>
      <c r="J29" s="239"/>
      <c r="K29" s="239"/>
      <c r="L29" s="198"/>
      <c r="M29" s="239"/>
      <c r="N29" s="239"/>
      <c r="O29" s="31"/>
    </row>
    <row r="30" spans="1:15" s="11" customFormat="1" ht="15" customHeight="1">
      <c r="A30" s="151" t="s">
        <v>146</v>
      </c>
      <c r="B30" s="214"/>
      <c r="C30" s="215">
        <f>SUM(D30:E30)</f>
        <v>2</v>
      </c>
      <c r="D30" s="155">
        <v>0</v>
      </c>
      <c r="E30" s="155">
        <v>2</v>
      </c>
      <c r="F30" s="215">
        <f>SUM(G30:H30)</f>
        <v>1</v>
      </c>
      <c r="G30" s="155">
        <v>1</v>
      </c>
      <c r="H30" s="156">
        <v>0</v>
      </c>
      <c r="I30" s="200"/>
      <c r="J30" s="200"/>
      <c r="K30" s="200"/>
      <c r="L30" s="200"/>
      <c r="M30" s="200"/>
      <c r="N30" s="200"/>
      <c r="O30" s="31"/>
    </row>
    <row r="31" spans="1:15" s="11" customFormat="1" ht="15" customHeight="1">
      <c r="A31" s="129" t="s">
        <v>147</v>
      </c>
      <c r="B31" s="130"/>
      <c r="C31" s="189">
        <f t="shared" ref="C31:H31" si="12">SUM(C33:C35)</f>
        <v>9</v>
      </c>
      <c r="D31" s="189">
        <f t="shared" si="12"/>
        <v>0</v>
      </c>
      <c r="E31" s="189">
        <f t="shared" si="12"/>
        <v>9</v>
      </c>
      <c r="F31" s="189">
        <f t="shared" si="12"/>
        <v>2</v>
      </c>
      <c r="G31" s="189">
        <f t="shared" si="12"/>
        <v>2</v>
      </c>
      <c r="H31" s="190">
        <f t="shared" si="12"/>
        <v>0</v>
      </c>
      <c r="I31" s="199"/>
      <c r="J31" s="199"/>
      <c r="K31" s="199"/>
      <c r="L31" s="199"/>
      <c r="M31" s="199"/>
      <c r="N31" s="199"/>
      <c r="O31" s="31"/>
    </row>
    <row r="32" spans="1:15" s="11" customFormat="1" ht="15" customHeight="1">
      <c r="A32" s="129" t="s">
        <v>14</v>
      </c>
      <c r="B32" s="130"/>
      <c r="C32" s="218"/>
      <c r="D32" s="218"/>
      <c r="E32" s="218"/>
      <c r="F32" s="218"/>
      <c r="G32" s="218"/>
      <c r="H32" s="219"/>
      <c r="I32" s="197"/>
      <c r="J32" s="197"/>
      <c r="K32" s="197"/>
      <c r="L32" s="197"/>
      <c r="M32" s="197"/>
      <c r="N32" s="197"/>
      <c r="O32" s="31"/>
    </row>
    <row r="33" spans="1:15" s="11" customFormat="1" ht="15" customHeight="1">
      <c r="A33" s="220"/>
      <c r="B33" s="18" t="s">
        <v>148</v>
      </c>
      <c r="C33" s="222">
        <f>SUM(D33:E33)</f>
        <v>9</v>
      </c>
      <c r="D33" s="132">
        <v>0</v>
      </c>
      <c r="E33" s="132">
        <v>9</v>
      </c>
      <c r="F33" s="222">
        <f>SUM(G33:H33)</f>
        <v>0</v>
      </c>
      <c r="G33" s="132">
        <v>0</v>
      </c>
      <c r="H33" s="133">
        <v>0</v>
      </c>
      <c r="I33" s="42"/>
      <c r="J33" s="200"/>
      <c r="K33" s="200"/>
      <c r="L33" s="42"/>
      <c r="M33" s="200"/>
      <c r="N33" s="200"/>
      <c r="O33" s="31"/>
    </row>
    <row r="34" spans="1:15" s="11" customFormat="1" ht="15" customHeight="1">
      <c r="A34" s="220"/>
      <c r="B34" s="18" t="s">
        <v>149</v>
      </c>
      <c r="C34" s="222">
        <f t="shared" ref="C34:C38" si="13">SUM(D34:E34)</f>
        <v>0</v>
      </c>
      <c r="D34" s="132">
        <v>0</v>
      </c>
      <c r="E34" s="132">
        <v>0</v>
      </c>
      <c r="F34" s="222">
        <f t="shared" ref="F34:F38" si="14">SUM(G34:H34)</f>
        <v>1</v>
      </c>
      <c r="G34" s="132">
        <v>1</v>
      </c>
      <c r="H34" s="133">
        <v>0</v>
      </c>
      <c r="I34" s="42"/>
      <c r="J34" s="200"/>
      <c r="K34" s="200"/>
      <c r="L34" s="42"/>
      <c r="M34" s="200"/>
      <c r="N34" s="200"/>
      <c r="O34" s="31"/>
    </row>
    <row r="35" spans="1:15" s="11" customFormat="1" ht="15" customHeight="1">
      <c r="A35" s="220"/>
      <c r="B35" s="18" t="s">
        <v>79</v>
      </c>
      <c r="C35" s="222">
        <f t="shared" si="13"/>
        <v>0</v>
      </c>
      <c r="D35" s="132">
        <v>0</v>
      </c>
      <c r="E35" s="132">
        <v>0</v>
      </c>
      <c r="F35" s="222">
        <f t="shared" si="14"/>
        <v>1</v>
      </c>
      <c r="G35" s="132">
        <v>1</v>
      </c>
      <c r="H35" s="133">
        <v>0</v>
      </c>
      <c r="I35" s="42"/>
      <c r="J35" s="200"/>
      <c r="K35" s="200"/>
      <c r="L35" s="42"/>
      <c r="M35" s="200"/>
      <c r="N35" s="200"/>
      <c r="O35" s="31"/>
    </row>
    <row r="36" spans="1:15" s="11" customFormat="1" ht="15" customHeight="1">
      <c r="A36" s="220"/>
      <c r="B36" s="18" t="s">
        <v>150</v>
      </c>
      <c r="C36" s="222">
        <f t="shared" si="13"/>
        <v>0</v>
      </c>
      <c r="D36" s="132">
        <v>0</v>
      </c>
      <c r="E36" s="132">
        <v>0</v>
      </c>
      <c r="F36" s="222">
        <f t="shared" si="14"/>
        <v>0</v>
      </c>
      <c r="G36" s="132">
        <v>0</v>
      </c>
      <c r="H36" s="133">
        <v>0</v>
      </c>
      <c r="I36" s="42"/>
      <c r="J36" s="200"/>
      <c r="K36" s="200"/>
      <c r="L36" s="42"/>
      <c r="M36" s="200"/>
      <c r="N36" s="200"/>
      <c r="O36" s="31"/>
    </row>
    <row r="37" spans="1:15" s="11" customFormat="1" ht="15" customHeight="1">
      <c r="A37" s="225" t="s">
        <v>151</v>
      </c>
      <c r="B37" s="226"/>
      <c r="C37" s="228">
        <f t="shared" si="13"/>
        <v>0</v>
      </c>
      <c r="D37" s="138">
        <v>0</v>
      </c>
      <c r="E37" s="138">
        <v>0</v>
      </c>
      <c r="F37" s="228">
        <f t="shared" si="14"/>
        <v>0</v>
      </c>
      <c r="G37" s="138">
        <v>0</v>
      </c>
      <c r="H37" s="139">
        <v>0</v>
      </c>
      <c r="I37" s="42"/>
      <c r="J37" s="200"/>
      <c r="K37" s="200"/>
      <c r="L37" s="42"/>
      <c r="M37" s="200"/>
      <c r="N37" s="200"/>
      <c r="O37" s="31"/>
    </row>
    <row r="38" spans="1:15" s="11" customFormat="1" ht="15" customHeight="1" thickBot="1">
      <c r="A38" s="229" t="s">
        <v>152</v>
      </c>
      <c r="B38" s="230"/>
      <c r="C38" s="232">
        <f t="shared" si="13"/>
        <v>0</v>
      </c>
      <c r="D38" s="232">
        <v>0</v>
      </c>
      <c r="E38" s="232">
        <v>0</v>
      </c>
      <c r="F38" s="232">
        <f t="shared" si="14"/>
        <v>0</v>
      </c>
      <c r="G38" s="232">
        <v>0</v>
      </c>
      <c r="H38" s="233">
        <v>0</v>
      </c>
      <c r="I38" s="42"/>
      <c r="J38" s="42"/>
      <c r="K38" s="42"/>
      <c r="L38" s="42"/>
      <c r="M38" s="42"/>
      <c r="N38" s="42"/>
      <c r="O38" s="31"/>
    </row>
    <row r="39" spans="1:15" s="11" customFormat="1" ht="15" customHeight="1">
      <c r="A39" s="38" t="s">
        <v>153</v>
      </c>
      <c r="N39" s="31"/>
      <c r="O39" s="31"/>
    </row>
    <row r="47" spans="1:15">
      <c r="A47" s="35"/>
    </row>
  </sheetData>
  <mergeCells count="70">
    <mergeCell ref="M31:M32"/>
    <mergeCell ref="N31:N32"/>
    <mergeCell ref="A32:B32"/>
    <mergeCell ref="A37:B37"/>
    <mergeCell ref="A38:B38"/>
    <mergeCell ref="G31:G32"/>
    <mergeCell ref="H31:H32"/>
    <mergeCell ref="I31:I32"/>
    <mergeCell ref="J31:J32"/>
    <mergeCell ref="K31:K32"/>
    <mergeCell ref="L31:L32"/>
    <mergeCell ref="A30:B30"/>
    <mergeCell ref="A31:B31"/>
    <mergeCell ref="C31:C32"/>
    <mergeCell ref="D31:D32"/>
    <mergeCell ref="E31:E32"/>
    <mergeCell ref="F31:F32"/>
    <mergeCell ref="N18:N19"/>
    <mergeCell ref="A19:B19"/>
    <mergeCell ref="A24:B24"/>
    <mergeCell ref="A25:B25"/>
    <mergeCell ref="G27:H27"/>
    <mergeCell ref="A28:B29"/>
    <mergeCell ref="C28:E28"/>
    <mergeCell ref="F28:H28"/>
    <mergeCell ref="I28:K28"/>
    <mergeCell ref="L28:N28"/>
    <mergeCell ref="H18:H19"/>
    <mergeCell ref="I18:I19"/>
    <mergeCell ref="J18:J19"/>
    <mergeCell ref="K18:K19"/>
    <mergeCell ref="L18:L19"/>
    <mergeCell ref="M18:M19"/>
    <mergeCell ref="A18:B18"/>
    <mergeCell ref="C18:C19"/>
    <mergeCell ref="D18:D19"/>
    <mergeCell ref="E18:E19"/>
    <mergeCell ref="F18:F19"/>
    <mergeCell ref="G18:G19"/>
    <mergeCell ref="A15:B16"/>
    <mergeCell ref="C15:E15"/>
    <mergeCell ref="F15:H15"/>
    <mergeCell ref="I15:K15"/>
    <mergeCell ref="L15:N15"/>
    <mergeCell ref="A17:B17"/>
    <mergeCell ref="M5:M6"/>
    <mergeCell ref="N5:N6"/>
    <mergeCell ref="A6:B6"/>
    <mergeCell ref="A11:B11"/>
    <mergeCell ref="A12:B12"/>
    <mergeCell ref="M14:N14"/>
    <mergeCell ref="G5:G6"/>
    <mergeCell ref="H5:H6"/>
    <mergeCell ref="I5:I6"/>
    <mergeCell ref="J5:J6"/>
    <mergeCell ref="K5:K6"/>
    <mergeCell ref="L5:L6"/>
    <mergeCell ref="A4:B4"/>
    <mergeCell ref="A5:B5"/>
    <mergeCell ref="C5:C6"/>
    <mergeCell ref="D5:D6"/>
    <mergeCell ref="E5:E6"/>
    <mergeCell ref="F5:F6"/>
    <mergeCell ref="A1:D1"/>
    <mergeCell ref="L1:N1"/>
    <mergeCell ref="A2:B3"/>
    <mergeCell ref="C2:E2"/>
    <mergeCell ref="F2:H2"/>
    <mergeCell ref="I2:K2"/>
    <mergeCell ref="L2:N2"/>
  </mergeCells>
  <phoneticPr fontId="1"/>
  <printOptions horizontalCentered="1"/>
  <pageMargins left="0.47244094488188981" right="0.47244094488188981" top="0.70866141732283472" bottom="0" header="0" footer="0"/>
  <pageSetup paperSize="9"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zoomScaleSheetLayoutView="100" workbookViewId="0">
      <selection sqref="A1:M1"/>
    </sheetView>
  </sheetViews>
  <sheetFormatPr defaultColWidth="8.875" defaultRowHeight="13.5"/>
  <cols>
    <col min="1" max="1" width="2.75" style="358" customWidth="1"/>
    <col min="2" max="2" width="12.75" style="358" customWidth="1"/>
    <col min="3" max="3" width="0.875" style="358" customWidth="1"/>
    <col min="4" max="4" width="5.5" style="358" customWidth="1"/>
    <col min="5" max="6" width="0.875" style="358" customWidth="1"/>
    <col min="7" max="7" width="4.5" style="358" customWidth="1"/>
    <col min="8" max="9" width="0.875" style="358" customWidth="1"/>
    <col min="10" max="10" width="4.5" style="358" customWidth="1"/>
    <col min="11" max="12" width="0.875" style="358" customWidth="1"/>
    <col min="13" max="13" width="4.5" style="358" customWidth="1"/>
    <col min="14" max="15" width="0.875" style="358" customWidth="1"/>
    <col min="16" max="16" width="4.5" style="358" customWidth="1"/>
    <col min="17" max="18" width="0.875" style="358" customWidth="1"/>
    <col min="19" max="19" width="4.5" style="358" customWidth="1"/>
    <col min="20" max="21" width="0.875" style="358" customWidth="1"/>
    <col min="22" max="22" width="4.5" style="358" customWidth="1"/>
    <col min="23" max="24" width="0.875" style="358" customWidth="1"/>
    <col min="25" max="25" width="4.5" style="358" customWidth="1"/>
    <col min="26" max="27" width="0.875" style="358" customWidth="1"/>
    <col min="28" max="28" width="4.5" style="358" customWidth="1"/>
    <col min="29" max="30" width="0.875" style="358" customWidth="1"/>
    <col min="31" max="31" width="4.5" style="358" customWidth="1"/>
    <col min="32" max="33" width="0.875" style="358" customWidth="1"/>
    <col min="34" max="34" width="4.5" style="358" customWidth="1"/>
    <col min="35" max="36" width="0.875" style="358" customWidth="1"/>
    <col min="37" max="37" width="4.5" style="359" customWidth="1"/>
    <col min="38" max="38" width="0.875" style="359" customWidth="1"/>
    <col min="39" max="16384" width="8.875" style="358"/>
  </cols>
  <sheetData>
    <row r="1" spans="1:38" s="244" customFormat="1" ht="15" customHeight="1" thickBot="1">
      <c r="A1" s="240" t="s">
        <v>154</v>
      </c>
      <c r="B1" s="240"/>
      <c r="C1" s="240"/>
      <c r="D1" s="240"/>
      <c r="E1" s="240"/>
      <c r="F1" s="240"/>
      <c r="G1" s="240"/>
      <c r="H1" s="240"/>
      <c r="I1" s="240"/>
      <c r="J1" s="240"/>
      <c r="K1" s="240"/>
      <c r="L1" s="240"/>
      <c r="M1" s="240"/>
      <c r="N1" s="241"/>
      <c r="O1" s="241"/>
      <c r="P1" s="241"/>
      <c r="Q1" s="241"/>
      <c r="R1" s="241"/>
      <c r="S1" s="241"/>
      <c r="T1" s="241"/>
      <c r="U1" s="241"/>
      <c r="V1" s="241"/>
      <c r="W1" s="241"/>
      <c r="X1" s="241"/>
      <c r="Y1" s="241"/>
      <c r="Z1" s="241"/>
      <c r="AA1" s="241"/>
      <c r="AB1" s="241"/>
      <c r="AC1" s="241"/>
      <c r="AD1" s="241"/>
      <c r="AE1" s="241"/>
      <c r="AF1" s="241"/>
      <c r="AG1" s="241"/>
      <c r="AH1" s="242"/>
      <c r="AI1" s="242"/>
      <c r="AJ1" s="242"/>
      <c r="AK1" s="242"/>
      <c r="AL1" s="243"/>
    </row>
    <row r="2" spans="1:38" s="255" customFormat="1" ht="14.25" customHeight="1">
      <c r="A2" s="245"/>
      <c r="B2" s="246"/>
      <c r="C2" s="247" t="s">
        <v>121</v>
      </c>
      <c r="D2" s="248"/>
      <c r="E2" s="248"/>
      <c r="F2" s="248"/>
      <c r="G2" s="248"/>
      <c r="H2" s="248"/>
      <c r="I2" s="248"/>
      <c r="J2" s="248"/>
      <c r="K2" s="249"/>
      <c r="L2" s="250" t="s">
        <v>122</v>
      </c>
      <c r="M2" s="251"/>
      <c r="N2" s="251"/>
      <c r="O2" s="251"/>
      <c r="P2" s="251"/>
      <c r="Q2" s="251"/>
      <c r="R2" s="251"/>
      <c r="S2" s="251"/>
      <c r="T2" s="252"/>
      <c r="U2" s="250" t="s">
        <v>123</v>
      </c>
      <c r="V2" s="251"/>
      <c r="W2" s="251"/>
      <c r="X2" s="251"/>
      <c r="Y2" s="251"/>
      <c r="Z2" s="251"/>
      <c r="AA2" s="251"/>
      <c r="AB2" s="251"/>
      <c r="AC2" s="252"/>
      <c r="AD2" s="253" t="s">
        <v>133</v>
      </c>
      <c r="AE2" s="254"/>
      <c r="AF2" s="254"/>
      <c r="AG2" s="254"/>
      <c r="AH2" s="254"/>
      <c r="AI2" s="254"/>
      <c r="AJ2" s="254"/>
      <c r="AK2" s="254"/>
      <c r="AL2" s="254"/>
    </row>
    <row r="3" spans="1:38" s="255" customFormat="1" ht="28.5" customHeight="1" thickBot="1">
      <c r="A3" s="256"/>
      <c r="B3" s="257"/>
      <c r="C3" s="258" t="s">
        <v>14</v>
      </c>
      <c r="D3" s="259"/>
      <c r="E3" s="260"/>
      <c r="F3" s="261" t="s">
        <v>155</v>
      </c>
      <c r="G3" s="262"/>
      <c r="H3" s="263"/>
      <c r="I3" s="261" t="s">
        <v>156</v>
      </c>
      <c r="J3" s="262"/>
      <c r="K3" s="263"/>
      <c r="L3" s="261" t="s">
        <v>14</v>
      </c>
      <c r="M3" s="262"/>
      <c r="N3" s="263"/>
      <c r="O3" s="261" t="s">
        <v>155</v>
      </c>
      <c r="P3" s="262"/>
      <c r="Q3" s="263"/>
      <c r="R3" s="261" t="s">
        <v>156</v>
      </c>
      <c r="S3" s="262"/>
      <c r="T3" s="263"/>
      <c r="U3" s="261" t="s">
        <v>14</v>
      </c>
      <c r="V3" s="262"/>
      <c r="W3" s="263"/>
      <c r="X3" s="261" t="s">
        <v>155</v>
      </c>
      <c r="Y3" s="262"/>
      <c r="Z3" s="263"/>
      <c r="AA3" s="261" t="s">
        <v>156</v>
      </c>
      <c r="AB3" s="262"/>
      <c r="AC3" s="263"/>
      <c r="AD3" s="261" t="s">
        <v>14</v>
      </c>
      <c r="AE3" s="262"/>
      <c r="AF3" s="263"/>
      <c r="AG3" s="261" t="s">
        <v>155</v>
      </c>
      <c r="AH3" s="262"/>
      <c r="AI3" s="263"/>
      <c r="AJ3" s="261" t="s">
        <v>156</v>
      </c>
      <c r="AK3" s="262"/>
      <c r="AL3" s="262"/>
    </row>
    <row r="4" spans="1:38" s="255" customFormat="1" ht="11.25">
      <c r="A4" s="264" t="s">
        <v>157</v>
      </c>
      <c r="B4" s="264"/>
      <c r="C4" s="265"/>
      <c r="D4" s="266">
        <f>SUM(G4,J4)</f>
        <v>66</v>
      </c>
      <c r="E4" s="267"/>
      <c r="F4" s="268"/>
      <c r="G4" s="269">
        <f>SUM(P4+Y4+AH4+G17+P17+Y17+AH17+G30+P30)</f>
        <v>9</v>
      </c>
      <c r="H4" s="269"/>
      <c r="I4" s="270"/>
      <c r="J4" s="271">
        <f t="shared" ref="J4:J5" si="0">SUM(S4+AB4+AK4+J17+S17+AB17+AK17+J30+S30)</f>
        <v>57</v>
      </c>
      <c r="K4" s="272"/>
      <c r="L4" s="269"/>
      <c r="M4" s="267">
        <f>P4+S4</f>
        <v>14</v>
      </c>
      <c r="N4" s="273"/>
      <c r="O4" s="274"/>
      <c r="P4" s="275" t="s">
        <v>158</v>
      </c>
      <c r="Q4" s="273"/>
      <c r="R4" s="274"/>
      <c r="S4" s="276" t="s">
        <v>159</v>
      </c>
      <c r="T4" s="273"/>
      <c r="U4" s="274"/>
      <c r="V4" s="267">
        <f>Y4+AB4</f>
        <v>10</v>
      </c>
      <c r="W4" s="273"/>
      <c r="X4" s="274"/>
      <c r="Y4" s="276" t="s">
        <v>160</v>
      </c>
      <c r="Z4" s="273"/>
      <c r="AA4" s="274"/>
      <c r="AB4" s="275" t="s">
        <v>161</v>
      </c>
      <c r="AC4" s="273"/>
      <c r="AD4" s="274"/>
      <c r="AE4" s="267">
        <f>AH4+AK4</f>
        <v>6</v>
      </c>
      <c r="AF4" s="273"/>
      <c r="AG4" s="274"/>
      <c r="AH4" s="275" t="s">
        <v>160</v>
      </c>
      <c r="AI4" s="269"/>
      <c r="AJ4" s="274"/>
      <c r="AK4" s="276" t="s">
        <v>162</v>
      </c>
      <c r="AL4" s="269"/>
    </row>
    <row r="5" spans="1:38" s="255" customFormat="1" ht="11.25">
      <c r="A5" s="277"/>
      <c r="B5" s="277"/>
      <c r="C5" s="278" t="s">
        <v>163</v>
      </c>
      <c r="D5" s="279">
        <f>SUM(G5,J5)</f>
        <v>62</v>
      </c>
      <c r="E5" s="280" t="s">
        <v>164</v>
      </c>
      <c r="F5" s="281" t="s">
        <v>163</v>
      </c>
      <c r="G5" s="280">
        <f t="shared" ref="G5" si="1">SUM(P5+Y5+AH5+G18+P18+Y18+AH18+G31+P31)</f>
        <v>8</v>
      </c>
      <c r="H5" s="280" t="s">
        <v>164</v>
      </c>
      <c r="I5" s="281" t="s">
        <v>163</v>
      </c>
      <c r="J5" s="280">
        <f t="shared" si="0"/>
        <v>54</v>
      </c>
      <c r="K5" s="280" t="s">
        <v>164</v>
      </c>
      <c r="L5" s="281" t="s">
        <v>163</v>
      </c>
      <c r="M5" s="282">
        <f>P5+S5</f>
        <v>13</v>
      </c>
      <c r="N5" s="280" t="s">
        <v>164</v>
      </c>
      <c r="O5" s="281" t="s">
        <v>165</v>
      </c>
      <c r="P5" s="283" t="s">
        <v>166</v>
      </c>
      <c r="Q5" s="280" t="s">
        <v>167</v>
      </c>
      <c r="R5" s="281" t="s">
        <v>165</v>
      </c>
      <c r="S5" s="284" t="s">
        <v>159</v>
      </c>
      <c r="T5" s="280" t="s">
        <v>164</v>
      </c>
      <c r="U5" s="281" t="s">
        <v>163</v>
      </c>
      <c r="V5" s="282">
        <f>Y5+AB5</f>
        <v>10</v>
      </c>
      <c r="W5" s="280" t="s">
        <v>164</v>
      </c>
      <c r="X5" s="281" t="s">
        <v>165</v>
      </c>
      <c r="Y5" s="284" t="s">
        <v>160</v>
      </c>
      <c r="Z5" s="280" t="s">
        <v>167</v>
      </c>
      <c r="AA5" s="281" t="s">
        <v>165</v>
      </c>
      <c r="AB5" s="284" t="s">
        <v>161</v>
      </c>
      <c r="AC5" s="280" t="s">
        <v>164</v>
      </c>
      <c r="AD5" s="281" t="s">
        <v>163</v>
      </c>
      <c r="AE5" s="282">
        <f>AH5+AK5</f>
        <v>6</v>
      </c>
      <c r="AF5" s="280" t="s">
        <v>164</v>
      </c>
      <c r="AG5" s="281" t="s">
        <v>165</v>
      </c>
      <c r="AH5" s="284" t="s">
        <v>160</v>
      </c>
      <c r="AI5" s="280" t="s">
        <v>167</v>
      </c>
      <c r="AJ5" s="281" t="s">
        <v>165</v>
      </c>
      <c r="AK5" s="284" t="s">
        <v>162</v>
      </c>
      <c r="AL5" s="280" t="s">
        <v>164</v>
      </c>
    </row>
    <row r="6" spans="1:38" s="255" customFormat="1" ht="11.25">
      <c r="A6" s="285" t="s">
        <v>147</v>
      </c>
      <c r="B6" s="285"/>
      <c r="C6" s="286"/>
      <c r="D6" s="287">
        <f>SUM(D8:D10)</f>
        <v>139</v>
      </c>
      <c r="E6" s="288"/>
      <c r="F6" s="289"/>
      <c r="G6" s="290">
        <f t="shared" ref="G6" si="2">SUM(G8:G10)</f>
        <v>23</v>
      </c>
      <c r="H6" s="291"/>
      <c r="I6" s="292"/>
      <c r="J6" s="290">
        <f t="shared" ref="J6" si="3">SUM(J8:J10)</f>
        <v>116</v>
      </c>
      <c r="K6" s="293"/>
      <c r="L6" s="292"/>
      <c r="M6" s="290">
        <f t="shared" ref="M6" si="4">SUM(M8:M10)</f>
        <v>30</v>
      </c>
      <c r="N6" s="293"/>
      <c r="O6" s="292"/>
      <c r="P6" s="290">
        <f t="shared" ref="P6" si="5">SUM(P8:P10)</f>
        <v>6</v>
      </c>
      <c r="Q6" s="293"/>
      <c r="R6" s="292"/>
      <c r="S6" s="290">
        <f t="shared" ref="S6" si="6">SUM(S8:S10)</f>
        <v>24</v>
      </c>
      <c r="T6" s="293"/>
      <c r="U6" s="292"/>
      <c r="V6" s="290">
        <f t="shared" ref="V6" si="7">SUM(V8:V10)</f>
        <v>17</v>
      </c>
      <c r="W6" s="293"/>
      <c r="X6" s="292"/>
      <c r="Y6" s="290">
        <f t="shared" ref="Y6" si="8">SUM(Y8:Y10)</f>
        <v>0</v>
      </c>
      <c r="Z6" s="293"/>
      <c r="AA6" s="292"/>
      <c r="AB6" s="290">
        <f t="shared" ref="AB6" si="9">SUM(AB8:AB10)</f>
        <v>17</v>
      </c>
      <c r="AC6" s="293"/>
      <c r="AD6" s="292"/>
      <c r="AE6" s="290">
        <f t="shared" ref="AE6" si="10">SUM(AE8:AE10)</f>
        <v>11</v>
      </c>
      <c r="AF6" s="293"/>
      <c r="AG6" s="292"/>
      <c r="AH6" s="290">
        <f t="shared" ref="AH6" si="11">SUM(AH8:AH10)</f>
        <v>0</v>
      </c>
      <c r="AI6" s="291"/>
      <c r="AJ6" s="292"/>
      <c r="AK6" s="290">
        <f t="shared" ref="AK6" si="12">SUM(AK8:AK10)</f>
        <v>11</v>
      </c>
      <c r="AL6" s="291"/>
    </row>
    <row r="7" spans="1:38" s="255" customFormat="1" ht="11.25">
      <c r="A7" s="264" t="s">
        <v>14</v>
      </c>
      <c r="B7" s="264"/>
      <c r="C7" s="265"/>
      <c r="D7" s="294"/>
      <c r="E7" s="267"/>
      <c r="F7" s="268"/>
      <c r="G7" s="295"/>
      <c r="H7" s="269"/>
      <c r="I7" s="274"/>
      <c r="J7" s="295"/>
      <c r="K7" s="273"/>
      <c r="L7" s="274"/>
      <c r="M7" s="295"/>
      <c r="N7" s="273"/>
      <c r="O7" s="274"/>
      <c r="P7" s="295"/>
      <c r="Q7" s="273"/>
      <c r="R7" s="274"/>
      <c r="S7" s="295"/>
      <c r="T7" s="273"/>
      <c r="U7" s="274"/>
      <c r="V7" s="295"/>
      <c r="W7" s="273"/>
      <c r="X7" s="274"/>
      <c r="Y7" s="295"/>
      <c r="Z7" s="273"/>
      <c r="AA7" s="274"/>
      <c r="AB7" s="295"/>
      <c r="AC7" s="273"/>
      <c r="AD7" s="274"/>
      <c r="AE7" s="295"/>
      <c r="AF7" s="273"/>
      <c r="AG7" s="274"/>
      <c r="AH7" s="295"/>
      <c r="AI7" s="269"/>
      <c r="AJ7" s="274"/>
      <c r="AK7" s="295"/>
      <c r="AL7" s="269"/>
    </row>
    <row r="8" spans="1:38" s="255" customFormat="1" ht="11.25">
      <c r="A8" s="296"/>
      <c r="B8" s="277" t="s">
        <v>148</v>
      </c>
      <c r="C8" s="265"/>
      <c r="D8" s="266">
        <f>SUM(G8,J8)</f>
        <v>85</v>
      </c>
      <c r="E8" s="267"/>
      <c r="F8" s="268"/>
      <c r="G8" s="269">
        <f>SUM(P8+Y8+AH8+G21+P21+Y21+AH21+G34+P34)</f>
        <v>12</v>
      </c>
      <c r="H8" s="269"/>
      <c r="I8" s="274"/>
      <c r="J8" s="269">
        <f t="shared" ref="J8:J12" si="13">SUM(S8+AB8+AK8+J21+S21+AB21+AK21+J34+S34)</f>
        <v>73</v>
      </c>
      <c r="K8" s="273"/>
      <c r="L8" s="274"/>
      <c r="M8" s="269">
        <f t="shared" ref="M8:M12" si="14">SUM(P8,S8)</f>
        <v>18</v>
      </c>
      <c r="N8" s="273"/>
      <c r="O8" s="274">
        <v>0</v>
      </c>
      <c r="P8" s="276">
        <v>2</v>
      </c>
      <c r="Q8" s="273">
        <v>0</v>
      </c>
      <c r="R8" s="274">
        <v>0</v>
      </c>
      <c r="S8" s="276">
        <v>16</v>
      </c>
      <c r="T8" s="273">
        <v>0</v>
      </c>
      <c r="U8" s="274"/>
      <c r="V8" s="269">
        <f t="shared" ref="V8:V12" si="15">SUM(Y8,AB8)</f>
        <v>10</v>
      </c>
      <c r="W8" s="273"/>
      <c r="X8" s="274">
        <v>0</v>
      </c>
      <c r="Y8" s="276">
        <v>0</v>
      </c>
      <c r="Z8" s="273">
        <v>0</v>
      </c>
      <c r="AA8" s="274">
        <v>0</v>
      </c>
      <c r="AB8" s="276">
        <v>10</v>
      </c>
      <c r="AC8" s="273">
        <v>0</v>
      </c>
      <c r="AD8" s="274"/>
      <c r="AE8" s="269">
        <f t="shared" ref="AE8:AE12" si="16">SUM(AH8,AK8)</f>
        <v>9</v>
      </c>
      <c r="AF8" s="273"/>
      <c r="AG8" s="274">
        <v>0</v>
      </c>
      <c r="AH8" s="276">
        <v>0</v>
      </c>
      <c r="AI8" s="269">
        <v>0</v>
      </c>
      <c r="AJ8" s="274">
        <v>0</v>
      </c>
      <c r="AK8" s="276">
        <v>9</v>
      </c>
      <c r="AL8" s="269">
        <v>0</v>
      </c>
    </row>
    <row r="9" spans="1:38" s="255" customFormat="1" ht="11.25">
      <c r="A9" s="296"/>
      <c r="B9" s="277" t="s">
        <v>149</v>
      </c>
      <c r="C9" s="265"/>
      <c r="D9" s="266">
        <f t="shared" ref="D9:D12" si="17">SUM(G9,J9)</f>
        <v>1</v>
      </c>
      <c r="E9" s="267"/>
      <c r="F9" s="268"/>
      <c r="G9" s="269">
        <f t="shared" ref="G9:G12" si="18">SUM(P9+Y9+AH9+G22+P22+Y22+AH22+G35+P35)</f>
        <v>1</v>
      </c>
      <c r="H9" s="269"/>
      <c r="I9" s="274"/>
      <c r="J9" s="269">
        <f t="shared" si="13"/>
        <v>0</v>
      </c>
      <c r="K9" s="273"/>
      <c r="L9" s="274"/>
      <c r="M9" s="269">
        <f t="shared" si="14"/>
        <v>0</v>
      </c>
      <c r="N9" s="273"/>
      <c r="O9" s="274">
        <v>0</v>
      </c>
      <c r="P9" s="276">
        <v>0</v>
      </c>
      <c r="Q9" s="273">
        <v>0</v>
      </c>
      <c r="R9" s="274">
        <v>0</v>
      </c>
      <c r="S9" s="276">
        <v>0</v>
      </c>
      <c r="T9" s="273">
        <v>0</v>
      </c>
      <c r="U9" s="274"/>
      <c r="V9" s="269">
        <f t="shared" si="15"/>
        <v>0</v>
      </c>
      <c r="W9" s="273"/>
      <c r="X9" s="274">
        <v>0</v>
      </c>
      <c r="Y9" s="276">
        <v>0</v>
      </c>
      <c r="Z9" s="273">
        <v>0</v>
      </c>
      <c r="AA9" s="274">
        <v>0</v>
      </c>
      <c r="AB9" s="276">
        <v>0</v>
      </c>
      <c r="AC9" s="273">
        <v>0</v>
      </c>
      <c r="AD9" s="274"/>
      <c r="AE9" s="269">
        <f t="shared" si="16"/>
        <v>0</v>
      </c>
      <c r="AF9" s="273"/>
      <c r="AG9" s="274">
        <v>0</v>
      </c>
      <c r="AH9" s="276">
        <v>0</v>
      </c>
      <c r="AI9" s="269">
        <v>0</v>
      </c>
      <c r="AJ9" s="274">
        <v>0</v>
      </c>
      <c r="AK9" s="276">
        <v>0</v>
      </c>
      <c r="AL9" s="269">
        <v>0</v>
      </c>
    </row>
    <row r="10" spans="1:38" s="255" customFormat="1" ht="11.25">
      <c r="A10" s="296"/>
      <c r="B10" s="277" t="s">
        <v>79</v>
      </c>
      <c r="C10" s="265"/>
      <c r="D10" s="266">
        <f t="shared" si="17"/>
        <v>53</v>
      </c>
      <c r="E10" s="267"/>
      <c r="F10" s="268"/>
      <c r="G10" s="269">
        <f t="shared" si="18"/>
        <v>10</v>
      </c>
      <c r="H10" s="269"/>
      <c r="I10" s="274"/>
      <c r="J10" s="269">
        <f t="shared" si="13"/>
        <v>43</v>
      </c>
      <c r="K10" s="273"/>
      <c r="L10" s="274"/>
      <c r="M10" s="269">
        <f t="shared" si="14"/>
        <v>12</v>
      </c>
      <c r="N10" s="273"/>
      <c r="O10" s="274">
        <v>0</v>
      </c>
      <c r="P10" s="276">
        <v>4</v>
      </c>
      <c r="Q10" s="273">
        <v>0</v>
      </c>
      <c r="R10" s="274">
        <v>0</v>
      </c>
      <c r="S10" s="276">
        <v>8</v>
      </c>
      <c r="T10" s="273">
        <v>0</v>
      </c>
      <c r="U10" s="274"/>
      <c r="V10" s="269">
        <f t="shared" si="15"/>
        <v>7</v>
      </c>
      <c r="W10" s="273"/>
      <c r="X10" s="274">
        <v>0</v>
      </c>
      <c r="Y10" s="276">
        <v>0</v>
      </c>
      <c r="Z10" s="273">
        <v>0</v>
      </c>
      <c r="AA10" s="274">
        <v>0</v>
      </c>
      <c r="AB10" s="276">
        <v>7</v>
      </c>
      <c r="AC10" s="273">
        <v>0</v>
      </c>
      <c r="AD10" s="274"/>
      <c r="AE10" s="269">
        <f t="shared" si="16"/>
        <v>2</v>
      </c>
      <c r="AF10" s="273"/>
      <c r="AG10" s="274">
        <v>0</v>
      </c>
      <c r="AH10" s="276">
        <v>0</v>
      </c>
      <c r="AI10" s="269">
        <v>0</v>
      </c>
      <c r="AJ10" s="274">
        <v>0</v>
      </c>
      <c r="AK10" s="276">
        <v>2</v>
      </c>
      <c r="AL10" s="269">
        <v>0</v>
      </c>
    </row>
    <row r="11" spans="1:38" s="255" customFormat="1">
      <c r="A11" s="297" t="s">
        <v>151</v>
      </c>
      <c r="B11" s="226"/>
      <c r="C11" s="298"/>
      <c r="D11" s="299">
        <f t="shared" si="17"/>
        <v>0</v>
      </c>
      <c r="E11" s="300"/>
      <c r="F11" s="301"/>
      <c r="G11" s="302">
        <f t="shared" si="18"/>
        <v>0</v>
      </c>
      <c r="H11" s="302"/>
      <c r="I11" s="303"/>
      <c r="J11" s="302">
        <f t="shared" si="13"/>
        <v>0</v>
      </c>
      <c r="K11" s="304"/>
      <c r="L11" s="303"/>
      <c r="M11" s="302">
        <f t="shared" si="14"/>
        <v>0</v>
      </c>
      <c r="N11" s="304"/>
      <c r="O11" s="303">
        <v>0</v>
      </c>
      <c r="P11" s="305">
        <v>0</v>
      </c>
      <c r="Q11" s="304">
        <v>0</v>
      </c>
      <c r="R11" s="303">
        <v>0</v>
      </c>
      <c r="S11" s="305">
        <v>0</v>
      </c>
      <c r="T11" s="304">
        <v>0</v>
      </c>
      <c r="U11" s="303"/>
      <c r="V11" s="302">
        <f t="shared" si="15"/>
        <v>0</v>
      </c>
      <c r="W11" s="304"/>
      <c r="X11" s="303">
        <v>0</v>
      </c>
      <c r="Y11" s="305">
        <v>0</v>
      </c>
      <c r="Z11" s="304">
        <v>0</v>
      </c>
      <c r="AA11" s="303">
        <v>0</v>
      </c>
      <c r="AB11" s="305">
        <v>0</v>
      </c>
      <c r="AC11" s="304">
        <v>0</v>
      </c>
      <c r="AD11" s="303"/>
      <c r="AE11" s="302">
        <f t="shared" si="16"/>
        <v>0</v>
      </c>
      <c r="AF11" s="304"/>
      <c r="AG11" s="303">
        <v>0</v>
      </c>
      <c r="AH11" s="305">
        <v>0</v>
      </c>
      <c r="AI11" s="302">
        <v>0</v>
      </c>
      <c r="AJ11" s="303">
        <v>0</v>
      </c>
      <c r="AK11" s="305">
        <v>0</v>
      </c>
      <c r="AL11" s="302">
        <v>0</v>
      </c>
    </row>
    <row r="12" spans="1:38" s="255" customFormat="1" ht="12" thickBot="1">
      <c r="A12" s="306" t="s">
        <v>152</v>
      </c>
      <c r="B12" s="306"/>
      <c r="C12" s="307"/>
      <c r="D12" s="308">
        <f t="shared" si="17"/>
        <v>0</v>
      </c>
      <c r="E12" s="309"/>
      <c r="F12" s="310"/>
      <c r="G12" s="311">
        <f t="shared" si="18"/>
        <v>0</v>
      </c>
      <c r="H12" s="311"/>
      <c r="I12" s="312"/>
      <c r="J12" s="311">
        <f t="shared" si="13"/>
        <v>0</v>
      </c>
      <c r="K12" s="313"/>
      <c r="L12" s="312"/>
      <c r="M12" s="311">
        <f t="shared" si="14"/>
        <v>0</v>
      </c>
      <c r="N12" s="313"/>
      <c r="O12" s="312">
        <v>0</v>
      </c>
      <c r="P12" s="314">
        <v>0</v>
      </c>
      <c r="Q12" s="313">
        <v>0</v>
      </c>
      <c r="R12" s="312">
        <v>0</v>
      </c>
      <c r="S12" s="314">
        <v>0</v>
      </c>
      <c r="T12" s="313">
        <v>0</v>
      </c>
      <c r="U12" s="312"/>
      <c r="V12" s="311">
        <f t="shared" si="15"/>
        <v>0</v>
      </c>
      <c r="W12" s="313"/>
      <c r="X12" s="312">
        <v>0</v>
      </c>
      <c r="Y12" s="314">
        <v>0</v>
      </c>
      <c r="Z12" s="313">
        <v>0</v>
      </c>
      <c r="AA12" s="312">
        <v>0</v>
      </c>
      <c r="AB12" s="314">
        <v>0</v>
      </c>
      <c r="AC12" s="313">
        <v>0</v>
      </c>
      <c r="AD12" s="312"/>
      <c r="AE12" s="311">
        <f t="shared" si="16"/>
        <v>0</v>
      </c>
      <c r="AF12" s="313"/>
      <c r="AG12" s="312">
        <v>0</v>
      </c>
      <c r="AH12" s="314">
        <v>0</v>
      </c>
      <c r="AI12" s="311">
        <v>0</v>
      </c>
      <c r="AJ12" s="312">
        <v>0</v>
      </c>
      <c r="AK12" s="314">
        <v>0</v>
      </c>
      <c r="AL12" s="311">
        <v>0</v>
      </c>
    </row>
    <row r="13" spans="1:38" s="255" customFormat="1" ht="11.25">
      <c r="A13" s="277"/>
      <c r="B13" s="277"/>
      <c r="C13" s="277"/>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5"/>
    </row>
    <row r="14" spans="1:38" s="255" customFormat="1" ht="12" thickBot="1">
      <c r="A14" s="316"/>
      <c r="B14" s="316"/>
      <c r="C14" s="316"/>
      <c r="D14" s="316"/>
      <c r="E14" s="316"/>
      <c r="F14" s="316"/>
      <c r="G14" s="316"/>
      <c r="H14" s="316"/>
      <c r="I14" s="316"/>
      <c r="J14" s="316"/>
      <c r="K14" s="316"/>
      <c r="L14" s="316"/>
      <c r="M14" s="316"/>
      <c r="N14" s="316"/>
      <c r="O14" s="316"/>
      <c r="P14" s="316"/>
      <c r="Q14" s="316"/>
      <c r="R14" s="316"/>
      <c r="S14" s="316"/>
      <c r="T14" s="316"/>
      <c r="U14" s="316"/>
      <c r="V14" s="316"/>
      <c r="W14" s="316"/>
      <c r="X14" s="316"/>
      <c r="Y14" s="317"/>
      <c r="Z14" s="317"/>
      <c r="AA14" s="317"/>
      <c r="AB14" s="317"/>
      <c r="AC14" s="317"/>
      <c r="AD14" s="317"/>
      <c r="AE14" s="317"/>
      <c r="AF14" s="317"/>
      <c r="AG14" s="317"/>
      <c r="AH14" s="318"/>
      <c r="AI14" s="318"/>
      <c r="AJ14" s="318"/>
      <c r="AK14" s="318"/>
      <c r="AL14" s="319"/>
    </row>
    <row r="15" spans="1:38" s="255" customFormat="1" ht="14.25" customHeight="1">
      <c r="A15" s="320"/>
      <c r="B15" s="321"/>
      <c r="C15" s="253" t="s">
        <v>19</v>
      </c>
      <c r="D15" s="254"/>
      <c r="E15" s="254"/>
      <c r="F15" s="254"/>
      <c r="G15" s="254"/>
      <c r="H15" s="254"/>
      <c r="I15" s="254"/>
      <c r="J15" s="254"/>
      <c r="K15" s="322"/>
      <c r="L15" s="253" t="s">
        <v>134</v>
      </c>
      <c r="M15" s="254"/>
      <c r="N15" s="254"/>
      <c r="O15" s="254"/>
      <c r="P15" s="254"/>
      <c r="Q15" s="254"/>
      <c r="R15" s="254"/>
      <c r="S15" s="254"/>
      <c r="T15" s="322"/>
      <c r="U15" s="253" t="s">
        <v>136</v>
      </c>
      <c r="V15" s="254"/>
      <c r="W15" s="254"/>
      <c r="X15" s="254"/>
      <c r="Y15" s="251"/>
      <c r="Z15" s="251"/>
      <c r="AA15" s="251"/>
      <c r="AB15" s="251"/>
      <c r="AC15" s="252"/>
      <c r="AD15" s="253" t="s">
        <v>137</v>
      </c>
      <c r="AE15" s="254"/>
      <c r="AF15" s="254"/>
      <c r="AG15" s="254"/>
      <c r="AH15" s="254"/>
      <c r="AI15" s="254"/>
      <c r="AJ15" s="254"/>
      <c r="AK15" s="254"/>
      <c r="AL15" s="254"/>
    </row>
    <row r="16" spans="1:38" s="255" customFormat="1" ht="28.5" customHeight="1" thickBot="1">
      <c r="A16" s="256"/>
      <c r="B16" s="257"/>
      <c r="C16" s="261" t="s">
        <v>14</v>
      </c>
      <c r="D16" s="262"/>
      <c r="E16" s="263"/>
      <c r="F16" s="261" t="s">
        <v>155</v>
      </c>
      <c r="G16" s="262"/>
      <c r="H16" s="263"/>
      <c r="I16" s="261" t="s">
        <v>156</v>
      </c>
      <c r="J16" s="262"/>
      <c r="K16" s="263"/>
      <c r="L16" s="261" t="s">
        <v>14</v>
      </c>
      <c r="M16" s="262"/>
      <c r="N16" s="263"/>
      <c r="O16" s="261" t="s">
        <v>155</v>
      </c>
      <c r="P16" s="262"/>
      <c r="Q16" s="263"/>
      <c r="R16" s="261" t="s">
        <v>156</v>
      </c>
      <c r="S16" s="262"/>
      <c r="T16" s="263"/>
      <c r="U16" s="261" t="s">
        <v>14</v>
      </c>
      <c r="V16" s="262"/>
      <c r="W16" s="263"/>
      <c r="X16" s="261" t="s">
        <v>155</v>
      </c>
      <c r="Y16" s="262"/>
      <c r="Z16" s="263"/>
      <c r="AA16" s="261" t="s">
        <v>156</v>
      </c>
      <c r="AB16" s="262"/>
      <c r="AC16" s="263"/>
      <c r="AD16" s="261" t="s">
        <v>14</v>
      </c>
      <c r="AE16" s="262"/>
      <c r="AF16" s="263"/>
      <c r="AG16" s="261" t="s">
        <v>155</v>
      </c>
      <c r="AH16" s="262"/>
      <c r="AI16" s="263"/>
      <c r="AJ16" s="261" t="s">
        <v>156</v>
      </c>
      <c r="AK16" s="262"/>
      <c r="AL16" s="262"/>
    </row>
    <row r="17" spans="1:38" s="255" customFormat="1" ht="11.25">
      <c r="A17" s="264" t="s">
        <v>157</v>
      </c>
      <c r="B17" s="323"/>
      <c r="C17" s="324"/>
      <c r="D17" s="267">
        <f>G17+J17</f>
        <v>26</v>
      </c>
      <c r="E17" s="272"/>
      <c r="F17" s="270"/>
      <c r="G17" s="325" t="s">
        <v>168</v>
      </c>
      <c r="H17" s="272"/>
      <c r="I17" s="270"/>
      <c r="J17" s="325" t="s">
        <v>169</v>
      </c>
      <c r="K17" s="272"/>
      <c r="L17" s="270"/>
      <c r="M17" s="267">
        <f>P17+S17</f>
        <v>2</v>
      </c>
      <c r="N17" s="272"/>
      <c r="O17" s="270"/>
      <c r="P17" s="325" t="s">
        <v>160</v>
      </c>
      <c r="Q17" s="272"/>
      <c r="R17" s="270"/>
      <c r="S17" s="325" t="s">
        <v>158</v>
      </c>
      <c r="T17" s="272"/>
      <c r="U17" s="270"/>
      <c r="V17" s="267">
        <f>Y17+AB17</f>
        <v>2</v>
      </c>
      <c r="W17" s="272"/>
      <c r="X17" s="270"/>
      <c r="Y17" s="325" t="s">
        <v>160</v>
      </c>
      <c r="Z17" s="272"/>
      <c r="AA17" s="270"/>
      <c r="AB17" s="325" t="s">
        <v>158</v>
      </c>
      <c r="AC17" s="272"/>
      <c r="AD17" s="270"/>
      <c r="AE17" s="267">
        <f>AH17+AK17</f>
        <v>4</v>
      </c>
      <c r="AF17" s="272"/>
      <c r="AG17" s="270"/>
      <c r="AH17" s="325" t="s">
        <v>158</v>
      </c>
      <c r="AI17" s="271"/>
      <c r="AJ17" s="270"/>
      <c r="AK17" s="325" t="s">
        <v>158</v>
      </c>
      <c r="AL17" s="271"/>
    </row>
    <row r="18" spans="1:38" s="255" customFormat="1" ht="11.25">
      <c r="A18" s="277"/>
      <c r="B18" s="326"/>
      <c r="C18" s="278" t="s">
        <v>163</v>
      </c>
      <c r="D18" s="282">
        <f>G18+J18</f>
        <v>25</v>
      </c>
      <c r="E18" s="280" t="s">
        <v>164</v>
      </c>
      <c r="F18" s="281" t="s">
        <v>165</v>
      </c>
      <c r="G18" s="284" t="s">
        <v>168</v>
      </c>
      <c r="H18" s="280" t="s">
        <v>167</v>
      </c>
      <c r="I18" s="281" t="s">
        <v>165</v>
      </c>
      <c r="J18" s="284" t="s">
        <v>170</v>
      </c>
      <c r="K18" s="280" t="s">
        <v>164</v>
      </c>
      <c r="L18" s="281" t="s">
        <v>163</v>
      </c>
      <c r="M18" s="282">
        <f>P18+S18</f>
        <v>2</v>
      </c>
      <c r="N18" s="280" t="s">
        <v>164</v>
      </c>
      <c r="O18" s="281" t="s">
        <v>165</v>
      </c>
      <c r="P18" s="284" t="s">
        <v>160</v>
      </c>
      <c r="Q18" s="280" t="s">
        <v>167</v>
      </c>
      <c r="R18" s="281" t="s">
        <v>165</v>
      </c>
      <c r="S18" s="284" t="s">
        <v>158</v>
      </c>
      <c r="T18" s="280" t="s">
        <v>164</v>
      </c>
      <c r="U18" s="281" t="s">
        <v>163</v>
      </c>
      <c r="V18" s="282">
        <f>Y18+AB18</f>
        <v>2</v>
      </c>
      <c r="W18" s="280" t="s">
        <v>164</v>
      </c>
      <c r="X18" s="281" t="s">
        <v>165</v>
      </c>
      <c r="Y18" s="284" t="s">
        <v>160</v>
      </c>
      <c r="Z18" s="280" t="s">
        <v>167</v>
      </c>
      <c r="AA18" s="281" t="s">
        <v>165</v>
      </c>
      <c r="AB18" s="284" t="s">
        <v>158</v>
      </c>
      <c r="AC18" s="280" t="s">
        <v>164</v>
      </c>
      <c r="AD18" s="281" t="s">
        <v>163</v>
      </c>
      <c r="AE18" s="282">
        <f>AH18+AK18</f>
        <v>3</v>
      </c>
      <c r="AF18" s="280" t="s">
        <v>164</v>
      </c>
      <c r="AG18" s="281" t="s">
        <v>165</v>
      </c>
      <c r="AH18" s="284" t="s">
        <v>158</v>
      </c>
      <c r="AI18" s="280" t="s">
        <v>167</v>
      </c>
      <c r="AJ18" s="281" t="s">
        <v>165</v>
      </c>
      <c r="AK18" s="284" t="s">
        <v>166</v>
      </c>
      <c r="AL18" s="280" t="s">
        <v>164</v>
      </c>
    </row>
    <row r="19" spans="1:38" s="255" customFormat="1" ht="11.25">
      <c r="A19" s="285" t="s">
        <v>147</v>
      </c>
      <c r="B19" s="327"/>
      <c r="C19" s="286"/>
      <c r="D19" s="290">
        <f t="shared" ref="D19" si="19">SUM(D21:D23)</f>
        <v>51</v>
      </c>
      <c r="E19" s="293"/>
      <c r="F19" s="292"/>
      <c r="G19" s="290">
        <f t="shared" ref="G19" si="20">SUM(G21:G23)</f>
        <v>8</v>
      </c>
      <c r="H19" s="293"/>
      <c r="I19" s="292"/>
      <c r="J19" s="290">
        <f t="shared" ref="J19" si="21">SUM(J21:J23)</f>
        <v>43</v>
      </c>
      <c r="K19" s="293"/>
      <c r="L19" s="292"/>
      <c r="M19" s="290">
        <f t="shared" ref="M19" si="22">SUM(M21:M23)</f>
        <v>2</v>
      </c>
      <c r="N19" s="293"/>
      <c r="O19" s="292"/>
      <c r="P19" s="290">
        <f t="shared" ref="P19" si="23">SUM(P21:P23)</f>
        <v>0</v>
      </c>
      <c r="Q19" s="293"/>
      <c r="R19" s="292"/>
      <c r="S19" s="290">
        <f>SUM(S21:S23)</f>
        <v>2</v>
      </c>
      <c r="T19" s="293"/>
      <c r="U19" s="292"/>
      <c r="V19" s="290">
        <f t="shared" ref="V19" si="24">SUM(V21:V23)</f>
        <v>9</v>
      </c>
      <c r="W19" s="293"/>
      <c r="X19" s="292"/>
      <c r="Y19" s="290">
        <f t="shared" ref="Y19" si="25">SUM(Y21:Y23)</f>
        <v>0</v>
      </c>
      <c r="Z19" s="293"/>
      <c r="AA19" s="292"/>
      <c r="AB19" s="290">
        <f t="shared" ref="AB19" si="26">SUM(AB21:AB23)</f>
        <v>9</v>
      </c>
      <c r="AC19" s="293"/>
      <c r="AD19" s="292"/>
      <c r="AE19" s="290">
        <f t="shared" ref="AE19" si="27">SUM(AE21:AE23)</f>
        <v>10</v>
      </c>
      <c r="AF19" s="293"/>
      <c r="AG19" s="292"/>
      <c r="AH19" s="290">
        <f t="shared" ref="AH19" si="28">SUM(AH21:AH23)</f>
        <v>5</v>
      </c>
      <c r="AI19" s="291"/>
      <c r="AJ19" s="292"/>
      <c r="AK19" s="290">
        <f t="shared" ref="AK19" si="29">SUM(AK21:AK23)</f>
        <v>5</v>
      </c>
      <c r="AL19" s="291"/>
    </row>
    <row r="20" spans="1:38" s="255" customFormat="1" ht="11.25">
      <c r="A20" s="264" t="s">
        <v>14</v>
      </c>
      <c r="B20" s="323"/>
      <c r="C20" s="265"/>
      <c r="D20" s="295"/>
      <c r="E20" s="273"/>
      <c r="F20" s="274"/>
      <c r="G20" s="295"/>
      <c r="H20" s="273"/>
      <c r="I20" s="274"/>
      <c r="J20" s="295"/>
      <c r="K20" s="273"/>
      <c r="L20" s="274"/>
      <c r="M20" s="295"/>
      <c r="N20" s="273"/>
      <c r="O20" s="274"/>
      <c r="P20" s="295"/>
      <c r="Q20" s="273"/>
      <c r="R20" s="274"/>
      <c r="S20" s="295"/>
      <c r="T20" s="273"/>
      <c r="U20" s="274"/>
      <c r="V20" s="295"/>
      <c r="W20" s="273"/>
      <c r="X20" s="274"/>
      <c r="Y20" s="295"/>
      <c r="Z20" s="273"/>
      <c r="AA20" s="274"/>
      <c r="AB20" s="295"/>
      <c r="AC20" s="273"/>
      <c r="AD20" s="274"/>
      <c r="AE20" s="295"/>
      <c r="AF20" s="273"/>
      <c r="AG20" s="274"/>
      <c r="AH20" s="295"/>
      <c r="AI20" s="269"/>
      <c r="AJ20" s="274"/>
      <c r="AK20" s="295"/>
      <c r="AL20" s="269"/>
    </row>
    <row r="21" spans="1:38" s="255" customFormat="1" ht="11.25">
      <c r="A21" s="296"/>
      <c r="B21" s="326" t="s">
        <v>148</v>
      </c>
      <c r="C21" s="265"/>
      <c r="D21" s="269">
        <f t="shared" ref="D21:D25" si="30">SUM(G21,J21)</f>
        <v>24</v>
      </c>
      <c r="E21" s="273"/>
      <c r="F21" s="274">
        <v>0</v>
      </c>
      <c r="G21" s="276">
        <v>1</v>
      </c>
      <c r="H21" s="273">
        <v>0</v>
      </c>
      <c r="I21" s="274">
        <v>0</v>
      </c>
      <c r="J21" s="276">
        <v>23</v>
      </c>
      <c r="K21" s="273">
        <v>0</v>
      </c>
      <c r="L21" s="274"/>
      <c r="M21" s="269">
        <f t="shared" ref="M21:M25" si="31">SUM(P21,S21)</f>
        <v>1</v>
      </c>
      <c r="N21" s="273"/>
      <c r="O21" s="274">
        <v>0</v>
      </c>
      <c r="P21" s="276">
        <v>0</v>
      </c>
      <c r="Q21" s="273">
        <v>0</v>
      </c>
      <c r="R21" s="274">
        <v>0</v>
      </c>
      <c r="S21" s="276">
        <v>1</v>
      </c>
      <c r="T21" s="273">
        <v>0</v>
      </c>
      <c r="U21" s="274"/>
      <c r="V21" s="269">
        <f t="shared" ref="V21:V25" si="32">SUM(Y21,AB21)</f>
        <v>5</v>
      </c>
      <c r="W21" s="273"/>
      <c r="X21" s="274">
        <v>0</v>
      </c>
      <c r="Y21" s="276">
        <v>0</v>
      </c>
      <c r="Z21" s="273">
        <v>0</v>
      </c>
      <c r="AA21" s="274">
        <v>0</v>
      </c>
      <c r="AB21" s="276">
        <v>5</v>
      </c>
      <c r="AC21" s="273">
        <v>0</v>
      </c>
      <c r="AD21" s="274"/>
      <c r="AE21" s="269">
        <f t="shared" ref="AE21:AE25" si="33">SUM(AH21,AK21)</f>
        <v>9</v>
      </c>
      <c r="AF21" s="273"/>
      <c r="AG21" s="274">
        <v>0</v>
      </c>
      <c r="AH21" s="276">
        <v>5</v>
      </c>
      <c r="AI21" s="269">
        <v>0</v>
      </c>
      <c r="AJ21" s="274">
        <v>0</v>
      </c>
      <c r="AK21" s="276">
        <v>4</v>
      </c>
      <c r="AL21" s="269">
        <v>0</v>
      </c>
    </row>
    <row r="22" spans="1:38" s="255" customFormat="1" ht="11.25">
      <c r="A22" s="296"/>
      <c r="B22" s="326" t="s">
        <v>149</v>
      </c>
      <c r="C22" s="265"/>
      <c r="D22" s="269">
        <f t="shared" si="30"/>
        <v>1</v>
      </c>
      <c r="E22" s="273"/>
      <c r="F22" s="274">
        <v>0</v>
      </c>
      <c r="G22" s="276">
        <v>1</v>
      </c>
      <c r="H22" s="273">
        <v>0</v>
      </c>
      <c r="I22" s="274">
        <v>0</v>
      </c>
      <c r="J22" s="276">
        <v>0</v>
      </c>
      <c r="K22" s="273">
        <v>0</v>
      </c>
      <c r="L22" s="274"/>
      <c r="M22" s="269">
        <f t="shared" si="31"/>
        <v>0</v>
      </c>
      <c r="N22" s="273"/>
      <c r="O22" s="274">
        <v>0</v>
      </c>
      <c r="P22" s="276">
        <v>0</v>
      </c>
      <c r="Q22" s="273">
        <v>0</v>
      </c>
      <c r="R22" s="274">
        <v>0</v>
      </c>
      <c r="S22" s="276">
        <v>0</v>
      </c>
      <c r="T22" s="273">
        <v>0</v>
      </c>
      <c r="U22" s="274"/>
      <c r="V22" s="269">
        <f t="shared" si="32"/>
        <v>0</v>
      </c>
      <c r="W22" s="273"/>
      <c r="X22" s="274">
        <v>0</v>
      </c>
      <c r="Y22" s="276">
        <v>0</v>
      </c>
      <c r="Z22" s="273">
        <v>0</v>
      </c>
      <c r="AA22" s="274">
        <v>0</v>
      </c>
      <c r="AB22" s="276">
        <v>0</v>
      </c>
      <c r="AC22" s="273">
        <v>0</v>
      </c>
      <c r="AD22" s="274"/>
      <c r="AE22" s="269">
        <f t="shared" si="33"/>
        <v>0</v>
      </c>
      <c r="AF22" s="273"/>
      <c r="AG22" s="274">
        <v>0</v>
      </c>
      <c r="AH22" s="276">
        <v>0</v>
      </c>
      <c r="AI22" s="269">
        <v>0</v>
      </c>
      <c r="AJ22" s="274">
        <v>0</v>
      </c>
      <c r="AK22" s="276">
        <v>0</v>
      </c>
      <c r="AL22" s="269">
        <v>0</v>
      </c>
    </row>
    <row r="23" spans="1:38" s="255" customFormat="1" ht="11.25">
      <c r="A23" s="328"/>
      <c r="B23" s="326" t="s">
        <v>79</v>
      </c>
      <c r="C23" s="329"/>
      <c r="D23" s="330">
        <f t="shared" si="30"/>
        <v>26</v>
      </c>
      <c r="E23" s="331"/>
      <c r="F23" s="332">
        <v>0</v>
      </c>
      <c r="G23" s="333">
        <v>6</v>
      </c>
      <c r="H23" s="331">
        <v>0</v>
      </c>
      <c r="I23" s="332">
        <v>0</v>
      </c>
      <c r="J23" s="333">
        <v>20</v>
      </c>
      <c r="K23" s="331">
        <v>0</v>
      </c>
      <c r="L23" s="332"/>
      <c r="M23" s="330">
        <f t="shared" si="31"/>
        <v>1</v>
      </c>
      <c r="N23" s="331"/>
      <c r="O23" s="332">
        <v>0</v>
      </c>
      <c r="P23" s="333">
        <v>0</v>
      </c>
      <c r="Q23" s="331">
        <v>0</v>
      </c>
      <c r="R23" s="332">
        <v>0</v>
      </c>
      <c r="S23" s="333">
        <v>1</v>
      </c>
      <c r="T23" s="331">
        <v>0</v>
      </c>
      <c r="U23" s="332"/>
      <c r="V23" s="330">
        <f t="shared" si="32"/>
        <v>4</v>
      </c>
      <c r="W23" s="331"/>
      <c r="X23" s="332">
        <v>0</v>
      </c>
      <c r="Y23" s="333">
        <v>0</v>
      </c>
      <c r="Z23" s="331">
        <v>0</v>
      </c>
      <c r="AA23" s="332">
        <v>0</v>
      </c>
      <c r="AB23" s="333">
        <v>4</v>
      </c>
      <c r="AC23" s="331">
        <v>0</v>
      </c>
      <c r="AD23" s="332"/>
      <c r="AE23" s="330">
        <f t="shared" si="33"/>
        <v>1</v>
      </c>
      <c r="AF23" s="331"/>
      <c r="AG23" s="332">
        <v>0</v>
      </c>
      <c r="AH23" s="333">
        <v>0</v>
      </c>
      <c r="AI23" s="330">
        <v>0</v>
      </c>
      <c r="AJ23" s="332">
        <v>0</v>
      </c>
      <c r="AK23" s="333">
        <v>1</v>
      </c>
      <c r="AL23" s="330">
        <v>0</v>
      </c>
    </row>
    <row r="24" spans="1:38" s="255" customFormat="1">
      <c r="A24" s="297" t="s">
        <v>151</v>
      </c>
      <c r="B24" s="226"/>
      <c r="C24" s="298"/>
      <c r="D24" s="300">
        <f t="shared" si="30"/>
        <v>0</v>
      </c>
      <c r="E24" s="300"/>
      <c r="F24" s="301">
        <v>0</v>
      </c>
      <c r="G24" s="302">
        <v>0</v>
      </c>
      <c r="H24" s="302">
        <v>0</v>
      </c>
      <c r="I24" s="303">
        <v>0</v>
      </c>
      <c r="J24" s="302">
        <v>0</v>
      </c>
      <c r="K24" s="304">
        <v>0</v>
      </c>
      <c r="L24" s="303"/>
      <c r="M24" s="302">
        <f t="shared" si="31"/>
        <v>0</v>
      </c>
      <c r="N24" s="304"/>
      <c r="O24" s="303">
        <v>0</v>
      </c>
      <c r="P24" s="305">
        <v>0</v>
      </c>
      <c r="Q24" s="304">
        <v>0</v>
      </c>
      <c r="R24" s="303">
        <v>0</v>
      </c>
      <c r="S24" s="305">
        <v>0</v>
      </c>
      <c r="T24" s="304">
        <v>0</v>
      </c>
      <c r="U24" s="303"/>
      <c r="V24" s="302">
        <f t="shared" si="32"/>
        <v>0</v>
      </c>
      <c r="W24" s="304"/>
      <c r="X24" s="303">
        <v>0</v>
      </c>
      <c r="Y24" s="305">
        <v>0</v>
      </c>
      <c r="Z24" s="304">
        <v>0</v>
      </c>
      <c r="AA24" s="303">
        <v>0</v>
      </c>
      <c r="AB24" s="305">
        <v>0</v>
      </c>
      <c r="AC24" s="304">
        <v>0</v>
      </c>
      <c r="AD24" s="303"/>
      <c r="AE24" s="302">
        <f t="shared" si="33"/>
        <v>0</v>
      </c>
      <c r="AF24" s="304"/>
      <c r="AG24" s="303">
        <v>0</v>
      </c>
      <c r="AH24" s="305">
        <v>0</v>
      </c>
      <c r="AI24" s="302">
        <v>0</v>
      </c>
      <c r="AJ24" s="303">
        <v>0</v>
      </c>
      <c r="AK24" s="305">
        <v>0</v>
      </c>
      <c r="AL24" s="302">
        <v>0</v>
      </c>
    </row>
    <row r="25" spans="1:38" s="255" customFormat="1" ht="12" customHeight="1" thickBot="1">
      <c r="A25" s="306" t="s">
        <v>152</v>
      </c>
      <c r="B25" s="306"/>
      <c r="C25" s="307"/>
      <c r="D25" s="309">
        <f t="shared" si="30"/>
        <v>0</v>
      </c>
      <c r="E25" s="309"/>
      <c r="F25" s="310">
        <v>0</v>
      </c>
      <c r="G25" s="311">
        <v>0</v>
      </c>
      <c r="H25" s="311">
        <v>0</v>
      </c>
      <c r="I25" s="312">
        <v>0</v>
      </c>
      <c r="J25" s="311">
        <v>0</v>
      </c>
      <c r="K25" s="313">
        <v>0</v>
      </c>
      <c r="L25" s="312"/>
      <c r="M25" s="311">
        <f t="shared" si="31"/>
        <v>0</v>
      </c>
      <c r="N25" s="313"/>
      <c r="O25" s="312">
        <v>0</v>
      </c>
      <c r="P25" s="314">
        <v>0</v>
      </c>
      <c r="Q25" s="313">
        <v>0</v>
      </c>
      <c r="R25" s="312">
        <v>0</v>
      </c>
      <c r="S25" s="314">
        <v>0</v>
      </c>
      <c r="T25" s="313">
        <v>0</v>
      </c>
      <c r="U25" s="312"/>
      <c r="V25" s="311">
        <f t="shared" si="32"/>
        <v>0</v>
      </c>
      <c r="W25" s="313"/>
      <c r="X25" s="312">
        <v>0</v>
      </c>
      <c r="Y25" s="314">
        <v>0</v>
      </c>
      <c r="Z25" s="313">
        <v>0</v>
      </c>
      <c r="AA25" s="312">
        <v>0</v>
      </c>
      <c r="AB25" s="314">
        <v>0</v>
      </c>
      <c r="AC25" s="313">
        <v>0</v>
      </c>
      <c r="AD25" s="312"/>
      <c r="AE25" s="311">
        <f t="shared" si="33"/>
        <v>0</v>
      </c>
      <c r="AF25" s="313"/>
      <c r="AG25" s="312">
        <v>0</v>
      </c>
      <c r="AH25" s="314">
        <v>0</v>
      </c>
      <c r="AI25" s="311">
        <v>0</v>
      </c>
      <c r="AJ25" s="312">
        <v>0</v>
      </c>
      <c r="AK25" s="314">
        <v>0</v>
      </c>
      <c r="AL25" s="311">
        <v>0</v>
      </c>
    </row>
    <row r="26" spans="1:38" s="255" customFormat="1" ht="11.25">
      <c r="A26" s="277"/>
      <c r="B26" s="277"/>
      <c r="C26" s="277"/>
      <c r="D26" s="315"/>
      <c r="E26" s="315"/>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row>
    <row r="27" spans="1:38" s="255" customFormat="1" ht="12" thickBot="1">
      <c r="A27" s="334"/>
      <c r="B27" s="334"/>
      <c r="C27" s="334"/>
      <c r="J27" s="335"/>
      <c r="K27" s="335"/>
      <c r="L27" s="335"/>
      <c r="M27" s="335"/>
      <c r="N27" s="335"/>
      <c r="O27" s="335"/>
      <c r="P27" s="318"/>
      <c r="Q27" s="318"/>
      <c r="R27" s="318"/>
      <c r="S27" s="318"/>
      <c r="T27" s="319"/>
      <c r="U27" s="336"/>
      <c r="AK27" s="334"/>
      <c r="AL27" s="334"/>
    </row>
    <row r="28" spans="1:38" s="255" customFormat="1" ht="14.25" customHeight="1">
      <c r="A28" s="320"/>
      <c r="B28" s="321"/>
      <c r="C28" s="253" t="s">
        <v>138</v>
      </c>
      <c r="D28" s="254"/>
      <c r="E28" s="254"/>
      <c r="F28" s="254"/>
      <c r="G28" s="254"/>
      <c r="H28" s="254"/>
      <c r="I28" s="254"/>
      <c r="J28" s="254"/>
      <c r="K28" s="322"/>
      <c r="L28" s="250" t="s">
        <v>139</v>
      </c>
      <c r="M28" s="251"/>
      <c r="N28" s="251"/>
      <c r="O28" s="251"/>
      <c r="P28" s="251"/>
      <c r="Q28" s="251"/>
      <c r="R28" s="251"/>
      <c r="S28" s="251"/>
      <c r="T28" s="251"/>
      <c r="U28" s="337"/>
      <c r="V28" s="338"/>
      <c r="W28" s="338"/>
      <c r="X28" s="338"/>
      <c r="Y28" s="338"/>
      <c r="Z28" s="338"/>
      <c r="AA28" s="338"/>
      <c r="AB28" s="338"/>
      <c r="AC28" s="337"/>
      <c r="AD28" s="337"/>
      <c r="AE28" s="338"/>
      <c r="AF28" s="338"/>
      <c r="AG28" s="338"/>
      <c r="AH28" s="338"/>
      <c r="AI28" s="338"/>
      <c r="AJ28" s="338"/>
      <c r="AK28" s="338"/>
      <c r="AL28" s="337"/>
    </row>
    <row r="29" spans="1:38" s="255" customFormat="1" ht="28.5" customHeight="1" thickBot="1">
      <c r="A29" s="256"/>
      <c r="B29" s="257"/>
      <c r="C29" s="261" t="s">
        <v>14</v>
      </c>
      <c r="D29" s="262"/>
      <c r="E29" s="263"/>
      <c r="F29" s="261" t="s">
        <v>155</v>
      </c>
      <c r="G29" s="262"/>
      <c r="H29" s="263"/>
      <c r="I29" s="261" t="s">
        <v>156</v>
      </c>
      <c r="J29" s="262"/>
      <c r="K29" s="263"/>
      <c r="L29" s="261" t="s">
        <v>14</v>
      </c>
      <c r="M29" s="262"/>
      <c r="N29" s="263"/>
      <c r="O29" s="261" t="s">
        <v>155</v>
      </c>
      <c r="P29" s="262"/>
      <c r="Q29" s="263"/>
      <c r="R29" s="261" t="s">
        <v>156</v>
      </c>
      <c r="S29" s="262"/>
      <c r="T29" s="262"/>
      <c r="U29" s="339"/>
      <c r="V29" s="340"/>
      <c r="W29" s="340"/>
      <c r="X29" s="340"/>
      <c r="Y29" s="341"/>
      <c r="Z29" s="341"/>
      <c r="AA29" s="341"/>
      <c r="AB29" s="341"/>
      <c r="AC29" s="341"/>
      <c r="AD29" s="341"/>
      <c r="AE29" s="340"/>
      <c r="AF29" s="340"/>
      <c r="AG29" s="340"/>
      <c r="AH29" s="341"/>
      <c r="AI29" s="341"/>
      <c r="AJ29" s="341"/>
      <c r="AK29" s="341"/>
      <c r="AL29" s="341"/>
    </row>
    <row r="30" spans="1:38" s="255" customFormat="1" ht="11.25">
      <c r="A30" s="264" t="s">
        <v>157</v>
      </c>
      <c r="B30" s="323"/>
      <c r="C30" s="277"/>
      <c r="D30" s="267">
        <f>G30+J30</f>
        <v>2</v>
      </c>
      <c r="E30" s="273"/>
      <c r="F30" s="274"/>
      <c r="G30" s="276" t="s">
        <v>166</v>
      </c>
      <c r="H30" s="273"/>
      <c r="I30" s="274"/>
      <c r="J30" s="276" t="s">
        <v>166</v>
      </c>
      <c r="K30" s="273"/>
      <c r="L30" s="274"/>
      <c r="M30" s="267">
        <f>P30+S30</f>
        <v>0</v>
      </c>
      <c r="N30" s="273"/>
      <c r="O30" s="274"/>
      <c r="P30" s="275"/>
      <c r="Q30" s="269"/>
      <c r="R30" s="274"/>
      <c r="S30" s="276"/>
      <c r="T30" s="269"/>
      <c r="U30" s="269"/>
      <c r="V30" s="269"/>
      <c r="W30" s="269"/>
      <c r="X30" s="269"/>
      <c r="Y30" s="269"/>
      <c r="Z30" s="269"/>
      <c r="AA30" s="269"/>
      <c r="AB30" s="269"/>
      <c r="AC30" s="269"/>
      <c r="AD30" s="269"/>
      <c r="AE30" s="269"/>
      <c r="AF30" s="269"/>
      <c r="AG30" s="269"/>
      <c r="AH30" s="269"/>
      <c r="AI30" s="269"/>
      <c r="AJ30" s="269"/>
      <c r="AK30" s="269"/>
      <c r="AL30" s="269"/>
    </row>
    <row r="31" spans="1:38" s="255" customFormat="1" ht="11.25">
      <c r="A31" s="277"/>
      <c r="B31" s="326"/>
      <c r="C31" s="278" t="s">
        <v>163</v>
      </c>
      <c r="D31" s="282">
        <f>G31+J31</f>
        <v>1</v>
      </c>
      <c r="E31" s="280" t="s">
        <v>164</v>
      </c>
      <c r="F31" s="281" t="s">
        <v>165</v>
      </c>
      <c r="G31" s="284" t="s">
        <v>166</v>
      </c>
      <c r="H31" s="280" t="s">
        <v>167</v>
      </c>
      <c r="I31" s="281" t="s">
        <v>165</v>
      </c>
      <c r="J31" s="284" t="s">
        <v>160</v>
      </c>
      <c r="K31" s="280" t="s">
        <v>164</v>
      </c>
      <c r="L31" s="281" t="s">
        <v>163</v>
      </c>
      <c r="M31" s="282">
        <f>P31+S31</f>
        <v>0</v>
      </c>
      <c r="N31" s="280" t="s">
        <v>164</v>
      </c>
      <c r="O31" s="281" t="s">
        <v>163</v>
      </c>
      <c r="P31" s="284"/>
      <c r="Q31" s="280" t="s">
        <v>164</v>
      </c>
      <c r="R31" s="281" t="s">
        <v>163</v>
      </c>
      <c r="S31" s="342"/>
      <c r="T31" s="280" t="s">
        <v>164</v>
      </c>
      <c r="U31" s="269"/>
      <c r="V31" s="269"/>
      <c r="W31" s="269"/>
      <c r="X31" s="269"/>
      <c r="Y31" s="269"/>
      <c r="Z31" s="269"/>
      <c r="AA31" s="269"/>
      <c r="AB31" s="269"/>
      <c r="AC31" s="269"/>
      <c r="AD31" s="269"/>
      <c r="AE31" s="269"/>
      <c r="AF31" s="269"/>
      <c r="AG31" s="269"/>
      <c r="AH31" s="269"/>
      <c r="AI31" s="269"/>
      <c r="AJ31" s="269"/>
      <c r="AK31" s="269"/>
      <c r="AL31" s="269"/>
    </row>
    <row r="32" spans="1:38" s="255" customFormat="1" ht="11.25">
      <c r="A32" s="285" t="s">
        <v>147</v>
      </c>
      <c r="B32" s="327"/>
      <c r="C32" s="343"/>
      <c r="D32" s="290">
        <f t="shared" ref="D32" si="34">SUM(D34:D36)</f>
        <v>9</v>
      </c>
      <c r="E32" s="293"/>
      <c r="F32" s="292"/>
      <c r="G32" s="290">
        <f t="shared" ref="G32" si="35">SUM(G34:G36)</f>
        <v>4</v>
      </c>
      <c r="H32" s="293"/>
      <c r="I32" s="292"/>
      <c r="J32" s="290">
        <f t="shared" ref="J32" si="36">SUM(J34:J36)</f>
        <v>5</v>
      </c>
      <c r="K32" s="293"/>
      <c r="L32" s="292"/>
      <c r="M32" s="290">
        <f t="shared" ref="M32" si="37">SUM(M34:M36)</f>
        <v>0</v>
      </c>
      <c r="N32" s="293"/>
      <c r="O32" s="292"/>
      <c r="P32" s="290">
        <f t="shared" ref="P32" si="38">SUM(P34:P36)</f>
        <v>0</v>
      </c>
      <c r="Q32" s="291"/>
      <c r="R32" s="292"/>
      <c r="S32" s="290">
        <f t="shared" ref="S32" si="39">SUM(S34:S36)</f>
        <v>0</v>
      </c>
      <c r="T32" s="291"/>
      <c r="U32" s="269"/>
      <c r="V32" s="295"/>
      <c r="W32" s="269"/>
      <c r="X32" s="269"/>
      <c r="Y32" s="295"/>
      <c r="Z32" s="269"/>
      <c r="AA32" s="269"/>
      <c r="AB32" s="295"/>
      <c r="AC32" s="269"/>
      <c r="AD32" s="269"/>
      <c r="AE32" s="295"/>
      <c r="AF32" s="269"/>
      <c r="AG32" s="269"/>
      <c r="AH32" s="295"/>
      <c r="AI32" s="269"/>
      <c r="AJ32" s="269"/>
      <c r="AK32" s="295"/>
      <c r="AL32" s="269"/>
    </row>
    <row r="33" spans="1:38" s="255" customFormat="1" ht="11.25">
      <c r="A33" s="264" t="s">
        <v>14</v>
      </c>
      <c r="B33" s="323"/>
      <c r="C33" s="277"/>
      <c r="D33" s="295"/>
      <c r="E33" s="344"/>
      <c r="F33" s="345"/>
      <c r="G33" s="295"/>
      <c r="H33" s="344"/>
      <c r="I33" s="345"/>
      <c r="J33" s="295"/>
      <c r="K33" s="344"/>
      <c r="L33" s="345"/>
      <c r="M33" s="295"/>
      <c r="N33" s="344"/>
      <c r="O33" s="345"/>
      <c r="P33" s="295"/>
      <c r="Q33" s="337"/>
      <c r="R33" s="345"/>
      <c r="S33" s="295"/>
      <c r="T33" s="337"/>
      <c r="U33" s="337"/>
      <c r="V33" s="295"/>
      <c r="W33" s="269"/>
      <c r="X33" s="269"/>
      <c r="Y33" s="295"/>
      <c r="Z33" s="269"/>
      <c r="AA33" s="269"/>
      <c r="AB33" s="338"/>
      <c r="AC33" s="337"/>
      <c r="AD33" s="337"/>
      <c r="AE33" s="295"/>
      <c r="AF33" s="269"/>
      <c r="AG33" s="269"/>
      <c r="AH33" s="295"/>
      <c r="AI33" s="269"/>
      <c r="AJ33" s="269"/>
      <c r="AK33" s="338"/>
      <c r="AL33" s="337"/>
    </row>
    <row r="34" spans="1:38" s="255" customFormat="1" ht="11.25">
      <c r="A34" s="296"/>
      <c r="B34" s="326" t="s">
        <v>148</v>
      </c>
      <c r="C34" s="277"/>
      <c r="D34" s="269">
        <f t="shared" ref="D34:D38" si="40">SUM(G34,J34)</f>
        <v>9</v>
      </c>
      <c r="E34" s="273"/>
      <c r="F34" s="274">
        <v>0</v>
      </c>
      <c r="G34" s="276">
        <v>4</v>
      </c>
      <c r="H34" s="269">
        <v>0</v>
      </c>
      <c r="I34" s="274">
        <v>0</v>
      </c>
      <c r="J34" s="276">
        <v>5</v>
      </c>
      <c r="K34" s="269">
        <v>0</v>
      </c>
      <c r="L34" s="274"/>
      <c r="M34" s="269">
        <f t="shared" ref="M34:M38" si="41">SUM(P34,S34)</f>
        <v>0</v>
      </c>
      <c r="N34" s="346"/>
      <c r="O34" s="347"/>
      <c r="P34" s="276"/>
      <c r="Q34" s="269"/>
      <c r="R34" s="274"/>
      <c r="S34" s="276"/>
      <c r="T34" s="269"/>
      <c r="U34" s="269"/>
      <c r="V34" s="315"/>
      <c r="W34" s="315"/>
      <c r="X34" s="315"/>
      <c r="Y34" s="269"/>
      <c r="Z34" s="269"/>
      <c r="AA34" s="269"/>
      <c r="AB34" s="269"/>
      <c r="AC34" s="269"/>
      <c r="AD34" s="269"/>
      <c r="AE34" s="315"/>
      <c r="AF34" s="315"/>
      <c r="AG34" s="315"/>
      <c r="AH34" s="269"/>
      <c r="AI34" s="269"/>
      <c r="AJ34" s="269"/>
      <c r="AK34" s="269"/>
      <c r="AL34" s="269"/>
    </row>
    <row r="35" spans="1:38" s="255" customFormat="1" ht="11.25">
      <c r="A35" s="296"/>
      <c r="B35" s="326" t="s">
        <v>149</v>
      </c>
      <c r="C35" s="277"/>
      <c r="D35" s="269">
        <f t="shared" si="40"/>
        <v>0</v>
      </c>
      <c r="E35" s="273"/>
      <c r="F35" s="274">
        <v>0</v>
      </c>
      <c r="G35" s="276">
        <v>0</v>
      </c>
      <c r="H35" s="269">
        <v>0</v>
      </c>
      <c r="I35" s="274">
        <v>0</v>
      </c>
      <c r="J35" s="276">
        <v>0</v>
      </c>
      <c r="K35" s="269">
        <v>0</v>
      </c>
      <c r="L35" s="274"/>
      <c r="M35" s="269">
        <f t="shared" si="41"/>
        <v>0</v>
      </c>
      <c r="N35" s="346"/>
      <c r="O35" s="347"/>
      <c r="P35" s="276"/>
      <c r="Q35" s="269"/>
      <c r="R35" s="274"/>
      <c r="S35" s="276"/>
      <c r="T35" s="269"/>
      <c r="U35" s="269"/>
      <c r="V35" s="315"/>
      <c r="W35" s="315"/>
      <c r="X35" s="315"/>
      <c r="Y35" s="269"/>
      <c r="Z35" s="269"/>
      <c r="AA35" s="269"/>
      <c r="AB35" s="269"/>
      <c r="AC35" s="269"/>
      <c r="AD35" s="269"/>
      <c r="AE35" s="315"/>
      <c r="AF35" s="315"/>
      <c r="AG35" s="315"/>
      <c r="AH35" s="269"/>
      <c r="AI35" s="269"/>
      <c r="AJ35" s="269"/>
      <c r="AK35" s="269"/>
      <c r="AL35" s="269"/>
    </row>
    <row r="36" spans="1:38" s="255" customFormat="1" ht="11.25">
      <c r="A36" s="328"/>
      <c r="B36" s="326" t="s">
        <v>79</v>
      </c>
      <c r="C36" s="348"/>
      <c r="D36" s="330">
        <f t="shared" si="40"/>
        <v>0</v>
      </c>
      <c r="E36" s="331"/>
      <c r="F36" s="332">
        <v>0</v>
      </c>
      <c r="G36" s="333">
        <v>0</v>
      </c>
      <c r="H36" s="331">
        <v>0</v>
      </c>
      <c r="I36" s="332">
        <v>0</v>
      </c>
      <c r="J36" s="333">
        <v>0</v>
      </c>
      <c r="K36" s="331">
        <v>0</v>
      </c>
      <c r="L36" s="332"/>
      <c r="M36" s="330">
        <f t="shared" si="41"/>
        <v>0</v>
      </c>
      <c r="N36" s="331"/>
      <c r="O36" s="332"/>
      <c r="P36" s="333"/>
      <c r="Q36" s="330"/>
      <c r="R36" s="332"/>
      <c r="S36" s="333"/>
      <c r="T36" s="330"/>
      <c r="U36" s="269"/>
      <c r="V36" s="315"/>
      <c r="W36" s="315"/>
      <c r="X36" s="315"/>
      <c r="Y36" s="269"/>
      <c r="Z36" s="269"/>
      <c r="AA36" s="269"/>
      <c r="AB36" s="269"/>
      <c r="AC36" s="269"/>
      <c r="AD36" s="269"/>
      <c r="AE36" s="315"/>
      <c r="AF36" s="315"/>
      <c r="AG36" s="315"/>
      <c r="AH36" s="269"/>
      <c r="AI36" s="269"/>
      <c r="AJ36" s="269"/>
      <c r="AK36" s="269"/>
      <c r="AL36" s="269"/>
    </row>
    <row r="37" spans="1:38" s="255" customFormat="1">
      <c r="A37" s="297" t="s">
        <v>151</v>
      </c>
      <c r="B37" s="226"/>
      <c r="C37" s="298"/>
      <c r="D37" s="269">
        <f t="shared" si="40"/>
        <v>0</v>
      </c>
      <c r="E37" s="273"/>
      <c r="F37" s="274">
        <v>0</v>
      </c>
      <c r="G37" s="276">
        <v>0</v>
      </c>
      <c r="H37" s="273">
        <v>0</v>
      </c>
      <c r="I37" s="274">
        <v>0</v>
      </c>
      <c r="J37" s="276">
        <v>0</v>
      </c>
      <c r="K37" s="273">
        <v>0</v>
      </c>
      <c r="L37" s="274"/>
      <c r="M37" s="269">
        <f t="shared" si="41"/>
        <v>0</v>
      </c>
      <c r="N37" s="273"/>
      <c r="O37" s="274"/>
      <c r="P37" s="276"/>
      <c r="Q37" s="269"/>
      <c r="R37" s="274"/>
      <c r="S37" s="276"/>
      <c r="T37" s="269"/>
      <c r="U37" s="269"/>
      <c r="V37" s="315"/>
      <c r="W37" s="315"/>
      <c r="X37" s="315"/>
      <c r="Y37" s="269"/>
      <c r="Z37" s="269"/>
      <c r="AA37" s="269"/>
      <c r="AB37" s="269"/>
      <c r="AC37" s="269"/>
      <c r="AD37" s="269"/>
      <c r="AE37" s="315"/>
      <c r="AF37" s="315"/>
      <c r="AG37" s="315"/>
      <c r="AH37" s="269"/>
      <c r="AI37" s="269"/>
      <c r="AJ37" s="269"/>
      <c r="AK37" s="269"/>
      <c r="AL37" s="269"/>
    </row>
    <row r="38" spans="1:38" s="255" customFormat="1" ht="12" customHeight="1" thickBot="1">
      <c r="A38" s="306" t="s">
        <v>152</v>
      </c>
      <c r="B38" s="306"/>
      <c r="C38" s="307"/>
      <c r="D38" s="349">
        <f t="shared" si="40"/>
        <v>0</v>
      </c>
      <c r="E38" s="350"/>
      <c r="F38" s="351">
        <v>0</v>
      </c>
      <c r="G38" s="352">
        <v>0</v>
      </c>
      <c r="H38" s="350">
        <v>0</v>
      </c>
      <c r="I38" s="351">
        <v>0</v>
      </c>
      <c r="J38" s="352">
        <v>0</v>
      </c>
      <c r="K38" s="350">
        <v>0</v>
      </c>
      <c r="L38" s="351"/>
      <c r="M38" s="349">
        <f t="shared" si="41"/>
        <v>0</v>
      </c>
      <c r="N38" s="350"/>
      <c r="O38" s="351"/>
      <c r="P38" s="352"/>
      <c r="Q38" s="349"/>
      <c r="R38" s="351"/>
      <c r="S38" s="352"/>
      <c r="T38" s="349"/>
      <c r="U38" s="269"/>
      <c r="V38" s="315"/>
      <c r="W38" s="315"/>
      <c r="X38" s="315"/>
      <c r="Y38" s="315"/>
      <c r="Z38" s="315"/>
      <c r="AA38" s="315"/>
      <c r="AB38" s="315"/>
      <c r="AC38" s="315"/>
      <c r="AD38" s="315"/>
      <c r="AE38" s="315"/>
      <c r="AF38" s="315"/>
      <c r="AG38" s="315"/>
      <c r="AH38" s="315"/>
      <c r="AI38" s="315"/>
      <c r="AJ38" s="315"/>
      <c r="AK38" s="315"/>
      <c r="AL38" s="315"/>
    </row>
    <row r="39" spans="1:38" s="255" customFormat="1" ht="12.6" customHeight="1">
      <c r="A39" s="353" t="s">
        <v>171</v>
      </c>
      <c r="B39" s="353"/>
      <c r="C39" s="353"/>
      <c r="D39" s="353"/>
      <c r="E39" s="353"/>
      <c r="F39" s="353"/>
      <c r="G39" s="353"/>
      <c r="H39" s="353"/>
      <c r="I39" s="353"/>
      <c r="J39" s="353"/>
      <c r="K39" s="353"/>
      <c r="L39" s="353"/>
      <c r="M39" s="353"/>
      <c r="N39" s="353"/>
      <c r="O39" s="353"/>
      <c r="P39" s="353"/>
      <c r="Q39" s="353"/>
      <c r="R39" s="353"/>
      <c r="S39" s="353"/>
      <c r="T39" s="353"/>
      <c r="U39" s="353"/>
      <c r="V39" s="353"/>
      <c r="W39" s="353"/>
      <c r="X39" s="353"/>
      <c r="Y39" s="353"/>
      <c r="Z39" s="353"/>
      <c r="AA39" s="353"/>
      <c r="AB39" s="353"/>
      <c r="AC39" s="353"/>
      <c r="AD39" s="353"/>
      <c r="AE39" s="353"/>
      <c r="AF39" s="353"/>
      <c r="AG39" s="353"/>
      <c r="AH39" s="353"/>
      <c r="AI39" s="353"/>
      <c r="AJ39" s="353"/>
      <c r="AK39" s="353"/>
      <c r="AL39" s="353"/>
    </row>
    <row r="40" spans="1:38" s="255" customFormat="1" ht="15" customHeight="1">
      <c r="A40" s="354" t="s">
        <v>172</v>
      </c>
      <c r="B40" s="354"/>
      <c r="C40" s="354"/>
      <c r="D40" s="354"/>
      <c r="E40" s="354"/>
      <c r="F40" s="354"/>
      <c r="AK40" s="334"/>
      <c r="AL40" s="334"/>
    </row>
    <row r="41" spans="1:38" s="355" customFormat="1">
      <c r="AK41" s="356"/>
      <c r="AL41" s="356"/>
    </row>
    <row r="48" spans="1:38">
      <c r="A48" s="357"/>
    </row>
  </sheetData>
  <mergeCells count="101">
    <mergeCell ref="A37:B37"/>
    <mergeCell ref="A38:B38"/>
    <mergeCell ref="A39:AL39"/>
    <mergeCell ref="V32:V33"/>
    <mergeCell ref="Y32:Y33"/>
    <mergeCell ref="AB32:AB33"/>
    <mergeCell ref="AE32:AE33"/>
    <mergeCell ref="AH32:AH33"/>
    <mergeCell ref="AK32:AK33"/>
    <mergeCell ref="R29:T29"/>
    <mergeCell ref="A30:B30"/>
    <mergeCell ref="A32:B32"/>
    <mergeCell ref="D32:D33"/>
    <mergeCell ref="G32:G33"/>
    <mergeCell ref="J32:J33"/>
    <mergeCell ref="M32:M33"/>
    <mergeCell ref="P32:P33"/>
    <mergeCell ref="S32:S33"/>
    <mergeCell ref="A33:B33"/>
    <mergeCell ref="A28:B29"/>
    <mergeCell ref="C28:K28"/>
    <mergeCell ref="L28:T28"/>
    <mergeCell ref="V28:AB28"/>
    <mergeCell ref="AE28:AK28"/>
    <mergeCell ref="C29:E29"/>
    <mergeCell ref="F29:H29"/>
    <mergeCell ref="I29:K29"/>
    <mergeCell ref="L29:N29"/>
    <mergeCell ref="O29:Q29"/>
    <mergeCell ref="AH19:AH20"/>
    <mergeCell ref="AK19:AK20"/>
    <mergeCell ref="A20:B20"/>
    <mergeCell ref="A24:B24"/>
    <mergeCell ref="A25:B25"/>
    <mergeCell ref="P27:S27"/>
    <mergeCell ref="P19:P20"/>
    <mergeCell ref="S19:S20"/>
    <mergeCell ref="V19:V20"/>
    <mergeCell ref="Y19:Y20"/>
    <mergeCell ref="AB19:AB20"/>
    <mergeCell ref="AE19:AE20"/>
    <mergeCell ref="A17:B17"/>
    <mergeCell ref="A19:B19"/>
    <mergeCell ref="D19:D20"/>
    <mergeCell ref="G19:G20"/>
    <mergeCell ref="J19:J20"/>
    <mergeCell ref="M19:M20"/>
    <mergeCell ref="U16:W16"/>
    <mergeCell ref="X16:Z16"/>
    <mergeCell ref="AA16:AC16"/>
    <mergeCell ref="AD16:AF16"/>
    <mergeCell ref="AG16:AI16"/>
    <mergeCell ref="AJ16:AL16"/>
    <mergeCell ref="C16:E16"/>
    <mergeCell ref="F16:H16"/>
    <mergeCell ref="I16:K16"/>
    <mergeCell ref="L16:N16"/>
    <mergeCell ref="O16:Q16"/>
    <mergeCell ref="R16:T16"/>
    <mergeCell ref="AK6:AK7"/>
    <mergeCell ref="A7:B7"/>
    <mergeCell ref="A11:B11"/>
    <mergeCell ref="A12:B12"/>
    <mergeCell ref="AH14:AK14"/>
    <mergeCell ref="A15:B16"/>
    <mergeCell ref="C15:K15"/>
    <mergeCell ref="L15:T15"/>
    <mergeCell ref="U15:AC15"/>
    <mergeCell ref="AD15:AL15"/>
    <mergeCell ref="S6:S7"/>
    <mergeCell ref="V6:V7"/>
    <mergeCell ref="Y6:Y7"/>
    <mergeCell ref="AB6:AB7"/>
    <mergeCell ref="AE6:AE7"/>
    <mergeCell ref="AH6:AH7"/>
    <mergeCell ref="AD3:AF3"/>
    <mergeCell ref="AG3:AI3"/>
    <mergeCell ref="AJ3:AL3"/>
    <mergeCell ref="A4:B4"/>
    <mergeCell ref="A6:B6"/>
    <mergeCell ref="D6:D7"/>
    <mergeCell ref="G6:G7"/>
    <mergeCell ref="J6:J7"/>
    <mergeCell ref="M6:M7"/>
    <mergeCell ref="P6:P7"/>
    <mergeCell ref="L3:N3"/>
    <mergeCell ref="O3:Q3"/>
    <mergeCell ref="R3:T3"/>
    <mergeCell ref="U3:W3"/>
    <mergeCell ref="X3:Z3"/>
    <mergeCell ref="AA3:AC3"/>
    <mergeCell ref="A1:M1"/>
    <mergeCell ref="AH1:AK1"/>
    <mergeCell ref="A2:B3"/>
    <mergeCell ref="C2:K2"/>
    <mergeCell ref="L2:T2"/>
    <mergeCell ref="U2:AC2"/>
    <mergeCell ref="AD2:AL2"/>
    <mergeCell ref="C3:E3"/>
    <mergeCell ref="F3:H3"/>
    <mergeCell ref="I3:K3"/>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zoomScaleSheetLayoutView="115" workbookViewId="0"/>
  </sheetViews>
  <sheetFormatPr defaultColWidth="8.875" defaultRowHeight="13.5"/>
  <cols>
    <col min="1" max="6" width="15.5" customWidth="1"/>
  </cols>
  <sheetData>
    <row r="1" spans="1:6" s="362" customFormat="1" ht="15" customHeight="1">
      <c r="A1" s="360" t="s">
        <v>173</v>
      </c>
      <c r="B1" s="361"/>
      <c r="C1" s="361"/>
      <c r="D1" s="361"/>
      <c r="E1" s="361"/>
      <c r="F1" s="361"/>
    </row>
    <row r="2" spans="1:6" s="364" customFormat="1" ht="12.6" customHeight="1">
      <c r="A2" s="363" t="s">
        <v>174</v>
      </c>
      <c r="B2" s="363"/>
      <c r="C2" s="363"/>
      <c r="D2" s="363"/>
      <c r="E2" s="363"/>
      <c r="F2" s="363"/>
    </row>
    <row r="3" spans="1:6" s="364" customFormat="1" ht="12.6" customHeight="1" thickBot="1">
      <c r="A3" s="363"/>
      <c r="B3" s="363"/>
      <c r="C3" s="363"/>
      <c r="D3" s="363"/>
      <c r="E3" s="363"/>
      <c r="F3" s="363"/>
    </row>
    <row r="4" spans="1:6" s="370" customFormat="1" ht="15" customHeight="1">
      <c r="A4" s="365"/>
      <c r="B4" s="366" t="s">
        <v>14</v>
      </c>
      <c r="C4" s="367"/>
      <c r="D4" s="366" t="s">
        <v>175</v>
      </c>
      <c r="E4" s="368"/>
      <c r="F4" s="369" t="s">
        <v>176</v>
      </c>
    </row>
    <row r="5" spans="1:6" s="370" customFormat="1" ht="15" customHeight="1">
      <c r="A5" s="371"/>
      <c r="B5" s="372" t="s">
        <v>177</v>
      </c>
      <c r="C5" s="373" t="s">
        <v>178</v>
      </c>
      <c r="D5" s="372" t="s">
        <v>179</v>
      </c>
      <c r="E5" s="374" t="s">
        <v>180</v>
      </c>
      <c r="F5" s="375" t="s">
        <v>181</v>
      </c>
    </row>
    <row r="6" spans="1:6" s="370" customFormat="1" ht="15" customHeight="1">
      <c r="A6" s="376" t="s">
        <v>182</v>
      </c>
      <c r="B6" s="377">
        <f>SUM(D6:F6)</f>
        <v>414</v>
      </c>
      <c r="C6" s="378">
        <f>SUM(C7:C8)</f>
        <v>1</v>
      </c>
      <c r="D6" s="379">
        <v>205</v>
      </c>
      <c r="E6" s="380"/>
      <c r="F6" s="381">
        <v>209</v>
      </c>
    </row>
    <row r="7" spans="1:6" s="370" customFormat="1" ht="15" customHeight="1">
      <c r="A7" s="382" t="s">
        <v>183</v>
      </c>
      <c r="B7" s="383">
        <f>SUM(D7:F7)</f>
        <v>332</v>
      </c>
      <c r="C7" s="384">
        <f>SUM(B7/B6)</f>
        <v>0.80193236714975846</v>
      </c>
      <c r="D7" s="385">
        <v>120</v>
      </c>
      <c r="E7" s="386">
        <v>46</v>
      </c>
      <c r="F7" s="387">
        <v>166</v>
      </c>
    </row>
    <row r="8" spans="1:6" s="370" customFormat="1" ht="15" customHeight="1" thickBot="1">
      <c r="A8" s="388" t="s">
        <v>184</v>
      </c>
      <c r="B8" s="389">
        <f>SUM(D8:F8)</f>
        <v>82</v>
      </c>
      <c r="C8" s="390">
        <f>SUM(B8/B6)</f>
        <v>0.19806763285024154</v>
      </c>
      <c r="D8" s="391">
        <v>39</v>
      </c>
      <c r="E8" s="392"/>
      <c r="F8" s="393">
        <v>43</v>
      </c>
    </row>
    <row r="9" spans="1:6" s="370" customFormat="1" ht="12.6" customHeight="1">
      <c r="A9" s="394" t="s">
        <v>185</v>
      </c>
      <c r="B9" s="395"/>
      <c r="C9" s="395"/>
      <c r="D9" s="395"/>
      <c r="E9" s="395"/>
      <c r="F9" s="395"/>
    </row>
    <row r="10" spans="1:6" s="362" customFormat="1" ht="15" customHeight="1">
      <c r="A10" s="396" t="s">
        <v>186</v>
      </c>
      <c r="B10" s="397"/>
      <c r="C10" s="397"/>
      <c r="D10" s="397"/>
      <c r="E10" s="397"/>
      <c r="F10" s="397"/>
    </row>
    <row r="11" spans="1:6">
      <c r="A11" s="398"/>
      <c r="B11" s="398"/>
      <c r="C11" s="398"/>
      <c r="D11" s="398"/>
      <c r="E11" s="398"/>
      <c r="F11" s="398"/>
    </row>
  </sheetData>
  <mergeCells count="6">
    <mergeCell ref="A2:F3"/>
    <mergeCell ref="A4:A5"/>
    <mergeCell ref="B4:C4"/>
    <mergeCell ref="D4:E4"/>
    <mergeCell ref="D6:E6"/>
    <mergeCell ref="D8:E8"/>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zoomScaleSheetLayoutView="115" workbookViewId="0"/>
  </sheetViews>
  <sheetFormatPr defaultColWidth="8.875" defaultRowHeight="13.5"/>
  <cols>
    <col min="1" max="1" width="27.25" style="402" customWidth="1"/>
    <col min="2" max="12" width="5.5" style="402" customWidth="1"/>
    <col min="13" max="13" width="5.5" style="465" customWidth="1"/>
    <col min="14" max="16384" width="8.875" style="402"/>
  </cols>
  <sheetData>
    <row r="1" spans="1:14" ht="15" customHeight="1" thickBot="1">
      <c r="A1" s="399" t="s">
        <v>187</v>
      </c>
      <c r="B1" s="400"/>
      <c r="C1" s="400"/>
      <c r="D1" s="400"/>
      <c r="E1" s="400"/>
      <c r="F1" s="400"/>
      <c r="G1" s="400"/>
      <c r="H1" s="400"/>
      <c r="I1" s="400"/>
      <c r="J1" s="400"/>
      <c r="K1" s="400"/>
      <c r="L1" s="401"/>
      <c r="M1" s="401"/>
    </row>
    <row r="2" spans="1:14" s="407" customFormat="1" ht="15" customHeight="1">
      <c r="A2" s="403"/>
      <c r="B2" s="404" t="s">
        <v>14</v>
      </c>
      <c r="C2" s="404"/>
      <c r="D2" s="404"/>
      <c r="E2" s="404"/>
      <c r="F2" s="404" t="s">
        <v>124</v>
      </c>
      <c r="G2" s="404"/>
      <c r="H2" s="404"/>
      <c r="I2" s="405"/>
      <c r="J2" s="405" t="s">
        <v>125</v>
      </c>
      <c r="K2" s="406"/>
      <c r="L2" s="406"/>
      <c r="M2" s="406"/>
    </row>
    <row r="3" spans="1:14" s="407" customFormat="1" ht="62.25" customHeight="1">
      <c r="A3" s="408"/>
      <c r="B3" s="409" t="s">
        <v>14</v>
      </c>
      <c r="C3" s="410" t="s">
        <v>188</v>
      </c>
      <c r="D3" s="411" t="s">
        <v>189</v>
      </c>
      <c r="E3" s="412" t="s">
        <v>190</v>
      </c>
      <c r="F3" s="409" t="s">
        <v>14</v>
      </c>
      <c r="G3" s="410" t="s">
        <v>188</v>
      </c>
      <c r="H3" s="411" t="s">
        <v>189</v>
      </c>
      <c r="I3" s="413" t="s">
        <v>190</v>
      </c>
      <c r="J3" s="409" t="s">
        <v>14</v>
      </c>
      <c r="K3" s="410" t="s">
        <v>188</v>
      </c>
      <c r="L3" s="411" t="s">
        <v>189</v>
      </c>
      <c r="M3" s="413" t="s">
        <v>190</v>
      </c>
    </row>
    <row r="4" spans="1:14" s="407" customFormat="1" ht="15" customHeight="1">
      <c r="A4" s="414" t="s">
        <v>14</v>
      </c>
      <c r="B4" s="415">
        <f>SUM(C4:E4)</f>
        <v>330</v>
      </c>
      <c r="C4" s="416">
        <f>SUM(C5:C9)</f>
        <v>11</v>
      </c>
      <c r="D4" s="417">
        <f t="shared" ref="D4:E4" si="0">SUM(D5:D9)</f>
        <v>40</v>
      </c>
      <c r="E4" s="418">
        <f t="shared" si="0"/>
        <v>279</v>
      </c>
      <c r="F4" s="419">
        <f>SUM(G4:I4)</f>
        <v>6</v>
      </c>
      <c r="G4" s="420">
        <f t="shared" ref="G4:H4" si="1">SUM(G5:G9)</f>
        <v>0</v>
      </c>
      <c r="H4" s="421">
        <f t="shared" si="1"/>
        <v>0</v>
      </c>
      <c r="I4" s="422">
        <f>SUM(I5:I9)</f>
        <v>6</v>
      </c>
      <c r="J4" s="423">
        <f>SUM(K4:M4)</f>
        <v>324</v>
      </c>
      <c r="K4" s="423">
        <f>SUM(K5:K9)</f>
        <v>11</v>
      </c>
      <c r="L4" s="421">
        <f t="shared" ref="L4:M4" si="2">SUM(L5:L9)</f>
        <v>40</v>
      </c>
      <c r="M4" s="421">
        <f t="shared" si="2"/>
        <v>273</v>
      </c>
      <c r="N4" s="424"/>
    </row>
    <row r="5" spans="1:14" s="407" customFormat="1" ht="15" customHeight="1">
      <c r="A5" s="425" t="s">
        <v>191</v>
      </c>
      <c r="B5" s="426">
        <f t="shared" ref="B5:B9" si="3">SUM(C5:E5)</f>
        <v>47</v>
      </c>
      <c r="C5" s="427">
        <f>G5+K5+C15+G15</f>
        <v>1</v>
      </c>
      <c r="D5" s="428">
        <f t="shared" ref="D5:E9" si="4">H5+L5+D15+H15</f>
        <v>3</v>
      </c>
      <c r="E5" s="429">
        <f t="shared" si="4"/>
        <v>43</v>
      </c>
      <c r="F5" s="430">
        <f t="shared" ref="F5:F9" si="5">SUM(G5:I5)</f>
        <v>1</v>
      </c>
      <c r="G5" s="427">
        <v>0</v>
      </c>
      <c r="H5" s="428">
        <v>0</v>
      </c>
      <c r="I5" s="431">
        <v>1</v>
      </c>
      <c r="J5" s="426">
        <f t="shared" ref="J5:J9" si="6">SUM(K5:M5)</f>
        <v>46</v>
      </c>
      <c r="K5" s="427">
        <v>1</v>
      </c>
      <c r="L5" s="432">
        <v>3</v>
      </c>
      <c r="M5" s="431">
        <v>42</v>
      </c>
    </row>
    <row r="6" spans="1:14" s="407" customFormat="1" ht="15" customHeight="1">
      <c r="A6" s="433" t="s">
        <v>192</v>
      </c>
      <c r="B6" s="434">
        <f t="shared" si="3"/>
        <v>175</v>
      </c>
      <c r="C6" s="435">
        <f t="shared" ref="C6:C9" si="7">G6+K6+C16+G16</f>
        <v>9</v>
      </c>
      <c r="D6" s="436">
        <f t="shared" si="4"/>
        <v>33</v>
      </c>
      <c r="E6" s="437">
        <f t="shared" si="4"/>
        <v>133</v>
      </c>
      <c r="F6" s="438">
        <f t="shared" si="5"/>
        <v>4</v>
      </c>
      <c r="G6" s="435">
        <v>0</v>
      </c>
      <c r="H6" s="436">
        <v>0</v>
      </c>
      <c r="I6" s="439">
        <v>4</v>
      </c>
      <c r="J6" s="440">
        <f t="shared" si="6"/>
        <v>171</v>
      </c>
      <c r="K6" s="441">
        <v>9</v>
      </c>
      <c r="L6" s="442">
        <v>33</v>
      </c>
      <c r="M6" s="439">
        <v>129</v>
      </c>
    </row>
    <row r="7" spans="1:14" s="407" customFormat="1" ht="15" customHeight="1">
      <c r="A7" s="433" t="s">
        <v>193</v>
      </c>
      <c r="B7" s="440">
        <f t="shared" si="3"/>
        <v>90</v>
      </c>
      <c r="C7" s="435">
        <f t="shared" si="7"/>
        <v>1</v>
      </c>
      <c r="D7" s="436">
        <f t="shared" si="4"/>
        <v>3</v>
      </c>
      <c r="E7" s="437">
        <f t="shared" si="4"/>
        <v>86</v>
      </c>
      <c r="F7" s="438">
        <f t="shared" si="5"/>
        <v>1</v>
      </c>
      <c r="G7" s="435">
        <v>0</v>
      </c>
      <c r="H7" s="436">
        <v>0</v>
      </c>
      <c r="I7" s="443">
        <v>1</v>
      </c>
      <c r="J7" s="440">
        <f t="shared" si="6"/>
        <v>89</v>
      </c>
      <c r="K7" s="441">
        <v>1</v>
      </c>
      <c r="L7" s="442">
        <v>3</v>
      </c>
      <c r="M7" s="439">
        <v>85</v>
      </c>
    </row>
    <row r="8" spans="1:14" s="407" customFormat="1" ht="15" customHeight="1">
      <c r="A8" s="433" t="s">
        <v>194</v>
      </c>
      <c r="B8" s="440">
        <f t="shared" si="3"/>
        <v>18</v>
      </c>
      <c r="C8" s="435">
        <f t="shared" si="7"/>
        <v>0</v>
      </c>
      <c r="D8" s="436">
        <f t="shared" si="4"/>
        <v>1</v>
      </c>
      <c r="E8" s="437">
        <f t="shared" si="4"/>
        <v>17</v>
      </c>
      <c r="F8" s="438">
        <f t="shared" si="5"/>
        <v>0</v>
      </c>
      <c r="G8" s="435">
        <v>0</v>
      </c>
      <c r="H8" s="436">
        <v>0</v>
      </c>
      <c r="I8" s="443">
        <v>0</v>
      </c>
      <c r="J8" s="440">
        <f t="shared" si="6"/>
        <v>18</v>
      </c>
      <c r="K8" s="435">
        <v>0</v>
      </c>
      <c r="L8" s="436">
        <v>1</v>
      </c>
      <c r="M8" s="439">
        <v>17</v>
      </c>
    </row>
    <row r="9" spans="1:14" s="407" customFormat="1" ht="15" customHeight="1" thickBot="1">
      <c r="A9" s="444" t="s">
        <v>38</v>
      </c>
      <c r="B9" s="445">
        <f t="shared" si="3"/>
        <v>0</v>
      </c>
      <c r="C9" s="446">
        <f t="shared" si="7"/>
        <v>0</v>
      </c>
      <c r="D9" s="447">
        <f t="shared" si="4"/>
        <v>0</v>
      </c>
      <c r="E9" s="448">
        <f t="shared" si="4"/>
        <v>0</v>
      </c>
      <c r="F9" s="449">
        <f t="shared" si="5"/>
        <v>0</v>
      </c>
      <c r="G9" s="446">
        <v>0</v>
      </c>
      <c r="H9" s="447">
        <v>0</v>
      </c>
      <c r="I9" s="450"/>
      <c r="J9" s="445">
        <f t="shared" si="6"/>
        <v>0</v>
      </c>
      <c r="K9" s="451">
        <v>0</v>
      </c>
      <c r="L9" s="452">
        <v>0</v>
      </c>
      <c r="M9" s="450"/>
    </row>
    <row r="10" spans="1:14" s="407" customFormat="1" ht="14.25" customHeight="1">
      <c r="A10" s="453"/>
      <c r="B10" s="439"/>
      <c r="C10" s="454"/>
      <c r="D10" s="439"/>
      <c r="E10" s="439"/>
      <c r="F10" s="439"/>
      <c r="G10" s="439"/>
      <c r="H10" s="439"/>
      <c r="I10" s="439"/>
      <c r="J10" s="439"/>
      <c r="K10" s="439"/>
      <c r="L10" s="439"/>
      <c r="M10" s="439"/>
    </row>
    <row r="11" spans="1:14" s="407" customFormat="1" ht="14.25" customHeight="1" thickBot="1">
      <c r="A11" s="453"/>
      <c r="B11" s="439"/>
      <c r="C11" s="439"/>
      <c r="D11" s="439"/>
      <c r="E11" s="439"/>
      <c r="F11" s="439"/>
      <c r="G11" s="439"/>
      <c r="H11" s="455"/>
      <c r="I11" s="455"/>
      <c r="J11" s="439"/>
      <c r="K11" s="439"/>
      <c r="L11" s="455"/>
      <c r="M11" s="455"/>
    </row>
    <row r="12" spans="1:14" s="407" customFormat="1" ht="14.25" customHeight="1">
      <c r="A12" s="403"/>
      <c r="B12" s="404" t="s">
        <v>195</v>
      </c>
      <c r="C12" s="404"/>
      <c r="D12" s="404"/>
      <c r="E12" s="404"/>
      <c r="F12" s="404" t="s">
        <v>127</v>
      </c>
      <c r="G12" s="404"/>
      <c r="H12" s="404"/>
      <c r="I12" s="405"/>
      <c r="J12" s="456"/>
      <c r="K12" s="456"/>
      <c r="L12" s="456"/>
      <c r="M12" s="456"/>
    </row>
    <row r="13" spans="1:14" s="407" customFormat="1" ht="62.25" customHeight="1">
      <c r="A13" s="408"/>
      <c r="B13" s="409" t="s">
        <v>14</v>
      </c>
      <c r="C13" s="410" t="s">
        <v>188</v>
      </c>
      <c r="D13" s="411" t="s">
        <v>189</v>
      </c>
      <c r="E13" s="412" t="s">
        <v>190</v>
      </c>
      <c r="F13" s="409" t="s">
        <v>14</v>
      </c>
      <c r="G13" s="410" t="s">
        <v>188</v>
      </c>
      <c r="H13" s="411" t="s">
        <v>189</v>
      </c>
      <c r="I13" s="413" t="s">
        <v>190</v>
      </c>
      <c r="J13" s="457"/>
      <c r="K13" s="457"/>
      <c r="L13" s="457"/>
      <c r="M13" s="457"/>
    </row>
    <row r="14" spans="1:14" s="407" customFormat="1" ht="15" customHeight="1">
      <c r="A14" s="414" t="s">
        <v>14</v>
      </c>
      <c r="B14" s="423">
        <f>SUM(C14:E14)</f>
        <v>0</v>
      </c>
      <c r="C14" s="423">
        <f>SUM(C15:C19)</f>
        <v>0</v>
      </c>
      <c r="D14" s="421">
        <f t="shared" ref="D14:E14" si="8">SUM(D15:D19)</f>
        <v>0</v>
      </c>
      <c r="E14" s="422">
        <f t="shared" si="8"/>
        <v>0</v>
      </c>
      <c r="F14" s="415">
        <f>SUM(G14:I14)</f>
        <v>0</v>
      </c>
      <c r="G14" s="419">
        <f t="shared" ref="G14:H14" si="9">SUM(G15:G19)</f>
        <v>0</v>
      </c>
      <c r="H14" s="421">
        <f t="shared" si="9"/>
        <v>0</v>
      </c>
      <c r="I14" s="421">
        <f>SUM(I15:I19)</f>
        <v>0</v>
      </c>
      <c r="J14" s="439"/>
      <c r="K14" s="439"/>
      <c r="L14" s="439"/>
      <c r="M14" s="439"/>
    </row>
    <row r="15" spans="1:14" s="407" customFormat="1" ht="15" customHeight="1">
      <c r="A15" s="425" t="s">
        <v>191</v>
      </c>
      <c r="B15" s="426">
        <f t="shared" ref="B15:B19" si="10">SUM(C15:E15)</f>
        <v>0</v>
      </c>
      <c r="C15" s="458">
        <v>0</v>
      </c>
      <c r="D15" s="432">
        <v>0</v>
      </c>
      <c r="E15" s="459">
        <v>0</v>
      </c>
      <c r="F15" s="434">
        <f t="shared" ref="F15:F19" si="11">SUM(G15:I15)</f>
        <v>0</v>
      </c>
      <c r="G15" s="458">
        <v>0</v>
      </c>
      <c r="H15" s="432">
        <v>0</v>
      </c>
      <c r="I15" s="431">
        <v>0</v>
      </c>
      <c r="J15" s="439"/>
      <c r="K15" s="439"/>
      <c r="L15" s="439"/>
      <c r="M15" s="439"/>
    </row>
    <row r="16" spans="1:14" s="407" customFormat="1" ht="15" customHeight="1">
      <c r="A16" s="433" t="s">
        <v>196</v>
      </c>
      <c r="B16" s="440">
        <f t="shared" si="10"/>
        <v>0</v>
      </c>
      <c r="C16" s="441">
        <v>0</v>
      </c>
      <c r="D16" s="442">
        <v>0</v>
      </c>
      <c r="E16" s="460">
        <v>0</v>
      </c>
      <c r="F16" s="440">
        <f t="shared" si="11"/>
        <v>0</v>
      </c>
      <c r="G16" s="441">
        <v>0</v>
      </c>
      <c r="H16" s="442">
        <v>0</v>
      </c>
      <c r="I16" s="439">
        <v>0</v>
      </c>
      <c r="J16" s="439"/>
      <c r="K16" s="439"/>
      <c r="L16" s="439"/>
      <c r="M16" s="439"/>
    </row>
    <row r="17" spans="1:13" s="407" customFormat="1" ht="15" customHeight="1">
      <c r="A17" s="433" t="s">
        <v>193</v>
      </c>
      <c r="B17" s="440">
        <f t="shared" si="10"/>
        <v>0</v>
      </c>
      <c r="C17" s="441">
        <v>0</v>
      </c>
      <c r="D17" s="442">
        <v>0</v>
      </c>
      <c r="E17" s="460">
        <v>0</v>
      </c>
      <c r="F17" s="440">
        <f t="shared" si="11"/>
        <v>0</v>
      </c>
      <c r="G17" s="441">
        <v>0</v>
      </c>
      <c r="H17" s="442">
        <v>0</v>
      </c>
      <c r="I17" s="439">
        <v>0</v>
      </c>
      <c r="J17" s="439"/>
      <c r="K17" s="439"/>
      <c r="L17" s="439"/>
      <c r="M17" s="439"/>
    </row>
    <row r="18" spans="1:13" s="407" customFormat="1" ht="15" customHeight="1">
      <c r="A18" s="433" t="s">
        <v>194</v>
      </c>
      <c r="B18" s="434">
        <f t="shared" si="10"/>
        <v>0</v>
      </c>
      <c r="C18" s="441">
        <v>0</v>
      </c>
      <c r="D18" s="442">
        <v>0</v>
      </c>
      <c r="E18" s="460">
        <v>0</v>
      </c>
      <c r="F18" s="434">
        <f t="shared" si="11"/>
        <v>0</v>
      </c>
      <c r="G18" s="441">
        <v>0</v>
      </c>
      <c r="H18" s="442">
        <v>0</v>
      </c>
      <c r="I18" s="439">
        <v>0</v>
      </c>
      <c r="J18" s="439"/>
      <c r="K18" s="439"/>
      <c r="L18" s="439"/>
      <c r="M18" s="439"/>
    </row>
    <row r="19" spans="1:13" s="407" customFormat="1" ht="15" customHeight="1" thickBot="1">
      <c r="A19" s="444" t="s">
        <v>38</v>
      </c>
      <c r="B19" s="445">
        <f t="shared" si="10"/>
        <v>0</v>
      </c>
      <c r="C19" s="451">
        <v>0</v>
      </c>
      <c r="D19" s="452">
        <v>0</v>
      </c>
      <c r="E19" s="461">
        <v>0</v>
      </c>
      <c r="F19" s="445">
        <f t="shared" si="11"/>
        <v>0</v>
      </c>
      <c r="G19" s="451">
        <v>0</v>
      </c>
      <c r="H19" s="452">
        <v>0</v>
      </c>
      <c r="I19" s="450">
        <v>0</v>
      </c>
      <c r="J19" s="439"/>
      <c r="K19" s="439"/>
      <c r="L19" s="439"/>
      <c r="M19" s="439"/>
    </row>
    <row r="20" spans="1:13" s="407" customFormat="1" ht="15" customHeight="1">
      <c r="A20" s="462" t="s">
        <v>186</v>
      </c>
      <c r="B20" s="463"/>
      <c r="C20" s="463"/>
      <c r="D20" s="463"/>
      <c r="E20" s="463"/>
      <c r="F20" s="463"/>
      <c r="G20" s="463"/>
      <c r="H20" s="463"/>
      <c r="I20" s="463"/>
      <c r="J20" s="463"/>
      <c r="K20" s="463"/>
      <c r="L20" s="463"/>
      <c r="M20" s="463"/>
    </row>
    <row r="21" spans="1:13">
      <c r="A21" s="464"/>
      <c r="B21" s="464"/>
      <c r="C21" s="464"/>
      <c r="D21" s="464"/>
      <c r="E21" s="464"/>
      <c r="F21" s="464"/>
      <c r="G21" s="464"/>
      <c r="H21" s="464"/>
      <c r="I21" s="464"/>
      <c r="J21" s="464"/>
      <c r="K21" s="464"/>
      <c r="L21" s="464"/>
      <c r="M21" s="464"/>
    </row>
  </sheetData>
  <mergeCells count="11">
    <mergeCell ref="A12:A13"/>
    <mergeCell ref="B12:E12"/>
    <mergeCell ref="F12:I12"/>
    <mergeCell ref="J12:M12"/>
    <mergeCell ref="L1:M1"/>
    <mergeCell ref="A2:A3"/>
    <mergeCell ref="B2:E2"/>
    <mergeCell ref="F2:I2"/>
    <mergeCell ref="J2:M2"/>
    <mergeCell ref="H11:I11"/>
    <mergeCell ref="L11:M11"/>
  </mergeCells>
  <phoneticPr fontId="1"/>
  <printOptions horizontalCentered="1"/>
  <pageMargins left="0.47244094488188981" right="0.47244094488188981" top="0" bottom="0" header="0" footer="0"/>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zoomScaleSheetLayoutView="100" workbookViewId="0"/>
  </sheetViews>
  <sheetFormatPr defaultColWidth="8.875" defaultRowHeight="13.5"/>
  <cols>
    <col min="1" max="10" width="8.125" customWidth="1"/>
    <col min="11" max="11" width="10.875" customWidth="1"/>
  </cols>
  <sheetData>
    <row r="1" spans="1:12" s="362" customFormat="1" ht="15" customHeight="1">
      <c r="A1" s="360" t="s">
        <v>197</v>
      </c>
      <c r="B1" s="361"/>
      <c r="C1" s="361"/>
      <c r="D1" s="361"/>
      <c r="E1" s="361"/>
      <c r="F1" s="361"/>
      <c r="G1" s="361"/>
    </row>
    <row r="2" spans="1:12" s="364" customFormat="1" ht="12.6" customHeight="1">
      <c r="A2" s="466" t="s">
        <v>198</v>
      </c>
      <c r="B2" s="466"/>
      <c r="C2" s="466"/>
      <c r="D2" s="466"/>
      <c r="E2" s="466"/>
      <c r="F2" s="466"/>
      <c r="G2" s="466"/>
      <c r="H2" s="466"/>
      <c r="I2" s="466"/>
      <c r="J2" s="466"/>
      <c r="K2" s="466"/>
      <c r="L2" s="467"/>
    </row>
    <row r="3" spans="1:12" s="364" customFormat="1" ht="12.6" customHeight="1" thickBot="1">
      <c r="A3" s="466"/>
      <c r="B3" s="466"/>
      <c r="C3" s="466"/>
      <c r="D3" s="466"/>
      <c r="E3" s="466"/>
      <c r="F3" s="466"/>
      <c r="G3" s="466"/>
      <c r="H3" s="466"/>
      <c r="I3" s="466"/>
      <c r="J3" s="466"/>
      <c r="K3" s="466"/>
      <c r="L3" s="467"/>
    </row>
    <row r="4" spans="1:12" s="364" customFormat="1" ht="14.25" customHeight="1">
      <c r="A4" s="468" t="s">
        <v>14</v>
      </c>
      <c r="B4" s="469" t="s">
        <v>65</v>
      </c>
      <c r="C4" s="470" t="s">
        <v>66</v>
      </c>
      <c r="D4" s="470" t="s">
        <v>67</v>
      </c>
      <c r="E4" s="470" t="s">
        <v>19</v>
      </c>
      <c r="F4" s="470" t="s">
        <v>68</v>
      </c>
      <c r="G4" s="470" t="s">
        <v>69</v>
      </c>
      <c r="H4" s="471" t="s">
        <v>70</v>
      </c>
      <c r="I4" s="471" t="s">
        <v>71</v>
      </c>
      <c r="J4" s="471" t="s">
        <v>72</v>
      </c>
      <c r="K4" s="472" t="s">
        <v>199</v>
      </c>
      <c r="L4" s="473"/>
    </row>
    <row r="5" spans="1:12" s="364" customFormat="1" ht="18" customHeight="1" thickBot="1">
      <c r="A5" s="474">
        <f>SUM(B5:K5)</f>
        <v>13</v>
      </c>
      <c r="B5" s="475">
        <v>0</v>
      </c>
      <c r="C5" s="476">
        <v>0</v>
      </c>
      <c r="D5" s="476">
        <v>0</v>
      </c>
      <c r="E5" s="476">
        <v>0</v>
      </c>
      <c r="F5" s="476">
        <v>0</v>
      </c>
      <c r="G5" s="476">
        <v>0</v>
      </c>
      <c r="H5" s="477">
        <v>0</v>
      </c>
      <c r="I5" s="477">
        <v>0</v>
      </c>
      <c r="J5" s="477">
        <v>0</v>
      </c>
      <c r="K5" s="478">
        <v>13</v>
      </c>
      <c r="L5" s="467"/>
    </row>
    <row r="6" spans="1:12" s="364" customFormat="1" ht="12.6" customHeight="1">
      <c r="A6" s="394" t="s">
        <v>200</v>
      </c>
      <c r="B6" s="395"/>
      <c r="C6" s="395"/>
      <c r="D6" s="395"/>
      <c r="E6" s="395"/>
      <c r="F6" s="395"/>
      <c r="G6" s="395"/>
      <c r="H6" s="370"/>
      <c r="I6" s="370"/>
      <c r="J6" s="370"/>
      <c r="K6" s="370"/>
    </row>
    <row r="7" spans="1:12" s="364" customFormat="1" ht="15" customHeight="1">
      <c r="A7" s="479" t="s">
        <v>24</v>
      </c>
      <c r="B7" s="395"/>
      <c r="C7" s="395"/>
      <c r="D7" s="395"/>
      <c r="E7" s="395"/>
      <c r="F7" s="395"/>
      <c r="G7" s="395"/>
      <c r="H7" s="370"/>
      <c r="I7" s="370"/>
      <c r="J7" s="370"/>
      <c r="K7" s="370"/>
    </row>
    <row r="8" spans="1:12" s="364" customFormat="1" ht="11.25">
      <c r="A8" s="394"/>
      <c r="B8" s="480"/>
      <c r="C8" s="480"/>
      <c r="D8" s="480"/>
      <c r="E8" s="480"/>
      <c r="F8" s="480"/>
      <c r="G8" s="480"/>
      <c r="H8" s="370"/>
      <c r="I8" s="370"/>
      <c r="J8" s="370"/>
      <c r="K8" s="370"/>
    </row>
    <row r="9" spans="1:12">
      <c r="A9" s="481"/>
      <c r="B9" s="481"/>
      <c r="C9" s="481"/>
      <c r="D9" s="481"/>
      <c r="E9" s="481"/>
      <c r="F9" s="481"/>
      <c r="G9" s="481"/>
      <c r="H9" s="482"/>
      <c r="I9" s="482"/>
      <c r="J9" s="482"/>
      <c r="K9" s="482"/>
    </row>
  </sheetData>
  <mergeCells count="1">
    <mergeCell ref="A2:K3"/>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§１表１</vt:lpstr>
      <vt:lpstr>§１表２</vt:lpstr>
      <vt:lpstr>§１表３</vt:lpstr>
      <vt:lpstr>§１表４</vt:lpstr>
      <vt:lpstr>§１表５</vt:lpstr>
      <vt:lpstr>§１表６</vt:lpstr>
      <vt:lpstr>§１表７</vt:lpstr>
      <vt:lpstr>§１表８</vt:lpstr>
      <vt:lpstr>§１表９</vt:lpstr>
      <vt:lpstr>§１表１０</vt:lpstr>
      <vt:lpstr>§１表４!Print_Area</vt:lpstr>
      <vt:lpstr>§１表６!Print_Area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川崎市</cp:lastModifiedBy>
  <cp:lastPrinted>2024-07-05T06:30:27Z</cp:lastPrinted>
  <dcterms:created xsi:type="dcterms:W3CDTF">2002-07-25T04:22:31Z</dcterms:created>
  <dcterms:modified xsi:type="dcterms:W3CDTF">2025-03-28T05:16:02Z</dcterms:modified>
</cp:coreProperties>
</file>