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495" windowWidth="15495" windowHeight="12975"/>
  </bookViews>
  <sheets>
    <sheet name="§６表１" sheetId="1" r:id="rId1"/>
    <sheet name="§６表２" sheetId="2" r:id="rId2"/>
    <sheet name="§６表３" sheetId="3" r:id="rId3"/>
    <sheet name="§６表４" sheetId="4" r:id="rId4"/>
    <sheet name="§６表５" sheetId="5" r:id="rId5"/>
    <sheet name="§６表６" sheetId="6" r:id="rId6"/>
    <sheet name="§６表７" sheetId="7" r:id="rId7"/>
  </sheets>
  <externalReferences>
    <externalReference r:id="rId8"/>
  </externalReferences>
  <definedNames>
    <definedName name="_xlnm.Print_Area" localSheetId="2">§６表３!$A$1:$H$17</definedName>
    <definedName name="_xlnm.Print_Area" localSheetId="3">§６表４!$A$1:$F$16</definedName>
    <definedName name="_xlnm.Print_Area" localSheetId="4">§６表５!$A$1:$L$7</definedName>
    <definedName name="_xlnm.Print_Area" localSheetId="5">§６表６!$A$1:$K$33</definedName>
    <definedName name="_xlnm.Print_Area" localSheetId="6">§６表７!$A$1:$L$56</definedName>
    <definedName name="Z_9C78FC91_1A0F_496E_852C_8745D2223C2A_.wvu.PrintArea" localSheetId="1" hidden="1">§６表２!$A$1:$J$57</definedName>
    <definedName name="事業所集計用テーブル" localSheetId="1">#REF!</definedName>
    <definedName name="事業所集計用テーブル">#REF!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53" i="7" l="1"/>
  <c r="K53" i="7"/>
  <c r="J53" i="7"/>
  <c r="I53" i="7"/>
  <c r="H53" i="7"/>
  <c r="G53" i="7"/>
  <c r="D52" i="7"/>
  <c r="C52" i="7"/>
  <c r="C53" i="7" s="1"/>
  <c r="B52" i="7"/>
  <c r="B53" i="7" s="1"/>
  <c r="D53" i="7" s="1"/>
  <c r="B51" i="7"/>
  <c r="B50" i="7"/>
  <c r="L46" i="7"/>
  <c r="K46" i="7"/>
  <c r="J46" i="7"/>
  <c r="I46" i="7"/>
  <c r="H46" i="7"/>
  <c r="G46" i="7"/>
  <c r="C46" i="7"/>
  <c r="D45" i="7"/>
  <c r="B45" i="7" s="1"/>
  <c r="B46" i="7" s="1"/>
  <c r="D46" i="7" s="1"/>
  <c r="C45" i="7"/>
  <c r="B44" i="7"/>
  <c r="B43" i="7"/>
  <c r="L39" i="7"/>
  <c r="K39" i="7"/>
  <c r="J39" i="7"/>
  <c r="I39" i="7"/>
  <c r="H39" i="7"/>
  <c r="G39" i="7"/>
  <c r="C39" i="7"/>
  <c r="D38" i="7"/>
  <c r="C38" i="7"/>
  <c r="B38" i="7"/>
  <c r="B39" i="7" s="1"/>
  <c r="D39" i="7" s="1"/>
  <c r="B37" i="7"/>
  <c r="B36" i="7"/>
  <c r="D32" i="7"/>
  <c r="L31" i="7"/>
  <c r="K31" i="7"/>
  <c r="J31" i="7"/>
  <c r="I31" i="7"/>
  <c r="H31" i="7"/>
  <c r="G31" i="7"/>
  <c r="D30" i="7"/>
  <c r="C30" i="7"/>
  <c r="C31" i="7" s="1"/>
  <c r="B29" i="7"/>
  <c r="B28" i="7"/>
  <c r="B30" i="7" s="1"/>
  <c r="B31" i="7" s="1"/>
  <c r="D31" i="7" s="1"/>
  <c r="L24" i="7"/>
  <c r="K24" i="7"/>
  <c r="J24" i="7"/>
  <c r="I24" i="7"/>
  <c r="H24" i="7"/>
  <c r="G24" i="7"/>
  <c r="C23" i="7"/>
  <c r="C24" i="7" s="1"/>
  <c r="B22" i="7"/>
  <c r="B21" i="7"/>
  <c r="B23" i="7" s="1"/>
  <c r="L17" i="7"/>
  <c r="K17" i="7"/>
  <c r="J17" i="7"/>
  <c r="I17" i="7"/>
  <c r="H17" i="7"/>
  <c r="G17" i="7"/>
  <c r="C16" i="7"/>
  <c r="C17" i="7" s="1"/>
  <c r="B16" i="7"/>
  <c r="B17" i="7" s="1"/>
  <c r="D15" i="7"/>
  <c r="D16" i="7" s="1"/>
  <c r="D17" i="7" s="1"/>
  <c r="D14" i="7"/>
  <c r="D10" i="7"/>
  <c r="L9" i="7"/>
  <c r="K9" i="7"/>
  <c r="J9" i="7"/>
  <c r="I9" i="7"/>
  <c r="H9" i="7"/>
  <c r="G9" i="7"/>
  <c r="C9" i="7"/>
  <c r="B9" i="7"/>
  <c r="D9" i="7" s="1"/>
  <c r="D8" i="7"/>
  <c r="C8" i="7"/>
  <c r="B8" i="7"/>
  <c r="B7" i="7"/>
  <c r="B6" i="7"/>
  <c r="B24" i="7" l="1"/>
  <c r="D24" i="7" s="1"/>
  <c r="D23" i="7"/>
  <c r="I32" i="6" l="1"/>
  <c r="H32" i="6"/>
  <c r="G32" i="6"/>
  <c r="F32" i="6"/>
  <c r="E32" i="6"/>
  <c r="D32" i="6"/>
  <c r="C32" i="6"/>
  <c r="B32" i="6"/>
  <c r="A32" i="6"/>
  <c r="I31" i="6"/>
  <c r="H31" i="6"/>
  <c r="G31" i="6"/>
  <c r="F31" i="6"/>
  <c r="E31" i="6"/>
  <c r="D31" i="6"/>
  <c r="C31" i="6"/>
  <c r="B31" i="6"/>
  <c r="A31" i="6"/>
  <c r="J30" i="6"/>
  <c r="J26" i="6"/>
  <c r="I26" i="6"/>
  <c r="H26" i="6"/>
  <c r="G26" i="6"/>
  <c r="F26" i="6"/>
  <c r="E26" i="6"/>
  <c r="D26" i="6"/>
  <c r="C26" i="6"/>
  <c r="B26" i="6"/>
  <c r="A26" i="6"/>
  <c r="J25" i="6"/>
  <c r="I25" i="6"/>
  <c r="H25" i="6"/>
  <c r="G25" i="6"/>
  <c r="F25" i="6"/>
  <c r="E25" i="6"/>
  <c r="D25" i="6"/>
  <c r="C25" i="6"/>
  <c r="B25" i="6"/>
  <c r="A25" i="6"/>
  <c r="J20" i="6"/>
  <c r="I20" i="6"/>
  <c r="H20" i="6"/>
  <c r="G20" i="6"/>
  <c r="F20" i="6"/>
  <c r="E20" i="6"/>
  <c r="D20" i="6"/>
  <c r="C20" i="6"/>
  <c r="B20" i="6"/>
  <c r="A20" i="6"/>
  <c r="J19" i="6"/>
  <c r="I19" i="6"/>
  <c r="H19" i="6"/>
  <c r="G19" i="6"/>
  <c r="F19" i="6"/>
  <c r="E19" i="6"/>
  <c r="D19" i="6"/>
  <c r="C19" i="6"/>
  <c r="B19" i="6"/>
  <c r="A19" i="6"/>
  <c r="J14" i="6"/>
  <c r="I14" i="6"/>
  <c r="H14" i="6"/>
  <c r="G14" i="6"/>
  <c r="F14" i="6"/>
  <c r="E14" i="6"/>
  <c r="D14" i="6"/>
  <c r="C14" i="6"/>
  <c r="B14" i="6"/>
  <c r="A14" i="6"/>
  <c r="J13" i="6"/>
  <c r="I13" i="6"/>
  <c r="H13" i="6"/>
  <c r="G13" i="6"/>
  <c r="F13" i="6"/>
  <c r="E13" i="6"/>
  <c r="D13" i="6"/>
  <c r="C13" i="6"/>
  <c r="B13" i="6"/>
  <c r="A13" i="6"/>
  <c r="J8" i="6"/>
  <c r="I8" i="6"/>
  <c r="H8" i="6"/>
  <c r="G8" i="6"/>
  <c r="J32" i="6" s="1"/>
  <c r="F8" i="6"/>
  <c r="E8" i="6"/>
  <c r="D8" i="6"/>
  <c r="C8" i="6"/>
  <c r="B8" i="6"/>
  <c r="J7" i="6"/>
  <c r="I7" i="6"/>
  <c r="H7" i="6"/>
  <c r="G7" i="6"/>
  <c r="F7" i="6"/>
  <c r="E7" i="6"/>
  <c r="D7" i="6"/>
  <c r="J31" i="6" s="1"/>
  <c r="C7" i="6"/>
  <c r="B7" i="6"/>
  <c r="L6" i="5" l="1"/>
  <c r="K6" i="5"/>
  <c r="J6" i="5"/>
  <c r="I6" i="5"/>
  <c r="H6" i="5"/>
  <c r="G6" i="5"/>
  <c r="F6" i="5"/>
  <c r="E6" i="5"/>
  <c r="D6" i="5"/>
  <c r="C5" i="5"/>
  <c r="C4" i="5"/>
  <c r="C6" i="5" s="1"/>
  <c r="D13" i="3" l="1"/>
  <c r="F13" i="3" s="1"/>
  <c r="H7" i="3"/>
  <c r="G7" i="3"/>
  <c r="F7" i="3"/>
  <c r="H6" i="3"/>
  <c r="G6" i="3"/>
  <c r="F6" i="3"/>
  <c r="H5" i="3"/>
  <c r="G5" i="3"/>
  <c r="F5" i="3"/>
  <c r="E5" i="3"/>
  <c r="D5" i="3"/>
  <c r="I55" i="2" l="1"/>
  <c r="H55" i="2"/>
  <c r="G55" i="2"/>
  <c r="F55" i="2"/>
  <c r="E55" i="2"/>
  <c r="D55" i="2"/>
  <c r="C55" i="2"/>
  <c r="B54" i="2"/>
  <c r="B53" i="2"/>
  <c r="B52" i="2"/>
  <c r="B51" i="2"/>
  <c r="B50" i="2"/>
  <c r="B49" i="2"/>
  <c r="B48" i="2"/>
  <c r="B47" i="2"/>
  <c r="B46" i="2"/>
  <c r="B45" i="2"/>
  <c r="B44" i="2"/>
  <c r="B43" i="2"/>
  <c r="B42" i="2"/>
  <c r="B41" i="2"/>
  <c r="B40" i="2"/>
  <c r="B39" i="2"/>
  <c r="B55" i="2" s="1"/>
  <c r="B38" i="2"/>
  <c r="B37" i="2"/>
  <c r="B36" i="2"/>
  <c r="I32" i="2"/>
  <c r="H32" i="2"/>
  <c r="G32" i="2"/>
  <c r="F32" i="2"/>
  <c r="E32" i="2"/>
  <c r="D32" i="2"/>
  <c r="C32" i="2"/>
  <c r="B31" i="2"/>
  <c r="B30" i="2"/>
  <c r="B29" i="2"/>
  <c r="B28" i="2"/>
  <c r="B27" i="2"/>
  <c r="B26" i="2"/>
  <c r="B25" i="2"/>
  <c r="B24" i="2"/>
  <c r="B23" i="2"/>
  <c r="B22" i="2"/>
  <c r="B21" i="2"/>
  <c r="B20" i="2"/>
  <c r="B19" i="2"/>
  <c r="B18" i="2"/>
  <c r="B17" i="2"/>
  <c r="B16" i="2"/>
  <c r="B15" i="2"/>
  <c r="B14" i="2"/>
  <c r="B13" i="2"/>
  <c r="B12" i="2"/>
  <c r="B11" i="2"/>
  <c r="B10" i="2"/>
  <c r="B9" i="2"/>
  <c r="B8" i="2"/>
  <c r="B7" i="2"/>
  <c r="B32" i="2" s="1"/>
  <c r="B6" i="2"/>
  <c r="B5" i="2"/>
  <c r="B4" i="2"/>
</calcChain>
</file>

<file path=xl/sharedStrings.xml><?xml version="1.0" encoding="utf-8"?>
<sst xmlns="http://schemas.openxmlformats.org/spreadsheetml/2006/main" count="393" uniqueCount="204">
  <si>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</si>
  <si>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</si>
  <si>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</si>
  <si>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</si>
  <si>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</si>
  <si>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</si>
  <si>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</si>
  <si>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地域包括支援
センター</t>
    <rPh sb="0" eb="2">
      <t>チイキ</t>
    </rPh>
    <rPh sb="2" eb="4">
      <t>ホウカツ</t>
    </rPh>
    <rPh sb="4" eb="6">
      <t>シエン</t>
    </rPh>
    <phoneticPr fontId="2"/>
  </si>
  <si>
    <t>ケアハウス</t>
    <phoneticPr fontId="2"/>
  </si>
  <si>
    <t>福祉住宅</t>
    <rPh sb="0" eb="2">
      <t>フクシ</t>
    </rPh>
    <rPh sb="2" eb="4">
      <t>ジュウタク</t>
    </rPh>
    <phoneticPr fontId="2"/>
  </si>
  <si>
    <t>シルバー
ハウジング</t>
    <phoneticPr fontId="2"/>
  </si>
  <si>
    <t>養護老人
ホーム</t>
    <rPh sb="0" eb="2">
      <t>ヨウゴ</t>
    </rPh>
    <rPh sb="2" eb="4">
      <t>ロウジン</t>
    </rPh>
    <phoneticPr fontId="2"/>
  </si>
  <si>
    <t>いこいの家</t>
    <rPh sb="4" eb="5">
      <t>イエ</t>
    </rPh>
    <phoneticPr fontId="2"/>
  </si>
  <si>
    <t>資料：地域包括ケア推進室、高齢者事業推進課、高齢者在宅サービス課</t>
    <rPh sb="3" eb="5">
      <t>チイキ</t>
    </rPh>
    <rPh sb="5" eb="7">
      <t>ホウカツ</t>
    </rPh>
    <rPh sb="9" eb="11">
      <t>スイシン</t>
    </rPh>
    <rPh sb="11" eb="12">
      <t>シツ</t>
    </rPh>
    <rPh sb="13" eb="16">
      <t>コウレイシャ</t>
    </rPh>
    <rPh sb="16" eb="18">
      <t>ジギョウ</t>
    </rPh>
    <rPh sb="18" eb="20">
      <t>スイシン</t>
    </rPh>
    <rPh sb="20" eb="21">
      <t>カ</t>
    </rPh>
    <rPh sb="22" eb="25">
      <t>コウレイシャ</t>
    </rPh>
    <rPh sb="25" eb="27">
      <t>ザイタク</t>
    </rPh>
    <rPh sb="31" eb="32">
      <t>カ</t>
    </rPh>
    <phoneticPr fontId="2"/>
  </si>
  <si>
    <t>28年度</t>
    <rPh sb="2" eb="4">
      <t>ネンド</t>
    </rPh>
    <phoneticPr fontId="2"/>
  </si>
  <si>
    <t>29年度</t>
    <rPh sb="2" eb="4">
      <t>ネンド</t>
    </rPh>
    <phoneticPr fontId="2"/>
  </si>
  <si>
    <t>30年度</t>
    <rPh sb="2" eb="4">
      <t>ネンド</t>
    </rPh>
    <phoneticPr fontId="2"/>
  </si>
  <si>
    <t>令和
元年度</t>
    <rPh sb="0" eb="2">
      <t>レイワ</t>
    </rPh>
    <rPh sb="3" eb="5">
      <t>ガンネン</t>
    </rPh>
    <rPh sb="4" eb="6">
      <t>ネンド</t>
    </rPh>
    <phoneticPr fontId="2"/>
  </si>
  <si>
    <t>2年度</t>
    <rPh sb="1" eb="3">
      <t>ネンド</t>
    </rPh>
    <rPh sb="2" eb="3">
      <t>ガンネン</t>
    </rPh>
    <phoneticPr fontId="2"/>
  </si>
  <si>
    <t>3年度</t>
    <rPh sb="1" eb="3">
      <t>ネンド</t>
    </rPh>
    <rPh sb="2" eb="3">
      <t>ガンネン</t>
    </rPh>
    <phoneticPr fontId="2"/>
  </si>
  <si>
    <t>表 １  介護保険（施設）以外の高齢者施設等数</t>
    <phoneticPr fontId="2"/>
  </si>
  <si>
    <t>§６ 　高齢者施設対策</t>
    <rPh sb="4" eb="7">
      <t>コウレイシャ</t>
    </rPh>
    <rPh sb="7" eb="9">
      <t>シセツ</t>
    </rPh>
    <rPh sb="9" eb="11">
      <t>タイサク</t>
    </rPh>
    <phoneticPr fontId="2"/>
  </si>
  <si>
    <t>4年度</t>
    <rPh sb="1" eb="3">
      <t>ネンド</t>
    </rPh>
    <rPh sb="2" eb="3">
      <t>ガンネン</t>
    </rPh>
    <phoneticPr fontId="2"/>
  </si>
  <si>
    <t>5年度</t>
    <rPh sb="1" eb="3">
      <t>ネンド</t>
    </rPh>
    <rPh sb="2" eb="3">
      <t>ガンネン</t>
    </rPh>
    <phoneticPr fontId="2"/>
  </si>
  <si>
    <t>平成
27年度</t>
    <rPh sb="0" eb="2">
      <t>ヘイセイ</t>
    </rPh>
    <rPh sb="5" eb="7">
      <t>ネンド</t>
    </rPh>
    <phoneticPr fontId="2"/>
  </si>
  <si>
    <t>いきいき
センター</t>
    <phoneticPr fontId="2"/>
  </si>
  <si>
    <t>表 ２  介護保険事業所数</t>
    <rPh sb="0" eb="1">
      <t>２</t>
    </rPh>
    <phoneticPr fontId="10"/>
  </si>
  <si>
    <t>（1）介護サービス</t>
    <rPh sb="3" eb="5">
      <t>カイゴ</t>
    </rPh>
    <phoneticPr fontId="13"/>
  </si>
  <si>
    <t>令和6年4月1日現在</t>
    <rPh sb="0" eb="2">
      <t>レイワ</t>
    </rPh>
    <phoneticPr fontId="2"/>
  </si>
  <si>
    <t>全市</t>
    <rPh sb="0" eb="2">
      <t>ゼンシ</t>
    </rPh>
    <phoneticPr fontId="13"/>
  </si>
  <si>
    <t>川崎</t>
    <rPh sb="0" eb="2">
      <t>カワサキ</t>
    </rPh>
    <phoneticPr fontId="13"/>
  </si>
  <si>
    <t>幸</t>
    <rPh sb="0" eb="1">
      <t>サイワイ</t>
    </rPh>
    <phoneticPr fontId="13"/>
  </si>
  <si>
    <t>中原</t>
    <rPh sb="0" eb="2">
      <t>ナカハラ</t>
    </rPh>
    <phoneticPr fontId="13"/>
  </si>
  <si>
    <t>高津</t>
    <rPh sb="0" eb="2">
      <t>タカツ</t>
    </rPh>
    <phoneticPr fontId="13"/>
  </si>
  <si>
    <t>宮前</t>
    <rPh sb="0" eb="2">
      <t>ミヤマエ</t>
    </rPh>
    <phoneticPr fontId="13"/>
  </si>
  <si>
    <t>多摩</t>
    <rPh sb="0" eb="2">
      <t>タマ</t>
    </rPh>
    <phoneticPr fontId="13"/>
  </si>
  <si>
    <t>麻生</t>
    <rPh sb="0" eb="2">
      <t>アサオ</t>
    </rPh>
    <phoneticPr fontId="13"/>
  </si>
  <si>
    <t>利用定員</t>
    <rPh sb="0" eb="2">
      <t>リヨウ</t>
    </rPh>
    <rPh sb="2" eb="4">
      <t>テイイン</t>
    </rPh>
    <phoneticPr fontId="13"/>
  </si>
  <si>
    <t>居宅介護支援</t>
    <rPh sb="0" eb="2">
      <t>キョタク</t>
    </rPh>
    <rPh sb="2" eb="4">
      <t>カイゴ</t>
    </rPh>
    <rPh sb="4" eb="6">
      <t>シエン</t>
    </rPh>
    <phoneticPr fontId="13"/>
  </si>
  <si>
    <t>-</t>
  </si>
  <si>
    <t>訪問介護</t>
    <rPh sb="0" eb="2">
      <t>ホウモン</t>
    </rPh>
    <rPh sb="2" eb="4">
      <t>カイゴ</t>
    </rPh>
    <phoneticPr fontId="13"/>
  </si>
  <si>
    <t>訪問入浴介護</t>
    <rPh sb="0" eb="2">
      <t>ホウモン</t>
    </rPh>
    <rPh sb="2" eb="4">
      <t>ニュウヨク</t>
    </rPh>
    <rPh sb="4" eb="6">
      <t>カイゴ</t>
    </rPh>
    <phoneticPr fontId="13"/>
  </si>
  <si>
    <t>訪問看護（訪問看護ステーションを除く）</t>
    <rPh sb="0" eb="2">
      <t>ホウモン</t>
    </rPh>
    <rPh sb="2" eb="4">
      <t>カンゴ</t>
    </rPh>
    <rPh sb="5" eb="7">
      <t>ホウモン</t>
    </rPh>
    <rPh sb="7" eb="9">
      <t>カンゴ</t>
    </rPh>
    <rPh sb="16" eb="17">
      <t>ノゾ</t>
    </rPh>
    <phoneticPr fontId="13"/>
  </si>
  <si>
    <t>訪問看護ステーション</t>
    <rPh sb="0" eb="2">
      <t>ホウモン</t>
    </rPh>
    <rPh sb="2" eb="4">
      <t>カンゴ</t>
    </rPh>
    <phoneticPr fontId="13"/>
  </si>
  <si>
    <t>訪問リハビリテーション</t>
    <rPh sb="0" eb="2">
      <t>ホウモン</t>
    </rPh>
    <phoneticPr fontId="13"/>
  </si>
  <si>
    <t>居宅療養管理指導</t>
    <rPh sb="0" eb="2">
      <t>キョタク</t>
    </rPh>
    <rPh sb="2" eb="4">
      <t>リョウヨウ</t>
    </rPh>
    <rPh sb="4" eb="6">
      <t>カンリ</t>
    </rPh>
    <rPh sb="6" eb="8">
      <t>シドウ</t>
    </rPh>
    <phoneticPr fontId="13"/>
  </si>
  <si>
    <t>通所介護</t>
    <rPh sb="0" eb="2">
      <t>ツウショ</t>
    </rPh>
    <rPh sb="2" eb="4">
      <t>カイゴ</t>
    </rPh>
    <phoneticPr fontId="13"/>
  </si>
  <si>
    <t>通所リハビリテーション</t>
    <rPh sb="0" eb="2">
      <t>ツウショ</t>
    </rPh>
    <phoneticPr fontId="13"/>
  </si>
  <si>
    <t>短期入所生活介護</t>
    <rPh sb="0" eb="2">
      <t>タンキ</t>
    </rPh>
    <rPh sb="2" eb="4">
      <t>ニュウショ</t>
    </rPh>
    <rPh sb="4" eb="6">
      <t>セイカツ</t>
    </rPh>
    <rPh sb="6" eb="8">
      <t>カイゴ</t>
    </rPh>
    <phoneticPr fontId="13"/>
  </si>
  <si>
    <t>短期入所療養介護</t>
    <rPh sb="0" eb="2">
      <t>タンキ</t>
    </rPh>
    <rPh sb="2" eb="4">
      <t>ニュウショ</t>
    </rPh>
    <rPh sb="4" eb="6">
      <t>リョウヨウ</t>
    </rPh>
    <rPh sb="6" eb="8">
      <t>カイゴ</t>
    </rPh>
    <phoneticPr fontId="13"/>
  </si>
  <si>
    <t>特定施設入居者生活介護（有料老人ホーム）</t>
    <rPh sb="0" eb="2">
      <t>トクテイ</t>
    </rPh>
    <rPh sb="2" eb="4">
      <t>シセツ</t>
    </rPh>
    <rPh sb="4" eb="7">
      <t>ニュウキョシャ</t>
    </rPh>
    <rPh sb="7" eb="9">
      <t>セイカツ</t>
    </rPh>
    <rPh sb="9" eb="11">
      <t>カイゴ</t>
    </rPh>
    <rPh sb="12" eb="14">
      <t>ユウリョウ</t>
    </rPh>
    <rPh sb="14" eb="16">
      <t>ロウジン</t>
    </rPh>
    <phoneticPr fontId="13"/>
  </si>
  <si>
    <t>特定施設入居者生活介護（軽費老人ホーム）</t>
    <rPh sb="0" eb="2">
      <t>トクテイ</t>
    </rPh>
    <rPh sb="2" eb="4">
      <t>シセツ</t>
    </rPh>
    <rPh sb="4" eb="7">
      <t>ニュウキョシャ</t>
    </rPh>
    <rPh sb="7" eb="9">
      <t>セイカツ</t>
    </rPh>
    <rPh sb="9" eb="11">
      <t>カイゴ</t>
    </rPh>
    <rPh sb="12" eb="14">
      <t>ケイヒ</t>
    </rPh>
    <rPh sb="14" eb="16">
      <t>ロウジン</t>
    </rPh>
    <phoneticPr fontId="13"/>
  </si>
  <si>
    <t>特定施設入居者生活介護（養護老人ホーム）</t>
    <rPh sb="0" eb="2">
      <t>トクテイ</t>
    </rPh>
    <rPh sb="2" eb="4">
      <t>シセツ</t>
    </rPh>
    <rPh sb="4" eb="7">
      <t>ニュウキョシャ</t>
    </rPh>
    <rPh sb="7" eb="9">
      <t>セイカツ</t>
    </rPh>
    <rPh sb="9" eb="11">
      <t>カイゴ</t>
    </rPh>
    <rPh sb="12" eb="14">
      <t>ヨウゴ</t>
    </rPh>
    <rPh sb="14" eb="16">
      <t>ロウジン</t>
    </rPh>
    <phoneticPr fontId="13"/>
  </si>
  <si>
    <t>特定福祉用具販売</t>
    <rPh sb="0" eb="2">
      <t>トクテイ</t>
    </rPh>
    <rPh sb="2" eb="4">
      <t>フクシ</t>
    </rPh>
    <rPh sb="4" eb="6">
      <t>ヨウグ</t>
    </rPh>
    <rPh sb="6" eb="8">
      <t>ハンバイ</t>
    </rPh>
    <phoneticPr fontId="13"/>
  </si>
  <si>
    <t>福祉用具貸与</t>
    <rPh sb="0" eb="2">
      <t>フクシ</t>
    </rPh>
    <rPh sb="2" eb="4">
      <t>ヨウグ</t>
    </rPh>
    <rPh sb="4" eb="6">
      <t>タイヨ</t>
    </rPh>
    <phoneticPr fontId="13"/>
  </si>
  <si>
    <t>介護老人福祉施設</t>
    <rPh sb="0" eb="2">
      <t>カイゴ</t>
    </rPh>
    <rPh sb="2" eb="4">
      <t>ロウジン</t>
    </rPh>
    <rPh sb="4" eb="6">
      <t>フクシ</t>
    </rPh>
    <rPh sb="6" eb="8">
      <t>シセツ</t>
    </rPh>
    <phoneticPr fontId="13"/>
  </si>
  <si>
    <t>介護老人保健施設</t>
    <rPh sb="0" eb="2">
      <t>カイゴ</t>
    </rPh>
    <rPh sb="2" eb="4">
      <t>ロウジン</t>
    </rPh>
    <rPh sb="4" eb="6">
      <t>ホケン</t>
    </rPh>
    <rPh sb="6" eb="8">
      <t>シセツ</t>
    </rPh>
    <phoneticPr fontId="13"/>
  </si>
  <si>
    <t>介護医療院</t>
    <rPh sb="0" eb="2">
      <t>カイゴ</t>
    </rPh>
    <rPh sb="2" eb="4">
      <t>イリョウ</t>
    </rPh>
    <rPh sb="4" eb="5">
      <t>イン</t>
    </rPh>
    <phoneticPr fontId="13"/>
  </si>
  <si>
    <t>定期巡回・随時対応型訪問介護看護</t>
    <rPh sb="0" eb="2">
      <t>テイキ</t>
    </rPh>
    <rPh sb="2" eb="4">
      <t>ジュンカイ</t>
    </rPh>
    <rPh sb="5" eb="7">
      <t>ズイジ</t>
    </rPh>
    <rPh sb="7" eb="10">
      <t>タイオウガタ</t>
    </rPh>
    <rPh sb="10" eb="12">
      <t>ホウモン</t>
    </rPh>
    <rPh sb="12" eb="14">
      <t>カンゴ</t>
    </rPh>
    <rPh sb="14" eb="16">
      <t>カイゴ</t>
    </rPh>
    <phoneticPr fontId="13"/>
  </si>
  <si>
    <t>夜間対応型訪問介護</t>
    <rPh sb="0" eb="2">
      <t>ヤカン</t>
    </rPh>
    <rPh sb="2" eb="5">
      <t>タイオウガタ</t>
    </rPh>
    <rPh sb="5" eb="7">
      <t>ホウモン</t>
    </rPh>
    <rPh sb="7" eb="9">
      <t>カイゴ</t>
    </rPh>
    <phoneticPr fontId="13"/>
  </si>
  <si>
    <t>認知症対応型通所介護</t>
    <rPh sb="0" eb="2">
      <t>ニンチ</t>
    </rPh>
    <rPh sb="2" eb="3">
      <t>ショウ</t>
    </rPh>
    <rPh sb="3" eb="6">
      <t>タイオウガタ</t>
    </rPh>
    <rPh sb="6" eb="8">
      <t>ツウショ</t>
    </rPh>
    <rPh sb="8" eb="10">
      <t>カイゴ</t>
    </rPh>
    <phoneticPr fontId="13"/>
  </si>
  <si>
    <t>小規模多機能型居宅介護</t>
    <rPh sb="0" eb="3">
      <t>ショウキボ</t>
    </rPh>
    <rPh sb="3" eb="7">
      <t>タキノウガタ</t>
    </rPh>
    <rPh sb="7" eb="9">
      <t>キョタク</t>
    </rPh>
    <rPh sb="9" eb="11">
      <t>カイゴ</t>
    </rPh>
    <phoneticPr fontId="13"/>
  </si>
  <si>
    <t>認知症対応型共同生活介護</t>
    <rPh sb="0" eb="2">
      <t>ニンチ</t>
    </rPh>
    <rPh sb="2" eb="3">
      <t>ショウ</t>
    </rPh>
    <rPh sb="3" eb="6">
      <t>タイオウガタ</t>
    </rPh>
    <rPh sb="6" eb="8">
      <t>キョウドウ</t>
    </rPh>
    <rPh sb="8" eb="10">
      <t>セイカツ</t>
    </rPh>
    <rPh sb="10" eb="12">
      <t>カイゴ</t>
    </rPh>
    <phoneticPr fontId="13"/>
  </si>
  <si>
    <t>看護小規模多機能型居宅介護</t>
    <rPh sb="0" eb="2">
      <t>カンゴ</t>
    </rPh>
    <rPh sb="2" eb="5">
      <t>ショウキボ</t>
    </rPh>
    <rPh sb="5" eb="9">
      <t>タキノウガタ</t>
    </rPh>
    <rPh sb="9" eb="11">
      <t>キョタク</t>
    </rPh>
    <rPh sb="11" eb="13">
      <t>カイゴ</t>
    </rPh>
    <phoneticPr fontId="13"/>
  </si>
  <si>
    <t>地域密着型通所介護</t>
    <rPh sb="0" eb="2">
      <t>チイキ</t>
    </rPh>
    <rPh sb="2" eb="5">
      <t>ミッチャクガタ</t>
    </rPh>
    <rPh sb="5" eb="9">
      <t>ツウショカイゴ</t>
    </rPh>
    <phoneticPr fontId="1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</si>
  <si>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</si>
  <si>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</si>
  <si>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総数</t>
    <rPh sb="0" eb="1">
      <t>ソウ</t>
    </rPh>
    <rPh sb="1" eb="2">
      <t>スウ</t>
    </rPh>
    <phoneticPr fontId="13"/>
  </si>
  <si>
    <t>（2）介護予防サービス、介護予防・日常生活支援総合事業サービス</t>
    <rPh sb="3" eb="5">
      <t>カイゴ</t>
    </rPh>
    <rPh sb="5" eb="7">
      <t>ヨボウ</t>
    </rPh>
    <rPh sb="12" eb="14">
      <t>カイゴ</t>
    </rPh>
    <rPh sb="14" eb="16">
      <t>ヨボウ</t>
    </rPh>
    <rPh sb="17" eb="19">
      <t>ニチジョウ</t>
    </rPh>
    <rPh sb="19" eb="21">
      <t>セイカツ</t>
    </rPh>
    <rPh sb="21" eb="23">
      <t>シエン</t>
    </rPh>
    <rPh sb="23" eb="25">
      <t>ソウゴウ</t>
    </rPh>
    <rPh sb="25" eb="27">
      <t>ジギョウ</t>
    </rPh>
    <phoneticPr fontId="13"/>
  </si>
  <si>
    <t>介護予防支援</t>
    <rPh sb="0" eb="2">
      <t>カイゴ</t>
    </rPh>
    <rPh sb="2" eb="4">
      <t>ヨボウ</t>
    </rPh>
    <rPh sb="4" eb="6">
      <t>シエン</t>
    </rPh>
    <phoneticPr fontId="13"/>
  </si>
  <si>
    <t>介護予防訪問入浴介護</t>
    <rPh sb="0" eb="2">
      <t>カイゴ</t>
    </rPh>
    <rPh sb="2" eb="4">
      <t>ヨボウ</t>
    </rPh>
    <rPh sb="4" eb="6">
      <t>ホウモン</t>
    </rPh>
    <rPh sb="6" eb="8">
      <t>ニュウヨク</t>
    </rPh>
    <rPh sb="8" eb="10">
      <t>カイゴ</t>
    </rPh>
    <phoneticPr fontId="13"/>
  </si>
  <si>
    <t>介護予防訪問看護（介護予防訪問看護ステーションを除く）</t>
    <rPh sb="0" eb="2">
      <t>カイゴ</t>
    </rPh>
    <rPh sb="2" eb="4">
      <t>ヨボウ</t>
    </rPh>
    <rPh sb="4" eb="6">
      <t>ホウモン</t>
    </rPh>
    <rPh sb="6" eb="8">
      <t>カンゴ</t>
    </rPh>
    <rPh sb="9" eb="11">
      <t>カイゴ</t>
    </rPh>
    <rPh sb="11" eb="13">
      <t>ヨボウ</t>
    </rPh>
    <rPh sb="13" eb="15">
      <t>ホウモン</t>
    </rPh>
    <rPh sb="15" eb="17">
      <t>カンゴ</t>
    </rPh>
    <rPh sb="24" eb="25">
      <t>ノゾ</t>
    </rPh>
    <phoneticPr fontId="13"/>
  </si>
  <si>
    <t>介護予防訪問看護ステーション</t>
    <rPh sb="0" eb="2">
      <t>カイゴ</t>
    </rPh>
    <rPh sb="2" eb="4">
      <t>ヨボウ</t>
    </rPh>
    <rPh sb="4" eb="6">
      <t>ホウモン</t>
    </rPh>
    <rPh sb="6" eb="8">
      <t>カンゴ</t>
    </rPh>
    <phoneticPr fontId="13"/>
  </si>
  <si>
    <t>介護予防訪問リハビリテーション</t>
    <rPh sb="0" eb="2">
      <t>カイゴ</t>
    </rPh>
    <rPh sb="2" eb="4">
      <t>ヨボウ</t>
    </rPh>
    <rPh sb="4" eb="6">
      <t>ホウモン</t>
    </rPh>
    <phoneticPr fontId="13"/>
  </si>
  <si>
    <t>介護予防居宅療養管理指導</t>
    <rPh sb="0" eb="2">
      <t>カイゴ</t>
    </rPh>
    <rPh sb="2" eb="4">
      <t>ヨボウ</t>
    </rPh>
    <rPh sb="4" eb="6">
      <t>キョタク</t>
    </rPh>
    <rPh sb="6" eb="8">
      <t>リョウヨウ</t>
    </rPh>
    <rPh sb="8" eb="10">
      <t>カンリ</t>
    </rPh>
    <rPh sb="10" eb="12">
      <t>シドウ</t>
    </rPh>
    <phoneticPr fontId="13"/>
  </si>
  <si>
    <t>介護予防通所リハビリテーション</t>
    <rPh sb="0" eb="2">
      <t>カイゴ</t>
    </rPh>
    <rPh sb="2" eb="4">
      <t>ヨボウ</t>
    </rPh>
    <rPh sb="4" eb="6">
      <t>ツウショ</t>
    </rPh>
    <phoneticPr fontId="13"/>
  </si>
  <si>
    <t>介護予防短期入所生活介護</t>
    <rPh sb="0" eb="2">
      <t>カイゴ</t>
    </rPh>
    <rPh sb="2" eb="4">
      <t>ヨボウ</t>
    </rPh>
    <rPh sb="4" eb="6">
      <t>タンキ</t>
    </rPh>
    <rPh sb="6" eb="8">
      <t>ニュウショ</t>
    </rPh>
    <rPh sb="8" eb="10">
      <t>セイカツ</t>
    </rPh>
    <rPh sb="10" eb="12">
      <t>カイゴ</t>
    </rPh>
    <phoneticPr fontId="13"/>
  </si>
  <si>
    <t>介護予防短期入所療養介護</t>
    <rPh sb="0" eb="2">
      <t>カイゴ</t>
    </rPh>
    <rPh sb="2" eb="4">
      <t>ヨボウ</t>
    </rPh>
    <rPh sb="4" eb="6">
      <t>タンキ</t>
    </rPh>
    <rPh sb="6" eb="8">
      <t>ニュウショ</t>
    </rPh>
    <rPh sb="8" eb="10">
      <t>リョウヨウ</t>
    </rPh>
    <rPh sb="10" eb="12">
      <t>カイゴ</t>
    </rPh>
    <phoneticPr fontId="13"/>
  </si>
  <si>
    <t>介護予防特定施設入居者生活介護（有料老人ホーム）</t>
    <rPh sb="0" eb="2">
      <t>カイゴ</t>
    </rPh>
    <rPh sb="2" eb="4">
      <t>ヨボウ</t>
    </rPh>
    <rPh sb="4" eb="6">
      <t>トクテイ</t>
    </rPh>
    <rPh sb="6" eb="8">
      <t>シセツ</t>
    </rPh>
    <rPh sb="8" eb="11">
      <t>ニュウキョシャ</t>
    </rPh>
    <rPh sb="11" eb="13">
      <t>セイカツ</t>
    </rPh>
    <rPh sb="13" eb="15">
      <t>カイゴ</t>
    </rPh>
    <rPh sb="16" eb="17">
      <t>ユウ</t>
    </rPh>
    <rPh sb="18" eb="20">
      <t>ロウジン</t>
    </rPh>
    <phoneticPr fontId="13"/>
  </si>
  <si>
    <t>介護予防特定施設入居者生活介護（軽費老人ホーム）</t>
    <rPh sb="0" eb="2">
      <t>カイゴ</t>
    </rPh>
    <rPh sb="2" eb="4">
      <t>ヨボウ</t>
    </rPh>
    <rPh sb="4" eb="6">
      <t>トクテイ</t>
    </rPh>
    <rPh sb="6" eb="8">
      <t>シセツ</t>
    </rPh>
    <rPh sb="8" eb="11">
      <t>ニュウキョシャ</t>
    </rPh>
    <rPh sb="11" eb="13">
      <t>セイカツ</t>
    </rPh>
    <rPh sb="13" eb="15">
      <t>カイゴ</t>
    </rPh>
    <rPh sb="16" eb="18">
      <t>ケイヒ</t>
    </rPh>
    <rPh sb="18" eb="20">
      <t>ロウジン</t>
    </rPh>
    <phoneticPr fontId="13"/>
  </si>
  <si>
    <t>特定介護予防福祉用具販売</t>
    <rPh sb="0" eb="2">
      <t>トクテイ</t>
    </rPh>
    <rPh sb="2" eb="4">
      <t>カイゴ</t>
    </rPh>
    <rPh sb="4" eb="6">
      <t>ヨボウ</t>
    </rPh>
    <rPh sb="6" eb="8">
      <t>フクシ</t>
    </rPh>
    <rPh sb="8" eb="10">
      <t>ヨウグ</t>
    </rPh>
    <rPh sb="10" eb="12">
      <t>ハンバイ</t>
    </rPh>
    <phoneticPr fontId="13"/>
  </si>
  <si>
    <t>介護予防福祉用具貸与</t>
    <rPh sb="0" eb="2">
      <t>カイゴ</t>
    </rPh>
    <rPh sb="2" eb="4">
      <t>ヨボウ</t>
    </rPh>
    <rPh sb="4" eb="6">
      <t>フクシ</t>
    </rPh>
    <rPh sb="6" eb="8">
      <t>ヨウグ</t>
    </rPh>
    <rPh sb="8" eb="10">
      <t>タイヨ</t>
    </rPh>
    <phoneticPr fontId="13"/>
  </si>
  <si>
    <t>介護予防認知症対応通所介護</t>
    <rPh sb="0" eb="2">
      <t>カイゴ</t>
    </rPh>
    <rPh sb="2" eb="4">
      <t>ヨボウ</t>
    </rPh>
    <rPh sb="4" eb="6">
      <t>ニンチ</t>
    </rPh>
    <rPh sb="6" eb="7">
      <t>ショウ</t>
    </rPh>
    <rPh sb="7" eb="9">
      <t>タイオウ</t>
    </rPh>
    <rPh sb="9" eb="11">
      <t>ツウショ</t>
    </rPh>
    <rPh sb="11" eb="13">
      <t>カイゴ</t>
    </rPh>
    <phoneticPr fontId="13"/>
  </si>
  <si>
    <t>介護予防小規模多機能型居宅介護</t>
    <rPh sb="0" eb="2">
      <t>カイゴ</t>
    </rPh>
    <rPh sb="2" eb="4">
      <t>ヨボウ</t>
    </rPh>
    <rPh sb="4" eb="7">
      <t>ショウキボ</t>
    </rPh>
    <rPh sb="7" eb="11">
      <t>タキノウガタ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</si>
  <si>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</si>
  <si>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介護予防訪問サービス</t>
    <phoneticPr fontId="13"/>
  </si>
  <si>
    <t>介護予防通所サービス</t>
    <phoneticPr fontId="13"/>
  </si>
  <si>
    <t>介護予防短時間通所サービス</t>
    <phoneticPr fontId="13"/>
  </si>
  <si>
    <t>※短期入所生活介護の利用定員は単独型・併設型の利用定員数</t>
    <rPh sb="1" eb="3">
      <t>タンキ</t>
    </rPh>
    <rPh sb="3" eb="5">
      <t>ニュウショ</t>
    </rPh>
    <rPh sb="5" eb="7">
      <t>セイカツ</t>
    </rPh>
    <rPh sb="7" eb="9">
      <t>カイゴ</t>
    </rPh>
    <rPh sb="10" eb="12">
      <t>リヨウ</t>
    </rPh>
    <rPh sb="12" eb="14">
      <t>テイイン</t>
    </rPh>
    <rPh sb="15" eb="18">
      <t>タンドクガタ</t>
    </rPh>
    <rPh sb="19" eb="22">
      <t>ヘイセツガタ</t>
    </rPh>
    <rPh sb="23" eb="25">
      <t>リヨウ</t>
    </rPh>
    <rPh sb="25" eb="27">
      <t>テイイン</t>
    </rPh>
    <rPh sb="27" eb="28">
      <t>スウ</t>
    </rPh>
    <phoneticPr fontId="16"/>
  </si>
  <si>
    <t>資料：高齢者事業推進課</t>
    <rPh sb="3" eb="5">
      <t>コウレイ</t>
    </rPh>
    <rPh sb="5" eb="6">
      <t>シャ</t>
    </rPh>
    <rPh sb="6" eb="8">
      <t>ジギョウ</t>
    </rPh>
    <rPh sb="8" eb="10">
      <t>スイシン</t>
    </rPh>
    <rPh sb="10" eb="11">
      <t>カ</t>
    </rPh>
    <phoneticPr fontId="2"/>
  </si>
  <si>
    <t>表 ３  養護老人ホームの状況</t>
    <rPh sb="0" eb="1">
      <t>３</t>
    </rPh>
    <phoneticPr fontId="2"/>
  </si>
  <si>
    <t>　６５歳以上の方で、経済的及び環境的理由で家庭にいて世話が受けられない人のための老人ホームである。</t>
    <rPh sb="3" eb="4">
      <t>サイ</t>
    </rPh>
    <rPh sb="4" eb="6">
      <t>イジョウ</t>
    </rPh>
    <rPh sb="7" eb="8">
      <t>カタ</t>
    </rPh>
    <rPh sb="10" eb="13">
      <t>ケイザイテキ</t>
    </rPh>
    <rPh sb="13" eb="14">
      <t>オヨ</t>
    </rPh>
    <rPh sb="15" eb="18">
      <t>カンキョウテキ</t>
    </rPh>
    <rPh sb="18" eb="20">
      <t>リユウ</t>
    </rPh>
    <rPh sb="21" eb="23">
      <t>カテイ</t>
    </rPh>
    <rPh sb="26" eb="28">
      <t>セワ</t>
    </rPh>
    <rPh sb="29" eb="30">
      <t>ウ</t>
    </rPh>
    <rPh sb="35" eb="36">
      <t>ヒト</t>
    </rPh>
    <rPh sb="40" eb="42">
      <t>ロウジン</t>
    </rPh>
    <phoneticPr fontId="2"/>
  </si>
  <si>
    <t>施設数</t>
    <rPh sb="0" eb="2">
      <t>シセツ</t>
    </rPh>
    <rPh sb="2" eb="3">
      <t>スウ</t>
    </rPh>
    <phoneticPr fontId="2"/>
  </si>
  <si>
    <t>定員</t>
    <rPh sb="0" eb="2">
      <t>テイイン</t>
    </rPh>
    <phoneticPr fontId="2"/>
  </si>
  <si>
    <t>在所者</t>
    <rPh sb="0" eb="2">
      <t>ザイショ</t>
    </rPh>
    <rPh sb="2" eb="3">
      <t>シャ</t>
    </rPh>
    <phoneticPr fontId="2"/>
  </si>
  <si>
    <t>入所者（年度中）</t>
    <rPh sb="0" eb="2">
      <t>ニュウショ</t>
    </rPh>
    <rPh sb="2" eb="3">
      <t>シャ</t>
    </rPh>
    <rPh sb="4" eb="6">
      <t>ネンド</t>
    </rPh>
    <rPh sb="6" eb="7">
      <t>ナカ</t>
    </rPh>
    <phoneticPr fontId="2"/>
  </si>
  <si>
    <t>退所者（年度中）</t>
    <rPh sb="0" eb="2">
      <t>タイショ</t>
    </rPh>
    <rPh sb="2" eb="3">
      <t>シャ</t>
    </rPh>
    <rPh sb="4" eb="6">
      <t>ネンド</t>
    </rPh>
    <rPh sb="6" eb="7">
      <t>ナカ</t>
    </rPh>
    <phoneticPr fontId="2"/>
  </si>
  <si>
    <t>管内</t>
    <rPh sb="0" eb="2">
      <t>カンナイ</t>
    </rPh>
    <phoneticPr fontId="2"/>
  </si>
  <si>
    <t>管外</t>
    <rPh sb="0" eb="1">
      <t>カン</t>
    </rPh>
    <rPh sb="1" eb="2">
      <t>ガイ</t>
    </rPh>
    <phoneticPr fontId="2"/>
  </si>
  <si>
    <t>計</t>
    <rPh sb="0" eb="1">
      <t>ケイ</t>
    </rPh>
    <phoneticPr fontId="2"/>
  </si>
  <si>
    <t>総数</t>
    <rPh sb="0" eb="2">
      <t>ソウスウ</t>
    </rPh>
    <phoneticPr fontId="2"/>
  </si>
  <si>
    <t>公立</t>
    <rPh sb="0" eb="2">
      <t>コウリツ</t>
    </rPh>
    <phoneticPr fontId="2"/>
  </si>
  <si>
    <t>私立</t>
    <rPh sb="0" eb="2">
      <t>シリツ</t>
    </rPh>
    <phoneticPr fontId="2"/>
  </si>
  <si>
    <t>大師</t>
    <rPh sb="0" eb="2">
      <t>ダイシ</t>
    </rPh>
    <phoneticPr fontId="2"/>
  </si>
  <si>
    <t>田島</t>
    <rPh sb="0" eb="2">
      <t>タジマ</t>
    </rPh>
    <phoneticPr fontId="2"/>
  </si>
  <si>
    <t>中原</t>
    <rPh sb="0" eb="2">
      <t>チュウゲン</t>
    </rPh>
    <phoneticPr fontId="2"/>
  </si>
  <si>
    <t>高津</t>
    <rPh sb="0" eb="2">
      <t>タカヅ</t>
    </rPh>
    <phoneticPr fontId="2"/>
  </si>
  <si>
    <t>資料：高齢者事業推進課</t>
    <rPh sb="3" eb="6">
      <t>コウレイシャ</t>
    </rPh>
    <rPh sb="6" eb="8">
      <t>ジギョウ</t>
    </rPh>
    <rPh sb="8" eb="10">
      <t>スイシン</t>
    </rPh>
    <rPh sb="10" eb="11">
      <t>カ</t>
    </rPh>
    <phoneticPr fontId="2"/>
  </si>
  <si>
    <t>表 ４  特別養護老人ホームにおける被措置者の状況</t>
    <rPh sb="0" eb="1">
      <t>４</t>
    </rPh>
    <phoneticPr fontId="2"/>
  </si>
  <si>
    <t>　６５歳以上の方で、身体的・精神的理由等により日常生活を送るのに常時介護を必要とする方を対象とした老人ホームである。</t>
    <rPh sb="3" eb="4">
      <t>サイ</t>
    </rPh>
    <rPh sb="4" eb="6">
      <t>イジョウ</t>
    </rPh>
    <rPh sb="7" eb="8">
      <t>カタ</t>
    </rPh>
    <rPh sb="10" eb="12">
      <t>シンタイ</t>
    </rPh>
    <rPh sb="12" eb="13">
      <t>テキ</t>
    </rPh>
    <rPh sb="14" eb="16">
      <t>セイシン</t>
    </rPh>
    <rPh sb="16" eb="17">
      <t>テキ</t>
    </rPh>
    <rPh sb="17" eb="19">
      <t>リユウ</t>
    </rPh>
    <rPh sb="19" eb="20">
      <t>トウ</t>
    </rPh>
    <rPh sb="23" eb="25">
      <t>ニチジョウ</t>
    </rPh>
    <rPh sb="25" eb="27">
      <t>セイカツ</t>
    </rPh>
    <rPh sb="28" eb="29">
      <t>オク</t>
    </rPh>
    <rPh sb="32" eb="34">
      <t>ジョウジ</t>
    </rPh>
    <rPh sb="34" eb="36">
      <t>カイゴ</t>
    </rPh>
    <rPh sb="37" eb="39">
      <t>ヒツヨウ</t>
    </rPh>
    <rPh sb="42" eb="43">
      <t>カタ</t>
    </rPh>
    <rPh sb="44" eb="46">
      <t>タイショウ</t>
    </rPh>
    <rPh sb="49" eb="51">
      <t>ロウジン</t>
    </rPh>
    <phoneticPr fontId="2"/>
  </si>
  <si>
    <t>管内被措置者</t>
    <rPh sb="0" eb="2">
      <t>カンナイ</t>
    </rPh>
    <rPh sb="2" eb="5">
      <t>ヒソチ</t>
    </rPh>
    <rPh sb="5" eb="6">
      <t>シャ</t>
    </rPh>
    <phoneticPr fontId="2"/>
  </si>
  <si>
    <t>管内被措置
入所者（年度中）</t>
    <rPh sb="0" eb="2">
      <t>カンナイ</t>
    </rPh>
    <rPh sb="2" eb="3">
      <t>ヒ</t>
    </rPh>
    <rPh sb="3" eb="5">
      <t>ソチ</t>
    </rPh>
    <rPh sb="6" eb="8">
      <t>ニュウショ</t>
    </rPh>
    <rPh sb="8" eb="9">
      <t>シャ</t>
    </rPh>
    <rPh sb="10" eb="12">
      <t>ネンド</t>
    </rPh>
    <rPh sb="12" eb="13">
      <t>ナカ</t>
    </rPh>
    <phoneticPr fontId="2"/>
  </si>
  <si>
    <t>管内被措置
退所者（年度中）</t>
    <rPh sb="0" eb="2">
      <t>カンナイ</t>
    </rPh>
    <rPh sb="2" eb="3">
      <t>ヒ</t>
    </rPh>
    <rPh sb="3" eb="5">
      <t>ソチ</t>
    </rPh>
    <rPh sb="6" eb="8">
      <t>タイショ</t>
    </rPh>
    <rPh sb="8" eb="9">
      <t>シャ</t>
    </rPh>
    <rPh sb="10" eb="12">
      <t>ネンド</t>
    </rPh>
    <rPh sb="12" eb="13">
      <t>ナカ</t>
    </rPh>
    <phoneticPr fontId="2"/>
  </si>
  <si>
    <t>表 ５  老人ホーム入所申請状況</t>
    <rPh sb="0" eb="1">
      <t>５</t>
    </rPh>
    <phoneticPr fontId="2"/>
  </si>
  <si>
    <t>　養護老人ホームの入所申請者の男女別・区別の状況である。</t>
    <rPh sb="1" eb="3">
      <t>ヨウゴ</t>
    </rPh>
    <rPh sb="3" eb="5">
      <t>ロウジン</t>
    </rPh>
    <rPh sb="9" eb="11">
      <t>ニュウショ</t>
    </rPh>
    <rPh sb="11" eb="14">
      <t>シンセイシャ</t>
    </rPh>
    <rPh sb="15" eb="17">
      <t>ダンジョ</t>
    </rPh>
    <rPh sb="17" eb="18">
      <t>ベツ</t>
    </rPh>
    <rPh sb="19" eb="21">
      <t>クベツ</t>
    </rPh>
    <rPh sb="22" eb="24">
      <t>ジョウキョウ</t>
    </rPh>
    <phoneticPr fontId="2"/>
  </si>
  <si>
    <t>全市</t>
    <rPh sb="0" eb="1">
      <t>ゼン</t>
    </rPh>
    <rPh sb="1" eb="2">
      <t>シ</t>
    </rPh>
    <phoneticPr fontId="2"/>
  </si>
  <si>
    <t>男</t>
    <rPh sb="0" eb="1">
      <t>オトコ</t>
    </rPh>
    <phoneticPr fontId="2"/>
  </si>
  <si>
    <t>女</t>
    <rPh sb="0" eb="1">
      <t>オンナ</t>
    </rPh>
    <phoneticPr fontId="2"/>
  </si>
  <si>
    <t>表 ６  いこいの家（老人いこいの家）利用状況</t>
    <rPh sb="0" eb="1">
      <t>６</t>
    </rPh>
    <phoneticPr fontId="2"/>
  </si>
  <si>
    <t>　地域の健康な高齢者のふれあいや生きがいの場としての機能に加え、虚弱な高齢者を地域で支え合い、助けあっていくための福祉活動の拠点機能を併せもつ施設である。</t>
    <rPh sb="1" eb="3">
      <t>チイキ</t>
    </rPh>
    <rPh sb="4" eb="6">
      <t>ケンコウ</t>
    </rPh>
    <rPh sb="7" eb="10">
      <t>コウレイシャ</t>
    </rPh>
    <rPh sb="16" eb="17">
      <t>イ</t>
    </rPh>
    <rPh sb="21" eb="22">
      <t>バ</t>
    </rPh>
    <rPh sb="26" eb="28">
      <t>キノウ</t>
    </rPh>
    <rPh sb="29" eb="30">
      <t>クワ</t>
    </rPh>
    <rPh sb="32" eb="34">
      <t>キョジャク</t>
    </rPh>
    <rPh sb="35" eb="38">
      <t>コウレイシャ</t>
    </rPh>
    <rPh sb="39" eb="41">
      <t>チイキ</t>
    </rPh>
    <rPh sb="42" eb="43">
      <t>ササ</t>
    </rPh>
    <rPh sb="44" eb="45">
      <t>ア</t>
    </rPh>
    <rPh sb="47" eb="48">
      <t>タス</t>
    </rPh>
    <phoneticPr fontId="2"/>
  </si>
  <si>
    <t>川　　　　　　　　　　崎　　　　　　　　　　区</t>
    <rPh sb="0" eb="1">
      <t>カワ</t>
    </rPh>
    <rPh sb="11" eb="12">
      <t>ザキ</t>
    </rPh>
    <rPh sb="22" eb="23">
      <t>ク</t>
    </rPh>
    <phoneticPr fontId="2"/>
  </si>
  <si>
    <t>小田</t>
    <rPh sb="0" eb="2">
      <t>オダ</t>
    </rPh>
    <phoneticPr fontId="2"/>
  </si>
  <si>
    <t>藤崎</t>
    <rPh sb="0" eb="2">
      <t>フジサキ</t>
    </rPh>
    <phoneticPr fontId="2"/>
  </si>
  <si>
    <t>大島</t>
    <rPh sb="0" eb="2">
      <t>オオシマ</t>
    </rPh>
    <phoneticPr fontId="2"/>
  </si>
  <si>
    <t>桜本</t>
    <rPh sb="0" eb="2">
      <t>サクラモト</t>
    </rPh>
    <phoneticPr fontId="2"/>
  </si>
  <si>
    <t>京町</t>
    <rPh sb="0" eb="2">
      <t>キョウマチ</t>
    </rPh>
    <phoneticPr fontId="2"/>
  </si>
  <si>
    <t>渡田</t>
    <rPh sb="0" eb="2">
      <t>ワタリダ</t>
    </rPh>
    <phoneticPr fontId="2"/>
  </si>
  <si>
    <t>殿町</t>
    <phoneticPr fontId="2"/>
  </si>
  <si>
    <t>年間</t>
    <rPh sb="0" eb="2">
      <t>ネンカン</t>
    </rPh>
    <phoneticPr fontId="2"/>
  </si>
  <si>
    <t>月平均</t>
    <rPh sb="0" eb="1">
      <t>ツキ</t>
    </rPh>
    <rPh sb="1" eb="3">
      <t>ヘイキン</t>
    </rPh>
    <phoneticPr fontId="2"/>
  </si>
  <si>
    <t>日平均</t>
    <rPh sb="0" eb="1">
      <t>ヒ</t>
    </rPh>
    <rPh sb="1" eb="3">
      <t>ヘイキン</t>
    </rPh>
    <phoneticPr fontId="2"/>
  </si>
  <si>
    <t>幸　　　　区</t>
    <rPh sb="0" eb="1">
      <t>サイワイ</t>
    </rPh>
    <rPh sb="5" eb="6">
      <t>ク</t>
    </rPh>
    <phoneticPr fontId="2"/>
  </si>
  <si>
    <t>中　原　区</t>
    <rPh sb="0" eb="1">
      <t>ナカ</t>
    </rPh>
    <rPh sb="2" eb="3">
      <t>ハラ</t>
    </rPh>
    <rPh sb="4" eb="5">
      <t>ク</t>
    </rPh>
    <phoneticPr fontId="2"/>
  </si>
  <si>
    <t>日吉</t>
    <rPh sb="0" eb="2">
      <t>ヒヨシ</t>
    </rPh>
    <phoneticPr fontId="2"/>
  </si>
  <si>
    <t>南河原</t>
    <rPh sb="0" eb="1">
      <t>ミナミカセ</t>
    </rPh>
    <rPh sb="1" eb="3">
      <t>カワラ</t>
    </rPh>
    <phoneticPr fontId="2"/>
  </si>
  <si>
    <t>下平間</t>
    <rPh sb="0" eb="3">
      <t>シモヒラマ</t>
    </rPh>
    <phoneticPr fontId="2"/>
  </si>
  <si>
    <t>古市場</t>
    <rPh sb="0" eb="1">
      <t>フル</t>
    </rPh>
    <rPh sb="1" eb="3">
      <t>イチバ</t>
    </rPh>
    <phoneticPr fontId="2"/>
  </si>
  <si>
    <t>小倉</t>
    <rPh sb="0" eb="2">
      <t>オグラ</t>
    </rPh>
    <phoneticPr fontId="2"/>
  </si>
  <si>
    <t>御幸</t>
    <rPh sb="0" eb="2">
      <t>ミユキ</t>
    </rPh>
    <phoneticPr fontId="2"/>
  </si>
  <si>
    <t>ごうじ</t>
    <phoneticPr fontId="2"/>
  </si>
  <si>
    <t>等々力</t>
    <rPh sb="0" eb="3">
      <t>トドロキ</t>
    </rPh>
    <phoneticPr fontId="2"/>
  </si>
  <si>
    <t>中丸子</t>
    <rPh sb="0" eb="2">
      <t>ナカマル</t>
    </rPh>
    <rPh sb="2" eb="3">
      <t>コ</t>
    </rPh>
    <phoneticPr fontId="2"/>
  </si>
  <si>
    <t>新城</t>
    <rPh sb="0" eb="2">
      <t>シンジョウ</t>
    </rPh>
    <phoneticPr fontId="2"/>
  </si>
  <si>
    <t>中　　原　　区</t>
    <rPh sb="0" eb="1">
      <t>ナカ</t>
    </rPh>
    <rPh sb="3" eb="4">
      <t>ハラ</t>
    </rPh>
    <rPh sb="6" eb="7">
      <t>ク</t>
    </rPh>
    <phoneticPr fontId="2"/>
  </si>
  <si>
    <t>高　　　　津　　　　区</t>
    <rPh sb="0" eb="1">
      <t>タカ</t>
    </rPh>
    <rPh sb="5" eb="6">
      <t>ツ</t>
    </rPh>
    <rPh sb="10" eb="11">
      <t>ク</t>
    </rPh>
    <phoneticPr fontId="2"/>
  </si>
  <si>
    <t>西加瀬</t>
    <rPh sb="0" eb="3">
      <t>ニシカセ</t>
    </rPh>
    <phoneticPr fontId="2"/>
  </si>
  <si>
    <t>井田</t>
    <rPh sb="0" eb="2">
      <t>イダ</t>
    </rPh>
    <phoneticPr fontId="2"/>
  </si>
  <si>
    <t>丸子多摩川</t>
    <rPh sb="0" eb="5">
      <t>ｍ</t>
    </rPh>
    <phoneticPr fontId="2"/>
  </si>
  <si>
    <t>上作延</t>
    <rPh sb="0" eb="3">
      <t>カミサクノベ</t>
    </rPh>
    <phoneticPr fontId="2"/>
  </si>
  <si>
    <t>子母口</t>
    <rPh sb="0" eb="3">
      <t>シボクチ</t>
    </rPh>
    <phoneticPr fontId="2"/>
  </si>
  <si>
    <t>末長</t>
    <rPh sb="0" eb="2">
      <t>スエナガ</t>
    </rPh>
    <phoneticPr fontId="2"/>
  </si>
  <si>
    <t>梶ケ谷</t>
    <rPh sb="0" eb="3">
      <t>カジガヤ</t>
    </rPh>
    <phoneticPr fontId="2"/>
  </si>
  <si>
    <t>東高津</t>
    <rPh sb="0" eb="1">
      <t>ヒガシ</t>
    </rPh>
    <rPh sb="1" eb="3">
      <t>タカヅ</t>
    </rPh>
    <phoneticPr fontId="2"/>
  </si>
  <si>
    <t>くじ</t>
    <phoneticPr fontId="2"/>
  </si>
  <si>
    <t>宮　　　　前　　　　区</t>
    <rPh sb="0" eb="6">
      <t>ミヤマエ</t>
    </rPh>
    <rPh sb="10" eb="11">
      <t>ク</t>
    </rPh>
    <phoneticPr fontId="2"/>
  </si>
  <si>
    <t>多　　　　摩　　　　区</t>
    <rPh sb="0" eb="1">
      <t>タ</t>
    </rPh>
    <rPh sb="5" eb="6">
      <t>マ</t>
    </rPh>
    <rPh sb="10" eb="11">
      <t>ク</t>
    </rPh>
    <phoneticPr fontId="2"/>
  </si>
  <si>
    <t>平</t>
    <rPh sb="0" eb="1">
      <t>タイラ</t>
    </rPh>
    <phoneticPr fontId="2"/>
  </si>
  <si>
    <t>有馬</t>
    <rPh sb="0" eb="2">
      <t>アリマ</t>
    </rPh>
    <phoneticPr fontId="2"/>
  </si>
  <si>
    <t>野川</t>
    <rPh sb="0" eb="2">
      <t>ノガワ</t>
    </rPh>
    <phoneticPr fontId="2"/>
  </si>
  <si>
    <t>白幡台</t>
    <rPh sb="0" eb="3">
      <t>シラハタダイ</t>
    </rPh>
    <phoneticPr fontId="2"/>
  </si>
  <si>
    <t>鷲ケ峰</t>
    <rPh sb="0" eb="3">
      <t>ワシガミネ</t>
    </rPh>
    <phoneticPr fontId="2"/>
  </si>
  <si>
    <t>登戸</t>
    <rPh sb="0" eb="2">
      <t>ノボリト</t>
    </rPh>
    <phoneticPr fontId="2"/>
  </si>
  <si>
    <t>菅</t>
    <rPh sb="0" eb="1">
      <t>スゲ</t>
    </rPh>
    <phoneticPr fontId="2"/>
  </si>
  <si>
    <t>錦ケ丘</t>
    <rPh sb="0" eb="1">
      <t>ニシキ</t>
    </rPh>
    <rPh sb="2" eb="3">
      <t>オカ</t>
    </rPh>
    <phoneticPr fontId="2"/>
  </si>
  <si>
    <t>長尾</t>
    <rPh sb="0" eb="2">
      <t>ナガオ</t>
    </rPh>
    <phoneticPr fontId="2"/>
  </si>
  <si>
    <t>枡形</t>
    <rPh sb="0" eb="1">
      <t>マス</t>
    </rPh>
    <rPh sb="1" eb="2">
      <t>カタチ</t>
    </rPh>
    <phoneticPr fontId="2"/>
  </si>
  <si>
    <t>多　　摩　　区</t>
    <rPh sb="0" eb="1">
      <t>タ</t>
    </rPh>
    <rPh sb="3" eb="4">
      <t>マ</t>
    </rPh>
    <rPh sb="6" eb="7">
      <t>ク</t>
    </rPh>
    <phoneticPr fontId="2"/>
  </si>
  <si>
    <t>麻　　　　生　　　　区</t>
    <rPh sb="0" eb="1">
      <t>アサ</t>
    </rPh>
    <rPh sb="5" eb="6">
      <t>ショウ</t>
    </rPh>
    <rPh sb="10" eb="11">
      <t>ク</t>
    </rPh>
    <phoneticPr fontId="2"/>
  </si>
  <si>
    <t>総計</t>
    <rPh sb="0" eb="1">
      <t>フサ</t>
    </rPh>
    <rPh sb="1" eb="2">
      <t>ケイ</t>
    </rPh>
    <phoneticPr fontId="2"/>
  </si>
  <si>
    <t>中野島</t>
    <rPh sb="0" eb="3">
      <t>ナカノシマ</t>
    </rPh>
    <phoneticPr fontId="2"/>
  </si>
  <si>
    <t>南菅</t>
    <rPh sb="0" eb="1">
      <t>ミナミ</t>
    </rPh>
    <rPh sb="1" eb="2">
      <t>スゲ</t>
    </rPh>
    <phoneticPr fontId="2"/>
  </si>
  <si>
    <t>王禅寺</t>
    <rPh sb="0" eb="3">
      <t>オウゼンジ</t>
    </rPh>
    <phoneticPr fontId="2"/>
  </si>
  <si>
    <t>片平</t>
    <rPh sb="0" eb="2">
      <t>カタヒラ</t>
    </rPh>
    <phoneticPr fontId="2"/>
  </si>
  <si>
    <t>千代ケ丘</t>
    <rPh sb="0" eb="4">
      <t>チヨガオカ</t>
    </rPh>
    <phoneticPr fontId="2"/>
  </si>
  <si>
    <t>白山</t>
    <rPh sb="0" eb="2">
      <t>シロヤマ</t>
    </rPh>
    <phoneticPr fontId="2"/>
  </si>
  <si>
    <t>岡上</t>
    <rPh sb="0" eb="2">
      <t>オカガミ</t>
    </rPh>
    <phoneticPr fontId="2"/>
  </si>
  <si>
    <t>百合丘</t>
    <rPh sb="0" eb="3">
      <t>ユリガオカ</t>
    </rPh>
    <phoneticPr fontId="2"/>
  </si>
  <si>
    <t>資料：高齢者在宅サービス課</t>
    <rPh sb="3" eb="6">
      <t>コウレイシャ</t>
    </rPh>
    <rPh sb="6" eb="8">
      <t>ザイタク</t>
    </rPh>
    <rPh sb="12" eb="13">
      <t>カ</t>
    </rPh>
    <phoneticPr fontId="2"/>
  </si>
  <si>
    <t>表 ７  いきいきセンター（老人福祉センター）利用状況</t>
    <rPh sb="0" eb="1">
      <t>７</t>
    </rPh>
    <phoneticPr fontId="2"/>
  </si>
  <si>
    <t>　高齢者のために、身上や生活などの各種の相談に応じるとともに、教育の向上やレクレーションのための施設である。</t>
    <rPh sb="1" eb="4">
      <t>コウレイシャ</t>
    </rPh>
    <rPh sb="9" eb="11">
      <t>シンジョウ</t>
    </rPh>
    <rPh sb="12" eb="14">
      <t>セイカツ</t>
    </rPh>
    <rPh sb="17" eb="19">
      <t>カクシュ</t>
    </rPh>
    <rPh sb="20" eb="22">
      <t>ソウダン</t>
    </rPh>
    <rPh sb="23" eb="24">
      <t>オウ</t>
    </rPh>
    <rPh sb="31" eb="33">
      <t>キョウイク</t>
    </rPh>
    <rPh sb="34" eb="36">
      <t>コウジョウ</t>
    </rPh>
    <rPh sb="48" eb="50">
      <t>シセツ</t>
    </rPh>
    <phoneticPr fontId="2"/>
  </si>
  <si>
    <t>（１）　かわさき老人福祉・地域交流センター</t>
    <rPh sb="8" eb="10">
      <t>ロウジン</t>
    </rPh>
    <rPh sb="10" eb="12">
      <t>フクシ</t>
    </rPh>
    <rPh sb="13" eb="15">
      <t>チイキ</t>
    </rPh>
    <rPh sb="15" eb="17">
      <t>コウリュウ</t>
    </rPh>
    <phoneticPr fontId="2"/>
  </si>
  <si>
    <t>個人</t>
    <rPh sb="0" eb="2">
      <t>コジン</t>
    </rPh>
    <phoneticPr fontId="2"/>
  </si>
  <si>
    <t>団体</t>
    <rPh sb="0" eb="2">
      <t>ダンタイ</t>
    </rPh>
    <phoneticPr fontId="2"/>
  </si>
  <si>
    <t>再　　　　　　　　　　　　　　　　　　　　　　掲</t>
    <rPh sb="0" eb="1">
      <t>サイ</t>
    </rPh>
    <rPh sb="23" eb="24">
      <t>ケイ</t>
    </rPh>
    <phoneticPr fontId="2"/>
  </si>
  <si>
    <t>事業名</t>
    <rPh sb="0" eb="2">
      <t>ジギョウ</t>
    </rPh>
    <rPh sb="2" eb="3">
      <t>メイ</t>
    </rPh>
    <phoneticPr fontId="2"/>
  </si>
  <si>
    <t>医師による
健康相談</t>
    <rPh sb="0" eb="2">
      <t>イシ</t>
    </rPh>
    <rPh sb="6" eb="8">
      <t>ケンコウ</t>
    </rPh>
    <rPh sb="8" eb="10">
      <t>ソウダン</t>
    </rPh>
    <phoneticPr fontId="2"/>
  </si>
  <si>
    <t>一般生活
相談</t>
    <rPh sb="0" eb="2">
      <t>イッパン</t>
    </rPh>
    <rPh sb="2" eb="4">
      <t>セイカツ</t>
    </rPh>
    <rPh sb="5" eb="7">
      <t>ソウダン</t>
    </rPh>
    <phoneticPr fontId="2"/>
  </si>
  <si>
    <t>機能回復
訓練</t>
    <rPh sb="0" eb="2">
      <t>キノウ</t>
    </rPh>
    <rPh sb="2" eb="4">
      <t>カイフク</t>
    </rPh>
    <rPh sb="5" eb="7">
      <t>クンレン</t>
    </rPh>
    <phoneticPr fontId="2"/>
  </si>
  <si>
    <t>教養
講座</t>
    <rPh sb="0" eb="2">
      <t>キョウヨウ</t>
    </rPh>
    <rPh sb="3" eb="5">
      <t>コウザ</t>
    </rPh>
    <phoneticPr fontId="2"/>
  </si>
  <si>
    <t>行事</t>
    <rPh sb="0" eb="2">
      <t>ギョウジ</t>
    </rPh>
    <phoneticPr fontId="2"/>
  </si>
  <si>
    <t>地域
交流</t>
    <rPh sb="0" eb="2">
      <t>チイキ</t>
    </rPh>
    <rPh sb="3" eb="5">
      <t>コウリュウ</t>
    </rPh>
    <phoneticPr fontId="2"/>
  </si>
  <si>
    <t>開催回数</t>
    <rPh sb="0" eb="2">
      <t>カイサイ</t>
    </rPh>
    <rPh sb="2" eb="4">
      <t>カイスウ</t>
    </rPh>
    <phoneticPr fontId="2"/>
  </si>
  <si>
    <t>延人数</t>
    <rPh sb="0" eb="1">
      <t>ノ</t>
    </rPh>
    <rPh sb="1" eb="3">
      <t>ニンズウ</t>
    </rPh>
    <phoneticPr fontId="2"/>
  </si>
  <si>
    <t>１回平均人数</t>
    <rPh sb="1" eb="2">
      <t>カイ</t>
    </rPh>
    <rPh sb="2" eb="4">
      <t>ヘイキン</t>
    </rPh>
    <rPh sb="4" eb="6">
      <t>ニンズウ</t>
    </rPh>
    <phoneticPr fontId="2"/>
  </si>
  <si>
    <t>地域交流センター</t>
    <rPh sb="0" eb="2">
      <t>チイキ</t>
    </rPh>
    <rPh sb="2" eb="4">
      <t>コウリュウ</t>
    </rPh>
    <phoneticPr fontId="2"/>
  </si>
  <si>
    <t>（２）　さいわい健康福祉プラザ</t>
    <rPh sb="8" eb="10">
      <t>ケンコウ</t>
    </rPh>
    <rPh sb="10" eb="12">
      <t>フクシ</t>
    </rPh>
    <phoneticPr fontId="2"/>
  </si>
  <si>
    <t>（３）　中原老人福祉センター</t>
    <rPh sb="4" eb="6">
      <t>ナカハラ</t>
    </rPh>
    <rPh sb="6" eb="8">
      <t>ロウジン</t>
    </rPh>
    <rPh sb="8" eb="10">
      <t>フクシ</t>
    </rPh>
    <phoneticPr fontId="2"/>
  </si>
  <si>
    <t>（４）　高津老人福祉・地域交流センター</t>
    <rPh sb="4" eb="6">
      <t>タカツ</t>
    </rPh>
    <rPh sb="6" eb="8">
      <t>ロウジン</t>
    </rPh>
    <rPh sb="8" eb="10">
      <t>フクシ</t>
    </rPh>
    <rPh sb="11" eb="13">
      <t>チイキ</t>
    </rPh>
    <rPh sb="13" eb="15">
      <t>コウリュウ</t>
    </rPh>
    <phoneticPr fontId="2"/>
  </si>
  <si>
    <t>（５）　宮前老人福祉センター</t>
    <rPh sb="4" eb="6">
      <t>ミヤマエ</t>
    </rPh>
    <rPh sb="6" eb="8">
      <t>ロウジン</t>
    </rPh>
    <rPh sb="8" eb="10">
      <t>フクシ</t>
    </rPh>
    <phoneticPr fontId="2"/>
  </si>
  <si>
    <t>（６）　多摩老人福祉センター</t>
    <rPh sb="4" eb="6">
      <t>タマ</t>
    </rPh>
    <rPh sb="6" eb="8">
      <t>ロウジン</t>
    </rPh>
    <rPh sb="8" eb="10">
      <t>フクシ</t>
    </rPh>
    <phoneticPr fontId="2"/>
  </si>
  <si>
    <t>（７）　麻生老人福祉センター</t>
    <rPh sb="4" eb="6">
      <t>アサオ</t>
    </rPh>
    <rPh sb="6" eb="8">
      <t>ロウジン</t>
    </rPh>
    <rPh sb="8" eb="10">
      <t>フクシ</t>
    </rPh>
    <phoneticPr fontId="2"/>
  </si>
  <si>
    <t xml:space="preserve">注）従来、「健康保持増進事業」としていたものは、「機能回復訓練」として集計しています。
</t>
    <phoneticPr fontId="2"/>
  </si>
  <si>
    <t>　　令和元年度から新たな指定管理期間となり、新たに地域交流を追加しています。</t>
    <phoneticPr fontId="2"/>
  </si>
  <si>
    <t>資料：高齢者在宅サービス課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</si>
</sst>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_-* #,##0_-;\-* #,##0_-;_-* &quot;-&quot;_-;_-@_-"/>
    <numFmt numFmtId="177" formatCode="#,##0_ "/>
    <numFmt numFmtId="178" formatCode="#,##0_ ;[Red]\-#,##0\ "/>
    <numFmt numFmtId="179"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9"/>
      <color theme="1"/>
      <name val="ＭＳ Ｐ明朝"/>
      <family val="1"/>
      <charset val="128"/>
    </font>
    <font>
      <b/>
      <sz val="9"/>
      <color theme="1"/>
      <name val="ＭＳ Ｐ明朝"/>
      <family val="1"/>
      <charset val="128"/>
    </font>
    <font>
      <sz val="10"/>
      <name val="ＭＳ Ｐゴシック"/>
      <family val="3"/>
    </font>
    <font>
      <sz val="12"/>
      <name val="ＭＳ ゴシック"/>
      <family val="3"/>
      <charset val="128"/>
    </font>
    <font>
      <sz val="10"/>
      <color theme="1"/>
      <name val="ＭＳ ゴシック"/>
      <family val="3"/>
      <charset val="128"/>
    </font>
    <font>
      <sz val="6"/>
      <name val="ＭＳ Ｐ明朝"/>
      <family val="1"/>
      <charset val="128"/>
    </font>
    <font>
      <sz val="9"/>
      <color theme="1"/>
      <name val="ＭＳ ゴシック"/>
      <family val="3"/>
      <charset val="128"/>
    </font>
    <font>
      <sz val="8"/>
      <color theme="1"/>
      <name val="ＭＳ Ｐ明朝"/>
      <family val="1"/>
      <charset val="128"/>
    </font>
    <font>
      <sz val="6"/>
      <name val="ＭＳ ゴシック"/>
      <family val="3"/>
      <charset val="128"/>
    </font>
    <font>
      <sz val="9"/>
      <name val="ＭＳ Ｐ明朝"/>
      <family val="1"/>
      <charset val="128"/>
    </font>
    <font>
      <b/>
      <sz val="9"/>
      <name val="ＭＳ Ｐ明朝"/>
      <family val="1"/>
      <charset val="128"/>
    </font>
    <font>
      <sz val="12"/>
      <name val="ＭＳ Ｐゴシック"/>
      <family val="3"/>
      <charset val="128"/>
    </font>
    <font>
      <sz val="11"/>
      <name val="ＭＳ Ｐ明朝"/>
      <family val="1"/>
      <charset val="128"/>
    </font>
    <font>
      <sz val="11"/>
      <color theme="1"/>
      <name val="ＭＳ Ｐ明朝"/>
      <family val="1"/>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xf numFmtId="38" fontId="1" fillId="0" borderId="0" applyFont="0" applyFill="0" applyBorder="0" applyAlignment="0" applyProtection="0"/>
    <xf numFmtId="176" fontId="10" fillId="0" borderId="0" applyFont="0" applyFill="0" applyBorder="0" applyAlignment="0" applyProtection="0"/>
    <xf numFmtId="0" fontId="11" fillId="0" borderId="0"/>
  </cellStyleXfs>
  <cellXfs count="320">
    <xf numFmtId="0" fontId="0" fillId="0" borderId="0" xfId="0"/>
    <xf numFmtId="0" fontId="4" fillId="0" borderId="0" xfId="0" applyFont="1" applyFill="1"/>
    <xf numFmtId="0" fontId="4" fillId="0" borderId="0" xfId="0" applyFont="1" applyFill="1" applyBorder="1"/>
    <xf numFmtId="0" fontId="6" fillId="0" borderId="0" xfId="0" applyFont="1" applyFill="1" applyBorder="1"/>
    <xf numFmtId="0" fontId="6" fillId="0" borderId="0" xfId="0" applyFont="1" applyFill="1"/>
    <xf numFmtId="176" fontId="8" fillId="0" borderId="9" xfId="1" applyNumberFormat="1" applyFont="1" applyFill="1" applyBorder="1" applyAlignment="1">
      <alignment horizontal="right" vertical="center"/>
    </xf>
    <xf numFmtId="176" fontId="8" fillId="0" borderId="6" xfId="1" applyNumberFormat="1" applyFont="1" applyFill="1" applyBorder="1" applyAlignment="1">
      <alignment horizontal="right" vertical="center"/>
    </xf>
    <xf numFmtId="176" fontId="8" fillId="0" borderId="8" xfId="1" applyNumberFormat="1" applyFont="1" applyFill="1" applyBorder="1" applyAlignment="1">
      <alignment horizontal="right" vertical="center"/>
    </xf>
    <xf numFmtId="176" fontId="8" fillId="0" borderId="7" xfId="1" applyNumberFormat="1" applyFont="1" applyFill="1" applyBorder="1" applyAlignment="1">
      <alignment horizontal="right" vertical="center"/>
    </xf>
    <xf numFmtId="176" fontId="8" fillId="0" borderId="3" xfId="1" applyNumberFormat="1" applyFont="1" applyFill="1" applyBorder="1" applyAlignment="1">
      <alignment horizontal="right" vertical="center"/>
    </xf>
    <xf numFmtId="0" fontId="8" fillId="0" borderId="0" xfId="0" applyFont="1" applyFill="1" applyBorder="1" applyAlignment="1">
      <alignment horizontal="distributed" vertical="center"/>
    </xf>
    <xf numFmtId="41" fontId="8" fillId="0" borderId="7" xfId="1" applyNumberFormat="1" applyFont="1" applyFill="1" applyBorder="1" applyAlignment="1">
      <alignment vertical="center"/>
    </xf>
    <xf numFmtId="0" fontId="8" fillId="0" borderId="10" xfId="0" applyFont="1" applyFill="1" applyBorder="1" applyAlignment="1">
      <alignment horizontal="distributed" vertical="center" wrapText="1"/>
    </xf>
    <xf numFmtId="41" fontId="8" fillId="0" borderId="12" xfId="1" applyNumberFormat="1" applyFont="1" applyFill="1" applyBorder="1" applyAlignment="1">
      <alignment vertical="center"/>
    </xf>
    <xf numFmtId="41" fontId="8" fillId="0" borderId="13" xfId="1" applyNumberFormat="1" applyFont="1" applyFill="1" applyBorder="1" applyAlignment="1">
      <alignment vertical="center"/>
    </xf>
    <xf numFmtId="176" fontId="8" fillId="0" borderId="13" xfId="1" applyNumberFormat="1" applyFont="1" applyFill="1" applyBorder="1" applyAlignment="1">
      <alignment horizontal="right" vertical="center"/>
    </xf>
    <xf numFmtId="176" fontId="8" fillId="0" borderId="12" xfId="1" applyNumberFormat="1" applyFont="1" applyFill="1" applyBorder="1" applyAlignment="1">
      <alignment horizontal="right" vertical="center"/>
    </xf>
    <xf numFmtId="176" fontId="8" fillId="0" borderId="11" xfId="1" applyNumberFormat="1" applyFont="1" applyFill="1" applyBorder="1" applyAlignment="1">
      <alignment horizontal="right" vertical="center"/>
    </xf>
    <xf numFmtId="0" fontId="3" fillId="0" borderId="0" xfId="0" applyFont="1" applyFill="1" applyBorder="1" applyAlignment="1">
      <alignment vertical="center"/>
    </xf>
    <xf numFmtId="0" fontId="7" fillId="0" borderId="0" xfId="0" applyFont="1" applyFill="1"/>
    <xf numFmtId="0" fontId="8"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distributed" vertical="center" wrapText="1"/>
    </xf>
    <xf numFmtId="41" fontId="8" fillId="0" borderId="6" xfId="1" applyNumberFormat="1" applyFont="1" applyFill="1" applyBorder="1" applyAlignment="1">
      <alignment vertical="center"/>
    </xf>
    <xf numFmtId="41" fontId="8" fillId="0" borderId="9" xfId="1" applyNumberFormat="1" applyFont="1" applyFill="1" applyBorder="1" applyAlignment="1">
      <alignment vertical="center"/>
    </xf>
    <xf numFmtId="0" fontId="8" fillId="0" borderId="0" xfId="0" applyFont="1" applyFill="1" applyBorder="1" applyAlignment="1">
      <alignment horizontal="distributed" vertical="center" wrapText="1"/>
    </xf>
    <xf numFmtId="0" fontId="8" fillId="0" borderId="5" xfId="0"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7" fillId="0" borderId="0" xfId="0" applyFont="1" applyFill="1" applyAlignment="1">
      <alignment vertical="center"/>
    </xf>
    <xf numFmtId="0" fontId="5" fillId="0" borderId="0" xfId="0" applyFont="1" applyFill="1"/>
    <xf numFmtId="0" fontId="5" fillId="0" borderId="0" xfId="0" applyFont="1" applyFill="1" applyBorder="1"/>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1" fontId="9" fillId="0" borderId="9" xfId="1" applyNumberFormat="1" applyFont="1" applyFill="1" applyBorder="1" applyAlignment="1">
      <alignment vertical="center"/>
    </xf>
    <xf numFmtId="41" fontId="9" fillId="0" borderId="7" xfId="1" applyNumberFormat="1" applyFont="1" applyFill="1" applyBorder="1" applyAlignment="1">
      <alignment vertical="center"/>
    </xf>
    <xf numFmtId="41" fontId="9" fillId="0" borderId="13" xfId="1" applyNumberFormat="1" applyFont="1" applyFill="1" applyBorder="1" applyAlignment="1">
      <alignment vertical="center"/>
    </xf>
    <xf numFmtId="0" fontId="6" fillId="0" borderId="0" xfId="0" applyFont="1" applyFill="1" applyBorder="1" applyAlignment="1">
      <alignment horizontal="right" vertical="center"/>
    </xf>
    <xf numFmtId="0" fontId="6" fillId="0" borderId="0" xfId="2" applyNumberFormat="1" applyFont="1" applyAlignment="1">
      <alignment vertical="top"/>
    </xf>
    <xf numFmtId="0" fontId="6" fillId="0" borderId="0" xfId="3" applyNumberFormat="1" applyFont="1" applyAlignment="1">
      <alignment vertical="top"/>
    </xf>
    <xf numFmtId="176" fontId="12" fillId="0" borderId="0" xfId="2" applyFont="1"/>
    <xf numFmtId="176" fontId="8" fillId="0" borderId="0" xfId="2" applyFont="1" applyAlignment="1">
      <alignment shrinkToFit="1"/>
    </xf>
    <xf numFmtId="176" fontId="14" fillId="0" borderId="0" xfId="2" applyFont="1"/>
    <xf numFmtId="0" fontId="8" fillId="0" borderId="0" xfId="3" applyFont="1" applyFill="1" applyBorder="1" applyAlignment="1">
      <alignment horizontal="right" vertical="center"/>
    </xf>
    <xf numFmtId="176" fontId="8" fillId="0" borderId="14" xfId="2" applyFont="1" applyBorder="1" applyAlignment="1">
      <alignment shrinkToFit="1"/>
    </xf>
    <xf numFmtId="176" fontId="9" fillId="0" borderId="1" xfId="2" applyFont="1" applyBorder="1" applyAlignment="1">
      <alignment horizontal="center" vertical="center"/>
    </xf>
    <xf numFmtId="176" fontId="8" fillId="0" borderId="14" xfId="2" applyFont="1" applyBorder="1" applyAlignment="1">
      <alignment horizontal="center" vertical="center"/>
    </xf>
    <xf numFmtId="176" fontId="8" fillId="0" borderId="1" xfId="2" applyFont="1" applyBorder="1" applyAlignment="1">
      <alignment horizontal="center" vertical="center"/>
    </xf>
    <xf numFmtId="176" fontId="8" fillId="0" borderId="4" xfId="2" applyFont="1" applyBorder="1" applyAlignment="1">
      <alignment horizontal="center" vertical="center"/>
    </xf>
    <xf numFmtId="176" fontId="14" fillId="0" borderId="0" xfId="2" applyFont="1" applyBorder="1"/>
    <xf numFmtId="0" fontId="8" fillId="0" borderId="15" xfId="2" applyNumberFormat="1" applyFont="1" applyBorder="1" applyAlignment="1">
      <alignment horizontal="distributed" vertical="center" shrinkToFit="1"/>
    </xf>
    <xf numFmtId="176" fontId="9" fillId="0" borderId="7" xfId="2" applyFont="1" applyFill="1" applyBorder="1" applyAlignment="1">
      <alignment horizontal="right" vertical="center"/>
    </xf>
    <xf numFmtId="176" fontId="8" fillId="0" borderId="15" xfId="2" applyFont="1" applyFill="1" applyBorder="1" applyAlignment="1">
      <alignment horizontal="right" vertical="center"/>
    </xf>
    <xf numFmtId="176" fontId="8" fillId="0" borderId="7" xfId="2" applyFont="1" applyFill="1" applyBorder="1" applyAlignment="1">
      <alignment horizontal="right" vertical="center"/>
    </xf>
    <xf numFmtId="176" fontId="8" fillId="0" borderId="0" xfId="2" applyFont="1" applyFill="1" applyBorder="1" applyAlignment="1">
      <alignment horizontal="right" vertical="center"/>
    </xf>
    <xf numFmtId="0" fontId="8" fillId="0" borderId="15" xfId="2" applyNumberFormat="1" applyFont="1" applyBorder="1" applyAlignment="1">
      <alignment horizontal="distributed" vertical="center" wrapText="1" shrinkToFit="1"/>
    </xf>
    <xf numFmtId="176" fontId="8" fillId="2" borderId="15" xfId="2" applyFont="1" applyFill="1" applyBorder="1" applyAlignment="1">
      <alignment horizontal="right" vertical="center"/>
    </xf>
    <xf numFmtId="176" fontId="8" fillId="2" borderId="7" xfId="2" applyFont="1" applyFill="1" applyBorder="1" applyAlignment="1">
      <alignment horizontal="right" vertical="center"/>
    </xf>
    <xf numFmtId="0" fontId="8" fillId="2" borderId="15" xfId="2" applyNumberFormat="1" applyFont="1" applyFill="1" applyBorder="1" applyAlignment="1">
      <alignment horizontal="distributed" vertical="center" shrinkToFit="1"/>
    </xf>
    <xf numFmtId="176" fontId="14" fillId="0" borderId="0" xfId="2" applyFont="1" applyBorder="1" applyAlignment="1">
      <alignment vertical="center"/>
    </xf>
    <xf numFmtId="176" fontId="8" fillId="0" borderId="16" xfId="2" applyFont="1" applyFill="1" applyBorder="1" applyAlignment="1">
      <alignment horizontal="right" vertical="center"/>
    </xf>
    <xf numFmtId="176" fontId="8" fillId="0" borderId="17" xfId="2" applyFont="1" applyFill="1" applyBorder="1" applyAlignment="1">
      <alignment horizontal="right" vertical="center"/>
    </xf>
    <xf numFmtId="0" fontId="9" fillId="0" borderId="14" xfId="2" applyNumberFormat="1" applyFont="1" applyBorder="1" applyAlignment="1">
      <alignment horizontal="distributed" vertical="center" shrinkToFit="1"/>
    </xf>
    <xf numFmtId="176" fontId="9" fillId="0" borderId="1" xfId="2" applyFont="1" applyFill="1" applyBorder="1" applyAlignment="1">
      <alignment horizontal="right" vertical="center"/>
    </xf>
    <xf numFmtId="176" fontId="9" fillId="0" borderId="4" xfId="2" applyFont="1" applyFill="1" applyBorder="1" applyAlignment="1">
      <alignment horizontal="right" vertical="center"/>
    </xf>
    <xf numFmtId="176" fontId="14" fillId="0" borderId="0" xfId="2" applyFont="1" applyBorder="1" applyAlignment="1">
      <alignment horizontal="left" vertical="top"/>
    </xf>
    <xf numFmtId="0" fontId="9" fillId="0" borderId="5" xfId="2" applyNumberFormat="1" applyFont="1" applyBorder="1" applyAlignment="1">
      <alignment horizontal="distributed" vertical="center" shrinkToFit="1"/>
    </xf>
    <xf numFmtId="176" fontId="9" fillId="0" borderId="5" xfId="2" applyFont="1" applyFill="1" applyBorder="1" applyAlignment="1">
      <alignment horizontal="right" vertical="center"/>
    </xf>
    <xf numFmtId="176" fontId="9" fillId="0" borderId="0" xfId="2" applyFont="1" applyFill="1" applyBorder="1" applyAlignment="1">
      <alignment horizontal="right" vertical="center"/>
    </xf>
    <xf numFmtId="176" fontId="8" fillId="0" borderId="10" xfId="2" applyFont="1" applyBorder="1" applyAlignment="1">
      <alignment horizontal="left" shrinkToFit="1"/>
    </xf>
    <xf numFmtId="176" fontId="8" fillId="0" borderId="0" xfId="2" applyFont="1" applyBorder="1"/>
    <xf numFmtId="176" fontId="8" fillId="0" borderId="13" xfId="2" applyFont="1" applyBorder="1" applyAlignment="1">
      <alignment shrinkToFit="1"/>
    </xf>
    <xf numFmtId="0" fontId="15" fillId="0" borderId="15" xfId="2" applyNumberFormat="1" applyFont="1" applyBorder="1" applyAlignment="1">
      <alignment horizontal="distributed" vertical="center" wrapText="1" shrinkToFit="1"/>
    </xf>
    <xf numFmtId="0" fontId="8" fillId="0" borderId="13" xfId="2" applyNumberFormat="1" applyFont="1" applyBorder="1" applyAlignment="1">
      <alignment horizontal="distributed" vertical="center" wrapText="1" shrinkToFit="1"/>
    </xf>
    <xf numFmtId="0" fontId="8" fillId="0" borderId="0" xfId="2" applyNumberFormat="1" applyFont="1" applyAlignment="1">
      <alignment vertical="center"/>
    </xf>
    <xf numFmtId="0" fontId="8" fillId="0" borderId="0" xfId="3" applyNumberFormat="1" applyFont="1" applyAlignment="1">
      <alignment vertical="center"/>
    </xf>
    <xf numFmtId="0" fontId="8" fillId="0" borderId="0" xfId="3" applyFont="1" applyAlignment="1">
      <alignment vertical="center"/>
    </xf>
    <xf numFmtId="176" fontId="12" fillId="0" borderId="0" xfId="2" applyFont="1" applyAlignment="1">
      <alignment shrinkToFit="1"/>
    </xf>
    <xf numFmtId="0" fontId="6" fillId="0" borderId="0" xfId="0" applyFont="1" applyFill="1" applyBorder="1" applyAlignment="1">
      <alignment vertical="top"/>
    </xf>
    <xf numFmtId="0" fontId="8" fillId="0" borderId="0" xfId="0" applyFont="1" applyFill="1" applyBorder="1" applyAlignment="1">
      <alignment horizontal="left" vertical="center" wrapText="1"/>
    </xf>
    <xf numFmtId="0" fontId="8" fillId="0" borderId="0" xfId="0" applyFont="1" applyFill="1" applyBorder="1" applyAlignment="1">
      <alignment wrapText="1"/>
    </xf>
    <xf numFmtId="0" fontId="8" fillId="0" borderId="0" xfId="0" applyFont="1" applyFill="1" applyBorder="1" applyAlignment="1">
      <alignment horizontal="right" vertical="center"/>
    </xf>
    <xf numFmtId="0" fontId="8" fillId="0" borderId="0" xfId="0" applyFont="1" applyFill="1"/>
    <xf numFmtId="0" fontId="8" fillId="0" borderId="9" xfId="0" applyFont="1" applyFill="1" applyBorder="1" applyAlignment="1"/>
    <xf numFmtId="0" fontId="8" fillId="0" borderId="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xf numFmtId="0" fontId="8" fillId="0" borderId="13" xfId="0" applyFont="1" applyFill="1" applyBorder="1" applyAlignment="1"/>
    <xf numFmtId="0" fontId="8" fillId="0" borderId="1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20" xfId="0" applyFont="1" applyFill="1" applyBorder="1" applyAlignment="1">
      <alignment horizontal="distributed" vertical="center"/>
    </xf>
    <xf numFmtId="41" fontId="9" fillId="0" borderId="22" xfId="0" applyNumberFormat="1" applyFont="1" applyFill="1" applyBorder="1" applyAlignment="1">
      <alignment horizontal="center" vertical="center"/>
    </xf>
    <xf numFmtId="41" fontId="9" fillId="0" borderId="18" xfId="0" applyNumberFormat="1" applyFont="1" applyFill="1" applyBorder="1" applyAlignment="1">
      <alignment horizontal="center" vertical="center"/>
    </xf>
    <xf numFmtId="0" fontId="8" fillId="0" borderId="15" xfId="0" applyFont="1" applyFill="1" applyBorder="1" applyAlignment="1">
      <alignment horizontal="distributed" vertical="center"/>
    </xf>
    <xf numFmtId="41" fontId="8" fillId="0" borderId="7" xfId="0" applyNumberFormat="1" applyFont="1" applyFill="1" applyBorder="1" applyAlignment="1">
      <alignment horizontal="center" vertical="center"/>
    </xf>
    <xf numFmtId="41" fontId="8" fillId="0" borderId="3" xfId="0" applyNumberFormat="1" applyFont="1" applyFill="1" applyBorder="1" applyAlignment="1">
      <alignment horizontal="center" vertical="center"/>
    </xf>
    <xf numFmtId="0" fontId="8" fillId="0" borderId="16" xfId="0" applyFont="1" applyFill="1" applyBorder="1" applyAlignment="1">
      <alignment horizontal="distributed" vertical="center"/>
    </xf>
    <xf numFmtId="41" fontId="8" fillId="0" borderId="17" xfId="0" applyNumberFormat="1" applyFont="1" applyFill="1" applyBorder="1" applyAlignment="1">
      <alignment horizontal="center" vertical="center"/>
    </xf>
    <xf numFmtId="41" fontId="8" fillId="0" borderId="23" xfId="0" applyNumberFormat="1" applyFont="1" applyFill="1" applyBorder="1" applyAlignment="1">
      <alignment horizontal="center" vertical="center"/>
    </xf>
    <xf numFmtId="0" fontId="8" fillId="0" borderId="13" xfId="0" applyFont="1" applyFill="1" applyBorder="1" applyAlignment="1">
      <alignment horizontal="distributed" vertical="center"/>
    </xf>
    <xf numFmtId="41" fontId="8" fillId="0" borderId="12" xfId="0" applyNumberFormat="1" applyFont="1" applyFill="1" applyBorder="1" applyAlignment="1">
      <alignment horizontal="center" vertical="center"/>
    </xf>
    <xf numFmtId="41" fontId="8" fillId="0" borderId="11" xfId="0" applyNumberFormat="1" applyFont="1" applyFill="1" applyBorder="1" applyAlignment="1">
      <alignment horizontal="center" vertical="center"/>
    </xf>
    <xf numFmtId="41" fontId="8" fillId="0" borderId="0" xfId="0" applyNumberFormat="1" applyFont="1" applyFill="1" applyBorder="1" applyAlignment="1">
      <alignment horizontal="center" vertical="center"/>
    </xf>
    <xf numFmtId="41" fontId="8" fillId="0" borderId="0" xfId="0" applyNumberFormat="1" applyFont="1" applyFill="1"/>
    <xf numFmtId="41" fontId="5" fillId="0" borderId="0" xfId="0" applyNumberFormat="1" applyFont="1" applyFill="1"/>
    <xf numFmtId="41" fontId="5" fillId="0" borderId="0" xfId="0" applyNumberFormat="1" applyFont="1" applyFill="1" applyBorder="1"/>
    <xf numFmtId="0" fontId="6" fillId="0" borderId="0" xfId="0" applyFont="1" applyBorder="1" applyAlignment="1">
      <alignment vertical="top"/>
    </xf>
    <xf numFmtId="0" fontId="5" fillId="0" borderId="0" xfId="0" applyFont="1"/>
    <xf numFmtId="0" fontId="17" fillId="0" borderId="0" xfId="0" applyFont="1" applyBorder="1" applyAlignment="1">
      <alignment horizontal="left" vertical="center" wrapText="1"/>
    </xf>
    <xf numFmtId="0" fontId="8" fillId="0" borderId="0" xfId="0" applyFont="1"/>
    <xf numFmtId="0" fontId="17" fillId="0" borderId="14" xfId="0" applyFont="1" applyBorder="1" applyAlignment="1"/>
    <xf numFmtId="0" fontId="17" fillId="0"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7" fillId="0" borderId="0" xfId="0" applyFont="1"/>
    <xf numFmtId="0" fontId="18" fillId="0" borderId="20" xfId="0" applyFont="1" applyBorder="1" applyAlignment="1">
      <alignment horizontal="distributed" vertical="center"/>
    </xf>
    <xf numFmtId="41" fontId="18" fillId="0" borderId="22" xfId="0" applyNumberFormat="1" applyFont="1" applyFill="1" applyBorder="1" applyAlignment="1">
      <alignment horizontal="center" vertical="center"/>
    </xf>
    <xf numFmtId="41" fontId="18" fillId="0" borderId="22" xfId="0" applyNumberFormat="1" applyFont="1" applyFill="1" applyBorder="1" applyAlignment="1">
      <alignment horizontal="right" vertical="center"/>
    </xf>
    <xf numFmtId="41" fontId="18" fillId="0" borderId="18" xfId="0" applyNumberFormat="1" applyFont="1" applyFill="1" applyBorder="1" applyAlignment="1">
      <alignment horizontal="right" vertical="center"/>
    </xf>
    <xf numFmtId="0" fontId="17" fillId="0" borderId="15" xfId="0" applyFont="1" applyBorder="1" applyAlignment="1">
      <alignment horizontal="distributed" vertical="center"/>
    </xf>
    <xf numFmtId="41" fontId="17" fillId="0" borderId="7" xfId="0" applyNumberFormat="1" applyFont="1" applyFill="1" applyBorder="1" applyAlignment="1">
      <alignment horizontal="center" vertical="center"/>
    </xf>
    <xf numFmtId="41" fontId="17" fillId="0" borderId="3" xfId="0" applyNumberFormat="1" applyFont="1" applyFill="1" applyBorder="1" applyAlignment="1">
      <alignment horizontal="center" vertical="center"/>
    </xf>
    <xf numFmtId="41" fontId="17" fillId="0" borderId="3" xfId="0" applyNumberFormat="1" applyFont="1" applyFill="1" applyBorder="1" applyAlignment="1">
      <alignment horizontal="right" vertical="center"/>
    </xf>
    <xf numFmtId="0" fontId="17" fillId="0" borderId="16" xfId="0" applyFont="1" applyBorder="1" applyAlignment="1">
      <alignment horizontal="distributed" vertical="center"/>
    </xf>
    <xf numFmtId="41" fontId="17" fillId="0" borderId="17" xfId="0" applyNumberFormat="1" applyFont="1" applyFill="1" applyBorder="1" applyAlignment="1">
      <alignment horizontal="center" vertical="center"/>
    </xf>
    <xf numFmtId="41" fontId="17" fillId="0" borderId="23" xfId="0" applyNumberFormat="1" applyFont="1" applyFill="1" applyBorder="1" applyAlignment="1">
      <alignment horizontal="center" vertical="center"/>
    </xf>
    <xf numFmtId="41" fontId="17" fillId="0" borderId="23" xfId="0" applyNumberFormat="1" applyFont="1" applyFill="1" applyBorder="1" applyAlignment="1">
      <alignment horizontal="right" vertical="center"/>
    </xf>
    <xf numFmtId="0" fontId="17" fillId="0" borderId="13" xfId="0" applyFont="1" applyBorder="1" applyAlignment="1">
      <alignment horizontal="distributed" vertical="center"/>
    </xf>
    <xf numFmtId="41" fontId="17" fillId="0" borderId="12" xfId="0" applyNumberFormat="1" applyFont="1" applyFill="1" applyBorder="1" applyAlignment="1">
      <alignment horizontal="center" vertical="center"/>
    </xf>
    <xf numFmtId="41" fontId="17" fillId="0" borderId="11" xfId="0" applyNumberFormat="1" applyFont="1" applyFill="1" applyBorder="1" applyAlignment="1">
      <alignment horizontal="center" vertical="center"/>
    </xf>
    <xf numFmtId="41" fontId="17" fillId="0" borderId="11" xfId="0" applyNumberFormat="1" applyFont="1" applyFill="1" applyBorder="1" applyAlignment="1">
      <alignment horizontal="right" vertical="center"/>
    </xf>
    <xf numFmtId="0" fontId="8" fillId="0" borderId="0" xfId="0" applyFont="1" applyBorder="1" applyAlignment="1">
      <alignment vertical="center"/>
    </xf>
    <xf numFmtId="0" fontId="5" fillId="0" borderId="0" xfId="0" applyFont="1" applyBorder="1"/>
    <xf numFmtId="0" fontId="6" fillId="0" borderId="0" xfId="0" applyFont="1" applyBorder="1"/>
    <xf numFmtId="0" fontId="3" fillId="0" borderId="0" xfId="0" applyFont="1" applyBorder="1"/>
    <xf numFmtId="0" fontId="6" fillId="0" borderId="0" xfId="0" applyFont="1" applyBorder="1" applyAlignment="1">
      <alignment horizontal="right" vertical="center"/>
    </xf>
    <xf numFmtId="0" fontId="6" fillId="0" borderId="0" xfId="0" applyFont="1" applyBorder="1" applyAlignment="1">
      <alignment horizontal="right" vertical="center"/>
    </xf>
    <xf numFmtId="0" fontId="8" fillId="0" borderId="0" xfId="0" applyFont="1" applyBorder="1"/>
    <xf numFmtId="0" fontId="7" fillId="0" borderId="0" xfId="0" applyFont="1" applyBorder="1" applyAlignment="1">
      <alignment horizontal="right" vertical="center"/>
    </xf>
    <xf numFmtId="0" fontId="8" fillId="0" borderId="14" xfId="0" applyFont="1" applyBorder="1" applyAlignment="1"/>
    <xf numFmtId="0" fontId="8" fillId="0" borderId="1" xfId="0" applyFont="1" applyBorder="1" applyAlignment="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0" borderId="0" xfId="0" applyFont="1" applyBorder="1"/>
    <xf numFmtId="0" fontId="8" fillId="0" borderId="20" xfId="0" applyFont="1" applyBorder="1" applyAlignment="1">
      <alignment horizontal="distributed" vertical="center" wrapText="1"/>
    </xf>
    <xf numFmtId="0" fontId="8" fillId="0" borderId="22" xfId="0" applyFont="1" applyBorder="1" applyAlignment="1">
      <alignment horizontal="distributed" vertical="center"/>
    </xf>
    <xf numFmtId="41" fontId="8" fillId="0" borderId="22" xfId="0" applyNumberFormat="1" applyFont="1" applyBorder="1" applyAlignment="1">
      <alignment horizontal="center" vertical="center"/>
    </xf>
    <xf numFmtId="41" fontId="8" fillId="0" borderId="22" xfId="0" applyNumberFormat="1" applyFont="1" applyFill="1" applyBorder="1" applyAlignment="1">
      <alignment horizontal="center" vertical="center"/>
    </xf>
    <xf numFmtId="41" fontId="8" fillId="0" borderId="18" xfId="0" applyNumberFormat="1" applyFont="1" applyFill="1" applyBorder="1" applyAlignment="1">
      <alignment horizontal="center" vertical="center"/>
    </xf>
    <xf numFmtId="41" fontId="8" fillId="0" borderId="0" xfId="0" applyNumberFormat="1" applyFont="1"/>
    <xf numFmtId="0" fontId="8" fillId="0" borderId="24" xfId="0" applyFont="1" applyBorder="1" applyAlignment="1">
      <alignment horizontal="distributed" vertical="center"/>
    </xf>
    <xf numFmtId="0" fontId="8" fillId="0" borderId="25" xfId="0" applyFont="1" applyBorder="1" applyAlignment="1">
      <alignment horizontal="distributed" vertical="center"/>
    </xf>
    <xf numFmtId="41" fontId="8" fillId="0" borderId="17" xfId="0" applyNumberFormat="1" applyFont="1" applyBorder="1" applyAlignment="1">
      <alignment horizontal="center" vertical="center"/>
    </xf>
    <xf numFmtId="41" fontId="8" fillId="0" borderId="25" xfId="0" applyNumberFormat="1" applyFont="1" applyFill="1" applyBorder="1" applyAlignment="1">
      <alignment horizontal="center" vertical="center"/>
    </xf>
    <xf numFmtId="41" fontId="8" fillId="0" borderId="26" xfId="0" applyNumberFormat="1" applyFont="1" applyFill="1" applyBorder="1" applyAlignment="1">
      <alignment horizontal="center" vertical="center"/>
    </xf>
    <xf numFmtId="0" fontId="8" fillId="0" borderId="27" xfId="0" applyFont="1" applyBorder="1" applyAlignment="1">
      <alignment horizontal="distributed" vertical="center"/>
    </xf>
    <xf numFmtId="0" fontId="9" fillId="0" borderId="21" xfId="0" applyFont="1" applyBorder="1" applyAlignment="1">
      <alignment horizontal="distributed" vertical="center"/>
    </xf>
    <xf numFmtId="41" fontId="9" fillId="0" borderId="21" xfId="0" applyNumberFormat="1" applyFont="1" applyBorder="1" applyAlignment="1">
      <alignment horizontal="center" vertical="center"/>
    </xf>
    <xf numFmtId="41" fontId="9" fillId="0" borderId="28" xfId="0" applyNumberFormat="1" applyFont="1" applyBorder="1" applyAlignment="1">
      <alignment horizontal="center" vertical="center"/>
    </xf>
    <xf numFmtId="41" fontId="5" fillId="0" borderId="0" xfId="0" applyNumberFormat="1" applyFont="1"/>
    <xf numFmtId="0" fontId="19" fillId="0" borderId="0" xfId="0" applyFont="1" applyBorder="1"/>
    <xf numFmtId="0" fontId="0" fillId="0" borderId="0" xfId="0" applyFont="1"/>
    <xf numFmtId="0" fontId="20" fillId="0" borderId="0" xfId="0" applyFont="1"/>
    <xf numFmtId="0" fontId="20" fillId="0" borderId="0" xfId="0" applyFont="1" applyBorder="1"/>
    <xf numFmtId="0" fontId="21" fillId="0" borderId="0" xfId="0" applyFont="1"/>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xf numFmtId="0" fontId="17" fillId="0" borderId="1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19" xfId="0" applyFont="1" applyBorder="1" applyAlignment="1">
      <alignment horizontal="center" vertical="center" wrapText="1"/>
    </xf>
    <xf numFmtId="41" fontId="17" fillId="0" borderId="22" xfId="0" applyNumberFormat="1" applyFont="1" applyBorder="1" applyAlignment="1">
      <alignment horizontal="right" vertical="center"/>
    </xf>
    <xf numFmtId="38" fontId="17" fillId="0" borderId="18" xfId="0" applyNumberFormat="1" applyFont="1" applyBorder="1" applyAlignment="1">
      <alignment horizontal="right" vertical="center" wrapText="1"/>
    </xf>
    <xf numFmtId="41" fontId="17" fillId="0" borderId="18" xfId="0" applyNumberFormat="1" applyFont="1" applyBorder="1" applyAlignment="1">
      <alignment horizontal="right" vertical="center"/>
    </xf>
    <xf numFmtId="0" fontId="17" fillId="0" borderId="29" xfId="0" applyFont="1" applyBorder="1" applyAlignment="1">
      <alignment horizontal="center" vertical="center"/>
    </xf>
    <xf numFmtId="177" fontId="17" fillId="0" borderId="25" xfId="0" applyNumberFormat="1" applyFont="1" applyBorder="1" applyAlignment="1">
      <alignment horizontal="right" vertical="center"/>
    </xf>
    <xf numFmtId="177" fontId="17" fillId="0" borderId="26" xfId="0" applyNumberFormat="1" applyFont="1" applyBorder="1" applyAlignment="1">
      <alignment horizontal="right" vertical="center"/>
    </xf>
    <xf numFmtId="0" fontId="17" fillId="0" borderId="30" xfId="0" applyFont="1" applyBorder="1" applyAlignment="1">
      <alignment horizontal="center" vertical="center"/>
    </xf>
    <xf numFmtId="177" fontId="17" fillId="0" borderId="21" xfId="0" applyNumberFormat="1" applyFont="1" applyBorder="1" applyAlignment="1">
      <alignment horizontal="right" vertical="center"/>
    </xf>
    <xf numFmtId="177" fontId="17" fillId="0" borderId="28" xfId="0" applyNumberFormat="1" applyFont="1" applyBorder="1" applyAlignment="1">
      <alignment horizontal="right" vertical="center"/>
    </xf>
    <xf numFmtId="0" fontId="17" fillId="0" borderId="0" xfId="0" applyFont="1" applyBorder="1" applyAlignment="1">
      <alignment horizontal="distributed" vertical="center"/>
    </xf>
    <xf numFmtId="41" fontId="17" fillId="0" borderId="0" xfId="0" applyNumberFormat="1" applyFont="1" applyBorder="1" applyAlignment="1">
      <alignment horizontal="center" vertical="center"/>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1" xfId="0" applyFont="1" applyBorder="1" applyAlignment="1">
      <alignment horizontal="center" vertical="center" wrapText="1"/>
    </xf>
    <xf numFmtId="38" fontId="17" fillId="0" borderId="5" xfId="0" applyNumberFormat="1" applyFont="1" applyBorder="1" applyAlignment="1">
      <alignment horizontal="right" vertical="center" wrapText="1"/>
    </xf>
    <xf numFmtId="38" fontId="17" fillId="0" borderId="22" xfId="0" applyNumberFormat="1" applyFont="1" applyBorder="1" applyAlignment="1">
      <alignment horizontal="right" vertical="center"/>
    </xf>
    <xf numFmtId="38" fontId="17" fillId="0" borderId="18" xfId="0" applyNumberFormat="1" applyFont="1" applyBorder="1" applyAlignment="1">
      <alignment horizontal="right" vertical="center"/>
    </xf>
    <xf numFmtId="38" fontId="17" fillId="0" borderId="8" xfId="0" applyNumberFormat="1" applyFont="1" applyBorder="1" applyAlignment="1">
      <alignment horizontal="right" vertical="center" wrapText="1"/>
    </xf>
    <xf numFmtId="177" fontId="17" fillId="0" borderId="24" xfId="0" applyNumberFormat="1" applyFont="1" applyBorder="1" applyAlignment="1">
      <alignment horizontal="right" vertical="center"/>
    </xf>
    <xf numFmtId="177" fontId="17" fillId="0" borderId="30" xfId="0" applyNumberFormat="1" applyFont="1" applyBorder="1" applyAlignment="1">
      <alignment horizontal="right" vertical="center"/>
    </xf>
    <xf numFmtId="0" fontId="17" fillId="0" borderId="27" xfId="0" applyFont="1" applyBorder="1" applyAlignment="1">
      <alignment horizontal="center" vertical="center" wrapText="1"/>
    </xf>
    <xf numFmtId="0" fontId="17" fillId="0" borderId="28" xfId="0" applyFont="1" applyFill="1" applyBorder="1" applyAlignment="1">
      <alignment horizontal="center" vertical="center" shrinkToFit="1"/>
    </xf>
    <xf numFmtId="38" fontId="17" fillId="0" borderId="20" xfId="0" applyNumberFormat="1" applyFont="1" applyBorder="1" applyAlignment="1">
      <alignment horizontal="right" vertical="center"/>
    </xf>
    <xf numFmtId="177" fontId="17" fillId="0" borderId="18" xfId="0" applyNumberFormat="1" applyFont="1" applyBorder="1" applyAlignment="1">
      <alignment horizontal="right" vertical="center"/>
    </xf>
    <xf numFmtId="177" fontId="17" fillId="0" borderId="27" xfId="0" applyNumberFormat="1" applyFont="1" applyBorder="1" applyAlignment="1">
      <alignment horizontal="right" vertical="center"/>
    </xf>
    <xf numFmtId="0" fontId="17" fillId="0" borderId="0" xfId="0" applyFont="1" applyBorder="1" applyAlignment="1">
      <alignment horizontal="center" vertical="center" wrapText="1"/>
    </xf>
    <xf numFmtId="38" fontId="17" fillId="0" borderId="9" xfId="0" applyNumberFormat="1" applyFont="1" applyBorder="1" applyAlignment="1">
      <alignment horizontal="right" vertical="center" wrapText="1"/>
    </xf>
    <xf numFmtId="38" fontId="17" fillId="0" borderId="6" xfId="0" applyNumberFormat="1" applyFont="1" applyBorder="1" applyAlignment="1">
      <alignment horizontal="right" vertical="center" wrapText="1"/>
    </xf>
    <xf numFmtId="38" fontId="17" fillId="0" borderId="9" xfId="0" applyNumberFormat="1" applyFont="1" applyBorder="1" applyAlignment="1">
      <alignment horizontal="right" vertical="center"/>
    </xf>
    <xf numFmtId="38" fontId="17"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8"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38" fontId="17" fillId="0" borderId="16" xfId="0" applyNumberFormat="1" applyFont="1" applyBorder="1" applyAlignment="1">
      <alignment horizontal="right" vertical="center"/>
    </xf>
    <xf numFmtId="38" fontId="17" fillId="0" borderId="3" xfId="0" applyNumberFormat="1" applyFont="1" applyBorder="1" applyAlignment="1">
      <alignment horizontal="right" vertical="center" wrapText="1"/>
    </xf>
    <xf numFmtId="38" fontId="17" fillId="0" borderId="6" xfId="0" applyNumberFormat="1" applyFont="1" applyBorder="1" applyAlignment="1">
      <alignment horizontal="right" vertical="center"/>
    </xf>
    <xf numFmtId="38" fontId="18" fillId="0" borderId="8" xfId="0" applyNumberFormat="1" applyFont="1" applyBorder="1" applyAlignment="1">
      <alignment horizontal="right" vertical="center"/>
    </xf>
    <xf numFmtId="38" fontId="18" fillId="0" borderId="5" xfId="0" applyNumberFormat="1" applyFont="1" applyBorder="1" applyAlignment="1">
      <alignment horizontal="right" vertical="center"/>
    </xf>
    <xf numFmtId="38" fontId="17" fillId="0" borderId="29" xfId="0" applyNumberFormat="1" applyFont="1" applyBorder="1" applyAlignment="1">
      <alignment horizontal="right" vertical="center"/>
    </xf>
    <xf numFmtId="38" fontId="17" fillId="0" borderId="25" xfId="0" applyNumberFormat="1" applyFont="1" applyBorder="1" applyAlignment="1">
      <alignment horizontal="right" vertical="center"/>
    </xf>
    <xf numFmtId="38" fontId="17" fillId="0" borderId="24" xfId="0" applyNumberFormat="1" applyFont="1" applyBorder="1" applyAlignment="1">
      <alignment horizontal="right" vertical="center"/>
    </xf>
    <xf numFmtId="38" fontId="18" fillId="0" borderId="26" xfId="0" applyNumberFormat="1" applyFont="1" applyBorder="1" applyAlignment="1">
      <alignment horizontal="right" vertical="center"/>
    </xf>
    <xf numFmtId="38" fontId="18" fillId="0" borderId="29" xfId="0" applyNumberFormat="1" applyFont="1" applyBorder="1" applyAlignment="1">
      <alignment horizontal="right" vertical="center"/>
    </xf>
    <xf numFmtId="38" fontId="18" fillId="0" borderId="11" xfId="0" applyNumberFormat="1" applyFont="1" applyBorder="1" applyAlignment="1">
      <alignment horizontal="right" vertical="center"/>
    </xf>
    <xf numFmtId="38" fontId="18" fillId="0" borderId="10" xfId="0" applyNumberFormat="1" applyFont="1" applyBorder="1" applyAlignment="1">
      <alignment horizontal="right" vertical="center"/>
    </xf>
    <xf numFmtId="0" fontId="21" fillId="0" borderId="0" xfId="0" applyFont="1" applyBorder="1"/>
    <xf numFmtId="0" fontId="19" fillId="0" borderId="0" xfId="0" applyFont="1" applyFill="1" applyBorder="1"/>
    <xf numFmtId="0" fontId="0" fillId="0" borderId="0" xfId="0" applyFont="1" applyFill="1"/>
    <xf numFmtId="0" fontId="0" fillId="0" borderId="0" xfId="0" applyFont="1" applyFill="1" applyBorder="1"/>
    <xf numFmtId="0" fontId="17" fillId="0" borderId="0" xfId="0" applyFont="1" applyFill="1" applyBorder="1" applyAlignment="1">
      <alignment vertical="center"/>
    </xf>
    <xf numFmtId="0" fontId="22" fillId="0" borderId="0" xfId="0" applyFont="1" applyFill="1"/>
    <xf numFmtId="0" fontId="22" fillId="0" borderId="0" xfId="0" applyFont="1" applyFill="1" applyBorder="1"/>
    <xf numFmtId="0" fontId="17" fillId="0" borderId="0" xfId="0" applyFont="1" applyFill="1" applyBorder="1"/>
    <xf numFmtId="0" fontId="17" fillId="0" borderId="0" xfId="0" applyFont="1" applyFill="1" applyBorder="1" applyAlignment="1">
      <alignment horizontal="distributed" vertical="center"/>
    </xf>
    <xf numFmtId="41" fontId="17" fillId="0" borderId="0" xfId="0" applyNumberFormat="1" applyFont="1" applyFill="1" applyBorder="1" applyAlignment="1">
      <alignment horizontal="center" vertical="center"/>
    </xf>
    <xf numFmtId="41" fontId="22" fillId="0" borderId="0" xfId="0" applyNumberFormat="1" applyFont="1" applyFill="1" applyBorder="1" applyAlignment="1">
      <alignment horizontal="center" vertical="center"/>
    </xf>
    <xf numFmtId="0" fontId="17" fillId="0" borderId="0" xfId="0" applyFont="1" applyFill="1" applyBorder="1" applyAlignment="1">
      <alignment horizontal="right" vertical="center"/>
    </xf>
    <xf numFmtId="0" fontId="7" fillId="0" borderId="0" xfId="0" applyFont="1" applyFill="1" applyBorder="1"/>
    <xf numFmtId="0" fontId="17" fillId="0" borderId="20" xfId="0" applyFont="1" applyFill="1" applyBorder="1" applyAlignment="1">
      <alignment horizontal="distributed" vertical="center"/>
    </xf>
    <xf numFmtId="0" fontId="17" fillId="0" borderId="22" xfId="0" applyFont="1" applyFill="1" applyBorder="1" applyAlignment="1">
      <alignment horizontal="center" vertical="center"/>
    </xf>
    <xf numFmtId="0" fontId="18" fillId="0" borderId="18" xfId="0" applyFont="1" applyFill="1" applyBorder="1" applyAlignment="1">
      <alignment horizontal="center" vertical="center"/>
    </xf>
    <xf numFmtId="0" fontId="17" fillId="0" borderId="0" xfId="0" applyFont="1" applyFill="1" applyBorder="1" applyAlignment="1">
      <alignment horizontal="center" vertical="center"/>
    </xf>
    <xf numFmtId="41" fontId="17" fillId="0" borderId="5" xfId="0" applyNumberFormat="1" applyFont="1" applyFill="1" applyBorder="1" applyAlignment="1">
      <alignment horizontal="center" vertical="center"/>
    </xf>
    <xf numFmtId="0" fontId="17" fillId="0" borderId="27" xfId="0" applyFont="1" applyFill="1" applyBorder="1" applyAlignment="1">
      <alignment horizontal="distributed" vertical="center"/>
    </xf>
    <xf numFmtId="0" fontId="17" fillId="0" borderId="21" xfId="0" applyFont="1" applyFill="1" applyBorder="1" applyAlignment="1">
      <alignment horizontal="center" vertical="center"/>
    </xf>
    <xf numFmtId="0" fontId="18" fillId="0" borderId="28" xfId="0" applyFont="1" applyFill="1" applyBorder="1" applyAlignment="1">
      <alignment horizontal="center" vertical="center"/>
    </xf>
    <xf numFmtId="49" fontId="17" fillId="0" borderId="29" xfId="0" applyNumberFormat="1" applyFont="1" applyFill="1" applyBorder="1" applyAlignment="1">
      <alignment horizontal="distributed" vertical="center"/>
    </xf>
    <xf numFmtId="49" fontId="17" fillId="0" borderId="25" xfId="0" applyNumberFormat="1" applyFont="1" applyFill="1" applyBorder="1" applyAlignment="1">
      <alignment horizontal="distributed" vertical="center" wrapText="1"/>
    </xf>
    <xf numFmtId="0" fontId="17" fillId="0" borderId="26" xfId="0" applyNumberFormat="1" applyFont="1" applyFill="1" applyBorder="1" applyAlignment="1">
      <alignment horizontal="distributed" vertical="center"/>
    </xf>
    <xf numFmtId="0" fontId="17" fillId="0" borderId="26" xfId="0" applyNumberFormat="1" applyFont="1" applyFill="1" applyBorder="1" applyAlignment="1">
      <alignment horizontal="distributed" vertical="center" wrapText="1"/>
    </xf>
    <xf numFmtId="0" fontId="17" fillId="0" borderId="16" xfId="0" applyFont="1" applyFill="1" applyBorder="1" applyAlignment="1">
      <alignment horizontal="distributed" vertical="center"/>
    </xf>
    <xf numFmtId="178" fontId="17" fillId="0" borderId="25" xfId="1" applyNumberFormat="1" applyFont="1" applyFill="1" applyBorder="1" applyAlignment="1">
      <alignment vertical="center"/>
    </xf>
    <xf numFmtId="178" fontId="17" fillId="0" borderId="17" xfId="0" applyNumberFormat="1" applyFont="1" applyFill="1" applyBorder="1" applyAlignment="1">
      <alignment vertical="center"/>
    </xf>
    <xf numFmtId="178" fontId="18" fillId="0" borderId="23" xfId="0" applyNumberFormat="1" applyFont="1" applyFill="1" applyBorder="1" applyAlignment="1">
      <alignment vertical="center"/>
    </xf>
    <xf numFmtId="38" fontId="17" fillId="0" borderId="0" xfId="1" applyFont="1" applyFill="1" applyBorder="1" applyAlignment="1">
      <alignment horizontal="right" vertical="center"/>
    </xf>
    <xf numFmtId="49" fontId="17" fillId="0" borderId="30" xfId="0" applyNumberFormat="1" applyFont="1" applyFill="1" applyBorder="1" applyAlignment="1">
      <alignment horizontal="distributed" vertical="center"/>
    </xf>
    <xf numFmtId="0" fontId="17" fillId="0" borderId="21" xfId="0" applyFont="1" applyFill="1" applyBorder="1" applyAlignment="1">
      <alignment vertical="center"/>
    </xf>
    <xf numFmtId="0" fontId="17" fillId="0" borderId="21" xfId="0" applyFont="1" applyFill="1" applyBorder="1" applyAlignment="1">
      <alignment horizontal="distributed" vertical="center"/>
    </xf>
    <xf numFmtId="0" fontId="17" fillId="0" borderId="28" xfId="0" applyNumberFormat="1" applyFont="1" applyFill="1" applyBorder="1" applyAlignment="1">
      <alignment horizontal="distributed" vertical="center"/>
    </xf>
    <xf numFmtId="0" fontId="17" fillId="0" borderId="24" xfId="0" applyFont="1" applyFill="1" applyBorder="1" applyAlignment="1">
      <alignment horizontal="center" vertical="center" wrapText="1"/>
    </xf>
    <xf numFmtId="178" fontId="17" fillId="0" borderId="25" xfId="0" applyNumberFormat="1" applyFont="1" applyFill="1" applyBorder="1" applyAlignment="1">
      <alignment vertical="center"/>
    </xf>
    <xf numFmtId="178" fontId="18" fillId="0" borderId="26" xfId="0" applyNumberFormat="1" applyFont="1" applyFill="1" applyBorder="1" applyAlignment="1">
      <alignment vertical="center"/>
    </xf>
    <xf numFmtId="49" fontId="17" fillId="0" borderId="20" xfId="0" applyNumberFormat="1" applyFont="1" applyFill="1" applyBorder="1" applyAlignment="1">
      <alignment horizontal="distributed" vertical="center"/>
    </xf>
    <xf numFmtId="178" fontId="17" fillId="0" borderId="16" xfId="0" applyNumberFormat="1" applyFont="1" applyFill="1" applyBorder="1" applyAlignment="1">
      <alignment vertical="center"/>
    </xf>
    <xf numFmtId="178" fontId="17" fillId="0" borderId="23" xfId="0" applyNumberFormat="1" applyFont="1" applyFill="1" applyBorder="1" applyAlignment="1">
      <alignment vertical="center"/>
    </xf>
    <xf numFmtId="38" fontId="17" fillId="0" borderId="0" xfId="1" applyFont="1" applyFill="1" applyBorder="1" applyAlignment="1">
      <alignment horizontal="right" vertical="center" wrapText="1"/>
    </xf>
    <xf numFmtId="49" fontId="17" fillId="0" borderId="24" xfId="0" applyNumberFormat="1" applyFont="1" applyFill="1" applyBorder="1" applyAlignment="1">
      <alignment horizontal="distributed" vertical="center" wrapText="1"/>
    </xf>
    <xf numFmtId="178" fontId="17" fillId="0" borderId="24" xfId="0" applyNumberFormat="1" applyFont="1" applyFill="1" applyBorder="1" applyAlignment="1">
      <alignment vertical="center"/>
    </xf>
    <xf numFmtId="178" fontId="17" fillId="0" borderId="26" xfId="0" applyNumberFormat="1" applyFont="1" applyFill="1" applyBorder="1" applyAlignment="1">
      <alignment vertical="center"/>
    </xf>
    <xf numFmtId="0" fontId="17" fillId="0" borderId="31" xfId="0" applyFont="1" applyFill="1" applyBorder="1" applyAlignment="1">
      <alignment horizontal="center" vertical="center" wrapText="1"/>
    </xf>
    <xf numFmtId="178" fontId="17" fillId="0" borderId="32" xfId="1" applyNumberFormat="1" applyFont="1" applyFill="1" applyBorder="1" applyAlignment="1">
      <alignment vertical="center"/>
    </xf>
    <xf numFmtId="178" fontId="18" fillId="0" borderId="33" xfId="1" applyNumberFormat="1" applyFont="1" applyFill="1" applyBorder="1" applyAlignment="1">
      <alignment vertical="center"/>
    </xf>
    <xf numFmtId="49" fontId="17" fillId="0" borderId="27" xfId="0" applyNumberFormat="1" applyFont="1" applyFill="1" applyBorder="1" applyAlignment="1">
      <alignment horizontal="distributed" vertical="center" wrapText="1"/>
    </xf>
    <xf numFmtId="178" fontId="17" fillId="0" borderId="27" xfId="0" applyNumberFormat="1" applyFont="1" applyFill="1" applyBorder="1" applyAlignment="1">
      <alignment vertical="center"/>
    </xf>
    <xf numFmtId="178" fontId="17" fillId="0" borderId="30" xfId="0" applyNumberFormat="1" applyFont="1" applyFill="1" applyBorder="1" applyAlignment="1">
      <alignment vertical="center"/>
    </xf>
    <xf numFmtId="0" fontId="17" fillId="0" borderId="27" xfId="0" applyFont="1" applyFill="1" applyBorder="1" applyAlignment="1">
      <alignment horizontal="center" vertical="center" shrinkToFit="1"/>
    </xf>
    <xf numFmtId="178" fontId="17" fillId="0" borderId="21" xfId="1" applyNumberFormat="1" applyFont="1" applyFill="1" applyBorder="1" applyAlignment="1">
      <alignment vertical="center"/>
    </xf>
    <xf numFmtId="178" fontId="18" fillId="0" borderId="28" xfId="1" applyNumberFormat="1" applyFont="1" applyFill="1" applyBorder="1" applyAlignment="1">
      <alignment vertical="center"/>
    </xf>
    <xf numFmtId="49" fontId="17" fillId="0" borderId="0" xfId="0" applyNumberFormat="1" applyFont="1" applyFill="1" applyBorder="1" applyAlignment="1">
      <alignment horizontal="distributed" vertical="center" wrapText="1"/>
    </xf>
    <xf numFmtId="41" fontId="17" fillId="0" borderId="0" xfId="0" applyNumberFormat="1" applyFont="1" applyFill="1" applyBorder="1" applyAlignment="1">
      <alignment horizontal="right" vertical="center"/>
    </xf>
    <xf numFmtId="0" fontId="22" fillId="0" borderId="0" xfId="0" applyFont="1" applyFill="1" applyBorder="1" applyAlignment="1">
      <alignment horizontal="center"/>
    </xf>
    <xf numFmtId="0" fontId="7" fillId="0" borderId="0" xfId="0" applyFont="1" applyFill="1" applyAlignment="1">
      <alignment horizontal="center"/>
    </xf>
    <xf numFmtId="38" fontId="17" fillId="0" borderId="16" xfId="1" applyFont="1" applyFill="1" applyBorder="1" applyAlignment="1">
      <alignment horizontal="center" vertical="center"/>
    </xf>
    <xf numFmtId="178" fontId="17" fillId="0" borderId="17" xfId="1" applyNumberFormat="1" applyFont="1" applyFill="1" applyBorder="1" applyAlignment="1">
      <alignment vertical="center"/>
    </xf>
    <xf numFmtId="38" fontId="22" fillId="0" borderId="0" xfId="1" applyFont="1" applyFill="1" applyBorder="1" applyAlignment="1">
      <alignment horizontal="center"/>
    </xf>
    <xf numFmtId="38" fontId="7" fillId="0" borderId="0" xfId="1" applyFont="1" applyFill="1" applyAlignment="1">
      <alignment horizontal="center"/>
    </xf>
    <xf numFmtId="38" fontId="17" fillId="0" borderId="24" xfId="1" applyFont="1" applyFill="1" applyBorder="1" applyAlignment="1">
      <alignment horizontal="center" vertical="center" wrapText="1"/>
    </xf>
    <xf numFmtId="178" fontId="17" fillId="0" borderId="16" xfId="1" applyNumberFormat="1" applyFont="1" applyFill="1" applyBorder="1" applyAlignment="1">
      <alignment vertical="center"/>
    </xf>
    <xf numFmtId="178" fontId="17" fillId="0" borderId="23" xfId="1" applyNumberFormat="1" applyFont="1" applyFill="1" applyBorder="1" applyAlignment="1">
      <alignment vertical="center"/>
    </xf>
    <xf numFmtId="178" fontId="17" fillId="0" borderId="24" xfId="1" applyNumberFormat="1" applyFont="1" applyFill="1" applyBorder="1" applyAlignment="1">
      <alignment vertical="center"/>
    </xf>
    <xf numFmtId="178" fontId="17" fillId="0" borderId="26" xfId="1" applyNumberFormat="1" applyFont="1" applyFill="1" applyBorder="1" applyAlignment="1">
      <alignment vertical="center"/>
    </xf>
    <xf numFmtId="38" fontId="17" fillId="0" borderId="27" xfId="1" applyFont="1" applyFill="1" applyBorder="1" applyAlignment="1">
      <alignment horizontal="center" vertical="center" wrapText="1"/>
    </xf>
    <xf numFmtId="49" fontId="17" fillId="0" borderId="30" xfId="0" applyNumberFormat="1" applyFont="1" applyFill="1" applyBorder="1" applyAlignment="1">
      <alignment horizontal="distributed" vertical="center" wrapText="1"/>
    </xf>
    <xf numFmtId="178" fontId="17" fillId="0" borderId="21" xfId="0" applyNumberFormat="1" applyFont="1" applyFill="1" applyBorder="1" applyAlignment="1">
      <alignment vertical="center"/>
    </xf>
    <xf numFmtId="49" fontId="17" fillId="0" borderId="19" xfId="0" applyNumberFormat="1" applyFont="1" applyFill="1" applyBorder="1" applyAlignment="1">
      <alignment horizontal="distributed" vertical="center"/>
    </xf>
    <xf numFmtId="49" fontId="17" fillId="0" borderId="22" xfId="0" applyNumberFormat="1" applyFont="1" applyFill="1" applyBorder="1" applyAlignment="1">
      <alignment horizontal="distributed" vertical="center" wrapText="1"/>
    </xf>
    <xf numFmtId="0" fontId="17" fillId="0" borderId="18" xfId="0" applyNumberFormat="1" applyFont="1" applyFill="1" applyBorder="1" applyAlignment="1">
      <alignment horizontal="distributed" vertical="center"/>
    </xf>
    <xf numFmtId="0" fontId="17" fillId="0" borderId="18" xfId="0" applyNumberFormat="1" applyFont="1" applyFill="1" applyBorder="1" applyAlignment="1">
      <alignment horizontal="distributed" vertical="center" wrapText="1"/>
    </xf>
    <xf numFmtId="179" fontId="17" fillId="0" borderId="25" xfId="1" applyNumberFormat="1" applyFont="1" applyFill="1" applyBorder="1" applyAlignment="1">
      <alignment horizontal="right" vertical="center"/>
    </xf>
    <xf numFmtId="179" fontId="17" fillId="0" borderId="17" xfId="0" applyNumberFormat="1" applyFont="1" applyFill="1" applyBorder="1" applyAlignment="1">
      <alignment vertical="center"/>
    </xf>
    <xf numFmtId="179" fontId="18" fillId="0" borderId="23" xfId="0" applyNumberFormat="1" applyFont="1" applyFill="1" applyBorder="1" applyAlignment="1">
      <alignment horizontal="right" vertical="center"/>
    </xf>
    <xf numFmtId="179" fontId="17" fillId="0" borderId="25" xfId="0" applyNumberFormat="1" applyFont="1" applyFill="1" applyBorder="1" applyAlignment="1">
      <alignment horizontal="right" vertical="center"/>
    </xf>
    <xf numFmtId="179" fontId="18" fillId="0" borderId="26" xfId="0" applyNumberFormat="1" applyFont="1" applyFill="1" applyBorder="1" applyAlignment="1">
      <alignment horizontal="right" vertical="center"/>
    </xf>
    <xf numFmtId="0" fontId="17" fillId="0" borderId="27" xfId="0" applyFont="1" applyFill="1" applyBorder="1" applyAlignment="1">
      <alignment horizontal="center" vertical="center" wrapText="1"/>
    </xf>
    <xf numFmtId="179" fontId="17" fillId="0" borderId="21" xfId="1" applyNumberFormat="1" applyFont="1" applyFill="1" applyBorder="1" applyAlignment="1">
      <alignment horizontal="right" vertical="center"/>
    </xf>
    <xf numFmtId="179" fontId="18" fillId="0" borderId="28" xfId="1" applyNumberFormat="1" applyFont="1" applyFill="1" applyBorder="1" applyAlignment="1">
      <alignment horizontal="right" vertical="center"/>
    </xf>
    <xf numFmtId="178" fontId="18" fillId="0" borderId="26" xfId="1" applyNumberFormat="1" applyFont="1" applyFill="1" applyBorder="1" applyAlignment="1">
      <alignment vertical="center"/>
    </xf>
    <xf numFmtId="38" fontId="17" fillId="0" borderId="27" xfId="1" applyFont="1" applyFill="1" applyBorder="1" applyAlignment="1">
      <alignment horizontal="center" vertical="center" shrinkToFit="1"/>
    </xf>
    <xf numFmtId="178" fontId="18" fillId="0" borderId="28" xfId="0" applyNumberFormat="1" applyFont="1" applyFill="1" applyBorder="1" applyAlignment="1">
      <alignment vertical="center"/>
    </xf>
    <xf numFmtId="178" fontId="17" fillId="0" borderId="22" xfId="1" applyNumberFormat="1" applyFont="1" applyFill="1" applyBorder="1" applyAlignment="1">
      <alignment vertical="center"/>
    </xf>
    <xf numFmtId="178" fontId="17" fillId="0" borderId="28" xfId="0" applyNumberFormat="1" applyFont="1" applyFill="1" applyBorder="1" applyAlignment="1">
      <alignment vertical="center"/>
    </xf>
    <xf numFmtId="0" fontId="17" fillId="0" borderId="0" xfId="0" applyFont="1" applyFill="1" applyBorder="1" applyAlignment="1"/>
    <xf numFmtId="0" fontId="17" fillId="0" borderId="0" xfId="0" applyFont="1" applyFill="1"/>
    <xf numFmtId="49" fontId="17" fillId="0" borderId="5" xfId="0" applyNumberFormat="1" applyFont="1" applyFill="1" applyBorder="1" applyAlignment="1">
      <alignment vertical="top" wrapText="1"/>
    </xf>
    <xf numFmtId="49" fontId="17" fillId="0" borderId="0" xfId="0" applyNumberFormat="1" applyFont="1" applyFill="1" applyBorder="1" applyAlignment="1">
      <alignment vertical="top" wrapText="1"/>
    </xf>
    <xf numFmtId="0" fontId="21" fillId="0" borderId="0" xfId="0" applyFont="1" applyFill="1"/>
    <xf numFmtId="0" fontId="21" fillId="0" borderId="0" xfId="0" applyFont="1" applyFill="1" applyBorder="1"/>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0&#65288;&#20581;&#65289;&#32207;&#21209;&#37096;&#24246;&#21209;&#35506;/&#35519;&#26619;&#20418;/&#9679;&#32113;&#35336;&#35519;&#26619;&#38306;&#20418;/10_&#20581;&#24247;&#31119;&#31049;&#24180;&#22577;/&#9733;&#20581;&#24247;&#31119;&#31049;&#24180;&#22577;&#20874;&#23376;&#20316;&#25104;/01_EXCEL/02020602&#12288;&#20171;&#35703;&#20445;&#38522;&#20107;&#26989;&#25152;&#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６表２"/>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tabSelected="1" workbookViewId="0"/>
  </sheetViews>
  <sheetFormatPr defaultColWidth="8.875" defaultRowHeight="13.5"/>
  <cols>
    <col min="1" max="1" width="10.875" style="32" customWidth="1"/>
    <col min="2" max="2" width="5.875" style="32" customWidth="1"/>
    <col min="3" max="5" width="5.5" style="32" customWidth="1"/>
    <col min="6" max="6" width="5.875" style="32" customWidth="1"/>
    <col min="7" max="10" width="5.5" style="32" customWidth="1"/>
    <col min="11" max="11" width="4.5" style="32" customWidth="1"/>
    <col min="12" max="12" width="4.5" style="33" customWidth="1"/>
    <col min="13" max="16" width="4.5" style="32" customWidth="1"/>
    <col min="17" max="17" width="4.5" style="33" customWidth="1"/>
    <col min="18" max="19" width="8.625" style="32" customWidth="1"/>
    <col min="20" max="24" width="1.625" style="32" customWidth="1"/>
    <col min="25" max="69" width="5.625" style="32" customWidth="1"/>
    <col min="70" max="16384" width="8.875" style="32"/>
  </cols>
  <sheetData>
    <row r="1" spans="1:17" s="1" customFormat="1" ht="17.45" customHeight="1">
      <c r="A1" s="18" t="s">
        <v>21</v>
      </c>
      <c r="N1" s="2"/>
      <c r="Q1" s="2"/>
    </row>
    <row r="2" spans="1:17" ht="15" customHeight="1"/>
    <row r="3" spans="1:17" s="4" customFormat="1" ht="15" customHeight="1" thickBot="1">
      <c r="A3" s="3" t="s">
        <v>20</v>
      </c>
      <c r="N3" s="39"/>
      <c r="O3" s="39"/>
      <c r="P3" s="39"/>
      <c r="Q3" s="39"/>
    </row>
    <row r="4" spans="1:17" s="19" customFormat="1" ht="30" customHeight="1" thickBot="1">
      <c r="A4" s="20"/>
      <c r="B4" s="34" t="s">
        <v>24</v>
      </c>
      <c r="C4" s="21" t="s">
        <v>14</v>
      </c>
      <c r="D4" s="21" t="s">
        <v>15</v>
      </c>
      <c r="E4" s="21" t="s">
        <v>16</v>
      </c>
      <c r="F4" s="34" t="s">
        <v>17</v>
      </c>
      <c r="G4" s="34" t="s">
        <v>18</v>
      </c>
      <c r="H4" s="34" t="s">
        <v>19</v>
      </c>
      <c r="I4" s="35" t="s">
        <v>22</v>
      </c>
      <c r="J4" s="35" t="s">
        <v>23</v>
      </c>
      <c r="K4" s="22" t="s">
        <v>0</v>
      </c>
      <c r="L4" s="22" t="s">
        <v>1</v>
      </c>
      <c r="M4" s="22" t="s">
        <v>2</v>
      </c>
      <c r="N4" s="22" t="s">
        <v>3</v>
      </c>
      <c r="O4" s="22" t="s">
        <v>4</v>
      </c>
      <c r="P4" s="22" t="s">
        <v>5</v>
      </c>
      <c r="Q4" s="23" t="s">
        <v>6</v>
      </c>
    </row>
    <row r="5" spans="1:17" s="19" customFormat="1" ht="33" customHeight="1">
      <c r="A5" s="24" t="s">
        <v>11</v>
      </c>
      <c r="B5" s="25">
        <v>2</v>
      </c>
      <c r="C5" s="25">
        <v>2</v>
      </c>
      <c r="D5" s="26">
        <v>2</v>
      </c>
      <c r="E5" s="26">
        <v>2</v>
      </c>
      <c r="F5" s="26">
        <v>2</v>
      </c>
      <c r="G5" s="26">
        <v>2</v>
      </c>
      <c r="H5" s="26">
        <v>2</v>
      </c>
      <c r="I5" s="36">
        <v>2</v>
      </c>
      <c r="J5" s="36">
        <v>2</v>
      </c>
      <c r="K5" s="5">
        <v>0</v>
      </c>
      <c r="L5" s="6">
        <v>0</v>
      </c>
      <c r="M5" s="6">
        <v>0</v>
      </c>
      <c r="N5" s="6">
        <v>2</v>
      </c>
      <c r="O5" s="6">
        <v>0</v>
      </c>
      <c r="P5" s="6">
        <v>0</v>
      </c>
      <c r="Q5" s="7">
        <v>0</v>
      </c>
    </row>
    <row r="6" spans="1:17" s="19" customFormat="1" ht="33" customHeight="1">
      <c r="A6" s="27" t="s">
        <v>7</v>
      </c>
      <c r="B6" s="11">
        <v>49</v>
      </c>
      <c r="C6" s="11">
        <v>49</v>
      </c>
      <c r="D6" s="11">
        <v>49</v>
      </c>
      <c r="E6" s="11">
        <v>49</v>
      </c>
      <c r="F6" s="11">
        <v>49</v>
      </c>
      <c r="G6" s="11">
        <v>49</v>
      </c>
      <c r="H6" s="11">
        <v>49</v>
      </c>
      <c r="I6" s="37">
        <v>49</v>
      </c>
      <c r="J6" s="37">
        <v>49</v>
      </c>
      <c r="K6" s="8">
        <v>9</v>
      </c>
      <c r="L6" s="8">
        <v>6</v>
      </c>
      <c r="M6" s="8">
        <v>6</v>
      </c>
      <c r="N6" s="8">
        <v>7</v>
      </c>
      <c r="O6" s="8">
        <v>7</v>
      </c>
      <c r="P6" s="8">
        <v>7</v>
      </c>
      <c r="Q6" s="9">
        <v>7</v>
      </c>
    </row>
    <row r="7" spans="1:17" s="19" customFormat="1" ht="33" customHeight="1">
      <c r="A7" s="10" t="s">
        <v>8</v>
      </c>
      <c r="B7" s="11">
        <v>3</v>
      </c>
      <c r="C7" s="11">
        <v>3</v>
      </c>
      <c r="D7" s="11">
        <v>3</v>
      </c>
      <c r="E7" s="11">
        <v>3</v>
      </c>
      <c r="F7" s="11">
        <v>3</v>
      </c>
      <c r="G7" s="11">
        <v>3</v>
      </c>
      <c r="H7" s="11">
        <v>3</v>
      </c>
      <c r="I7" s="37">
        <v>3</v>
      </c>
      <c r="J7" s="37">
        <v>3</v>
      </c>
      <c r="K7" s="8">
        <v>0</v>
      </c>
      <c r="L7" s="8">
        <v>0</v>
      </c>
      <c r="M7" s="8">
        <v>0</v>
      </c>
      <c r="N7" s="8">
        <v>1</v>
      </c>
      <c r="O7" s="8">
        <v>2</v>
      </c>
      <c r="P7" s="8">
        <v>0</v>
      </c>
      <c r="Q7" s="9">
        <v>0</v>
      </c>
    </row>
    <row r="8" spans="1:17" s="19" customFormat="1" ht="33" customHeight="1">
      <c r="A8" s="27" t="s">
        <v>25</v>
      </c>
      <c r="B8" s="11">
        <v>7</v>
      </c>
      <c r="C8" s="11">
        <v>7</v>
      </c>
      <c r="D8" s="11">
        <v>7</v>
      </c>
      <c r="E8" s="11">
        <v>7</v>
      </c>
      <c r="F8" s="11">
        <v>7</v>
      </c>
      <c r="G8" s="11">
        <v>7</v>
      </c>
      <c r="H8" s="11">
        <v>7</v>
      </c>
      <c r="I8" s="37">
        <v>7</v>
      </c>
      <c r="J8" s="37">
        <v>7</v>
      </c>
      <c r="K8" s="8">
        <v>1</v>
      </c>
      <c r="L8" s="8">
        <v>1</v>
      </c>
      <c r="M8" s="8">
        <v>1</v>
      </c>
      <c r="N8" s="8">
        <v>1</v>
      </c>
      <c r="O8" s="8">
        <v>1</v>
      </c>
      <c r="P8" s="8">
        <v>1</v>
      </c>
      <c r="Q8" s="9">
        <v>1</v>
      </c>
    </row>
    <row r="9" spans="1:17" s="19" customFormat="1" ht="33" customHeight="1">
      <c r="A9" s="10" t="s">
        <v>12</v>
      </c>
      <c r="B9" s="11">
        <v>48</v>
      </c>
      <c r="C9" s="11">
        <v>49</v>
      </c>
      <c r="D9" s="11">
        <v>48</v>
      </c>
      <c r="E9" s="11">
        <v>48</v>
      </c>
      <c r="F9" s="11">
        <v>48</v>
      </c>
      <c r="G9" s="11">
        <v>48</v>
      </c>
      <c r="H9" s="11">
        <v>48</v>
      </c>
      <c r="I9" s="37">
        <v>48</v>
      </c>
      <c r="J9" s="37">
        <v>48</v>
      </c>
      <c r="K9" s="8">
        <v>9</v>
      </c>
      <c r="L9" s="8">
        <v>6</v>
      </c>
      <c r="M9" s="8">
        <v>7</v>
      </c>
      <c r="N9" s="8">
        <v>7</v>
      </c>
      <c r="O9" s="8">
        <v>5</v>
      </c>
      <c r="P9" s="8">
        <v>7</v>
      </c>
      <c r="Q9" s="9">
        <v>7</v>
      </c>
    </row>
    <row r="10" spans="1:17" s="19" customFormat="1" ht="33" customHeight="1">
      <c r="A10" s="10" t="s">
        <v>9</v>
      </c>
      <c r="B10" s="11">
        <v>5</v>
      </c>
      <c r="C10" s="11">
        <v>5</v>
      </c>
      <c r="D10" s="11">
        <v>5</v>
      </c>
      <c r="E10" s="11">
        <v>5</v>
      </c>
      <c r="F10" s="11">
        <v>5</v>
      </c>
      <c r="G10" s="11">
        <v>5</v>
      </c>
      <c r="H10" s="11">
        <v>5</v>
      </c>
      <c r="I10" s="37">
        <v>5</v>
      </c>
      <c r="J10" s="37">
        <v>5</v>
      </c>
      <c r="K10" s="8">
        <v>1</v>
      </c>
      <c r="L10" s="8">
        <v>1</v>
      </c>
      <c r="M10" s="8">
        <v>0</v>
      </c>
      <c r="N10" s="8">
        <v>1</v>
      </c>
      <c r="O10" s="8">
        <v>0</v>
      </c>
      <c r="P10" s="8">
        <v>2</v>
      </c>
      <c r="Q10" s="9">
        <v>0</v>
      </c>
    </row>
    <row r="11" spans="1:17" s="19" customFormat="1" ht="33" customHeight="1" thickBot="1">
      <c r="A11" s="12" t="s">
        <v>10</v>
      </c>
      <c r="B11" s="13">
        <v>32</v>
      </c>
      <c r="C11" s="13">
        <v>32</v>
      </c>
      <c r="D11" s="14">
        <v>32</v>
      </c>
      <c r="E11" s="14">
        <v>32</v>
      </c>
      <c r="F11" s="14">
        <v>32</v>
      </c>
      <c r="G11" s="14">
        <v>32</v>
      </c>
      <c r="H11" s="14">
        <v>32</v>
      </c>
      <c r="I11" s="38">
        <v>32</v>
      </c>
      <c r="J11" s="38">
        <v>32</v>
      </c>
      <c r="K11" s="15">
        <v>7</v>
      </c>
      <c r="L11" s="16">
        <v>3</v>
      </c>
      <c r="M11" s="16">
        <v>4</v>
      </c>
      <c r="N11" s="16">
        <v>7</v>
      </c>
      <c r="O11" s="16">
        <v>4</v>
      </c>
      <c r="P11" s="16">
        <v>5</v>
      </c>
      <c r="Q11" s="17">
        <v>2</v>
      </c>
    </row>
    <row r="12" spans="1:17" s="31" customFormat="1" ht="15" customHeight="1">
      <c r="A12" s="28" t="s">
        <v>13</v>
      </c>
      <c r="B12" s="28"/>
      <c r="C12" s="28"/>
      <c r="D12" s="28"/>
      <c r="E12" s="28"/>
      <c r="F12" s="28"/>
      <c r="G12" s="28"/>
      <c r="H12" s="28"/>
      <c r="I12" s="28"/>
      <c r="J12" s="28"/>
      <c r="K12" s="28"/>
      <c r="L12" s="28"/>
      <c r="M12" s="29"/>
      <c r="N12" s="29"/>
      <c r="O12" s="29"/>
      <c r="P12" s="29"/>
      <c r="Q12" s="30"/>
    </row>
  </sheetData>
  <mergeCells count="2">
    <mergeCell ref="N3:O3"/>
    <mergeCell ref="P3:Q3"/>
  </mergeCells>
  <phoneticPr fontId="2"/>
  <printOptions horizontalCentered="1"/>
  <pageMargins left="0.47000000000000003" right="0.47000000000000003" top="0.70866141732283472" bottom="0" header="0" footer="0"/>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zoomScaleNormal="120" zoomScaleSheetLayoutView="70" workbookViewId="0">
      <selection sqref="A1:J1"/>
    </sheetView>
  </sheetViews>
  <sheetFormatPr defaultColWidth="8.875" defaultRowHeight="12"/>
  <cols>
    <col min="1" max="1" width="37.5" style="79" customWidth="1"/>
    <col min="2" max="2" width="6.25" style="42" customWidth="1"/>
    <col min="3" max="9" width="5" style="42" customWidth="1"/>
    <col min="10" max="10" width="6.25" style="42" customWidth="1"/>
    <col min="11" max="12" width="6.625" style="42" customWidth="1"/>
    <col min="13" max="16384" width="8.875" style="42"/>
  </cols>
  <sheetData>
    <row r="1" spans="1:12" ht="15" customHeight="1">
      <c r="A1" s="40" t="s">
        <v>26</v>
      </c>
      <c r="B1" s="40"/>
      <c r="C1" s="41"/>
      <c r="D1" s="41"/>
      <c r="E1" s="41"/>
      <c r="F1" s="41"/>
      <c r="G1" s="41"/>
      <c r="H1" s="41"/>
      <c r="I1" s="41"/>
      <c r="J1" s="41"/>
    </row>
    <row r="2" spans="1:12" s="44" customFormat="1" ht="15" customHeight="1" thickBot="1">
      <c r="A2" s="43" t="s">
        <v>27</v>
      </c>
      <c r="J2" s="45" t="s">
        <v>28</v>
      </c>
    </row>
    <row r="3" spans="1:12" s="44" customFormat="1" ht="14.1" customHeight="1" thickBot="1">
      <c r="A3" s="46"/>
      <c r="B3" s="47" t="s">
        <v>29</v>
      </c>
      <c r="C3" s="48" t="s">
        <v>30</v>
      </c>
      <c r="D3" s="49" t="s">
        <v>31</v>
      </c>
      <c r="E3" s="49" t="s">
        <v>32</v>
      </c>
      <c r="F3" s="49" t="s">
        <v>33</v>
      </c>
      <c r="G3" s="49" t="s">
        <v>34</v>
      </c>
      <c r="H3" s="49" t="s">
        <v>35</v>
      </c>
      <c r="I3" s="49" t="s">
        <v>36</v>
      </c>
      <c r="J3" s="50" t="s">
        <v>37</v>
      </c>
      <c r="K3" s="51"/>
      <c r="L3" s="51"/>
    </row>
    <row r="4" spans="1:12" s="44" customFormat="1" ht="12.95" customHeight="1">
      <c r="A4" s="52" t="s">
        <v>38</v>
      </c>
      <c r="B4" s="53">
        <f>SUM(C4:I4)</f>
        <v>346</v>
      </c>
      <c r="C4" s="54">
        <v>67</v>
      </c>
      <c r="D4" s="55">
        <v>40</v>
      </c>
      <c r="E4" s="55">
        <v>57</v>
      </c>
      <c r="F4" s="55">
        <v>48</v>
      </c>
      <c r="G4" s="55">
        <v>44</v>
      </c>
      <c r="H4" s="55">
        <v>43</v>
      </c>
      <c r="I4" s="55">
        <v>47</v>
      </c>
      <c r="J4" s="56" t="s">
        <v>39</v>
      </c>
      <c r="L4" s="51"/>
    </row>
    <row r="5" spans="1:12" s="44" customFormat="1" ht="12.95" customHeight="1">
      <c r="A5" s="52" t="s">
        <v>40</v>
      </c>
      <c r="B5" s="53">
        <f t="shared" ref="B5:B31" si="0">SUM(C5:I5)</f>
        <v>377</v>
      </c>
      <c r="C5" s="54">
        <v>80</v>
      </c>
      <c r="D5" s="55">
        <v>51</v>
      </c>
      <c r="E5" s="55">
        <v>48</v>
      </c>
      <c r="F5" s="55">
        <v>62</v>
      </c>
      <c r="G5" s="55">
        <v>52</v>
      </c>
      <c r="H5" s="55">
        <v>42</v>
      </c>
      <c r="I5" s="55">
        <v>42</v>
      </c>
      <c r="J5" s="56" t="s">
        <v>39</v>
      </c>
      <c r="L5" s="51"/>
    </row>
    <row r="6" spans="1:12" s="44" customFormat="1" ht="12.95" customHeight="1">
      <c r="A6" s="52" t="s">
        <v>41</v>
      </c>
      <c r="B6" s="53">
        <f t="shared" si="0"/>
        <v>17</v>
      </c>
      <c r="C6" s="54">
        <v>3</v>
      </c>
      <c r="D6" s="55">
        <v>2</v>
      </c>
      <c r="E6" s="55">
        <v>5</v>
      </c>
      <c r="F6" s="55">
        <v>1</v>
      </c>
      <c r="G6" s="55">
        <v>3</v>
      </c>
      <c r="H6" s="55">
        <v>2</v>
      </c>
      <c r="I6" s="55">
        <v>1</v>
      </c>
      <c r="J6" s="56" t="s">
        <v>39</v>
      </c>
      <c r="L6" s="51"/>
    </row>
    <row r="7" spans="1:12" s="44" customFormat="1" ht="12.95" customHeight="1">
      <c r="A7" s="57" t="s">
        <v>42</v>
      </c>
      <c r="B7" s="53">
        <f t="shared" si="0"/>
        <v>324</v>
      </c>
      <c r="C7" s="58">
        <v>64</v>
      </c>
      <c r="D7" s="59">
        <v>41</v>
      </c>
      <c r="E7" s="59">
        <v>68</v>
      </c>
      <c r="F7" s="59">
        <v>37</v>
      </c>
      <c r="G7" s="59">
        <v>38</v>
      </c>
      <c r="H7" s="59">
        <v>39</v>
      </c>
      <c r="I7" s="59">
        <v>37</v>
      </c>
      <c r="J7" s="56" t="s">
        <v>39</v>
      </c>
      <c r="L7" s="51"/>
    </row>
    <row r="8" spans="1:12" s="44" customFormat="1" ht="12.95" customHeight="1">
      <c r="A8" s="52" t="s">
        <v>43</v>
      </c>
      <c r="B8" s="53">
        <f t="shared" si="0"/>
        <v>134</v>
      </c>
      <c r="C8" s="54">
        <v>19</v>
      </c>
      <c r="D8" s="55">
        <v>10</v>
      </c>
      <c r="E8" s="55">
        <v>23</v>
      </c>
      <c r="F8" s="55">
        <v>22</v>
      </c>
      <c r="G8" s="55">
        <v>27</v>
      </c>
      <c r="H8" s="55">
        <v>14</v>
      </c>
      <c r="I8" s="55">
        <v>19</v>
      </c>
      <c r="J8" s="56" t="s">
        <v>39</v>
      </c>
      <c r="L8" s="51"/>
    </row>
    <row r="9" spans="1:12" s="44" customFormat="1" ht="12.95" customHeight="1">
      <c r="A9" s="52" t="s">
        <v>44</v>
      </c>
      <c r="B9" s="53">
        <f t="shared" si="0"/>
        <v>176</v>
      </c>
      <c r="C9" s="54">
        <v>31</v>
      </c>
      <c r="D9" s="55">
        <v>24</v>
      </c>
      <c r="E9" s="55">
        <v>26</v>
      </c>
      <c r="F9" s="55">
        <v>22</v>
      </c>
      <c r="G9" s="55">
        <v>24</v>
      </c>
      <c r="H9" s="55">
        <v>25</v>
      </c>
      <c r="I9" s="55">
        <v>24</v>
      </c>
      <c r="J9" s="56" t="s">
        <v>39</v>
      </c>
      <c r="L9" s="51"/>
    </row>
    <row r="10" spans="1:12" s="44" customFormat="1" ht="12.95" customHeight="1">
      <c r="A10" s="52" t="s">
        <v>45</v>
      </c>
      <c r="B10" s="53">
        <f t="shared" si="0"/>
        <v>1764</v>
      </c>
      <c r="C10" s="54">
        <v>305</v>
      </c>
      <c r="D10" s="55">
        <v>210</v>
      </c>
      <c r="E10" s="55">
        <v>374</v>
      </c>
      <c r="F10" s="55">
        <v>227</v>
      </c>
      <c r="G10" s="55">
        <v>197</v>
      </c>
      <c r="H10" s="55">
        <v>265</v>
      </c>
      <c r="I10" s="55">
        <v>186</v>
      </c>
      <c r="J10" s="56" t="s">
        <v>39</v>
      </c>
      <c r="L10" s="51"/>
    </row>
    <row r="11" spans="1:12" s="44" customFormat="1" ht="12.95" customHeight="1">
      <c r="A11" s="52" t="s">
        <v>46</v>
      </c>
      <c r="B11" s="53">
        <f t="shared" si="0"/>
        <v>144</v>
      </c>
      <c r="C11" s="54">
        <v>31</v>
      </c>
      <c r="D11" s="55">
        <v>17</v>
      </c>
      <c r="E11" s="55">
        <v>18</v>
      </c>
      <c r="F11" s="55">
        <v>27</v>
      </c>
      <c r="G11" s="55">
        <v>20</v>
      </c>
      <c r="H11" s="55">
        <v>16</v>
      </c>
      <c r="I11" s="55">
        <v>15</v>
      </c>
      <c r="J11" s="56">
        <v>4494</v>
      </c>
      <c r="L11" s="51"/>
    </row>
    <row r="12" spans="1:12" s="44" customFormat="1" ht="12.95" customHeight="1">
      <c r="A12" s="52" t="s">
        <v>47</v>
      </c>
      <c r="B12" s="53">
        <f t="shared" si="0"/>
        <v>36</v>
      </c>
      <c r="C12" s="54">
        <v>7</v>
      </c>
      <c r="D12" s="55">
        <v>2</v>
      </c>
      <c r="E12" s="55">
        <v>6</v>
      </c>
      <c r="F12" s="55">
        <v>4</v>
      </c>
      <c r="G12" s="55">
        <v>8</v>
      </c>
      <c r="H12" s="55">
        <v>5</v>
      </c>
      <c r="I12" s="55">
        <v>4</v>
      </c>
      <c r="J12" s="56" t="s">
        <v>39</v>
      </c>
      <c r="L12" s="51"/>
    </row>
    <row r="13" spans="1:12" s="44" customFormat="1" ht="12.95" customHeight="1">
      <c r="A13" s="52" t="s">
        <v>48</v>
      </c>
      <c r="B13" s="53">
        <f t="shared" si="0"/>
        <v>83</v>
      </c>
      <c r="C13" s="54">
        <v>12</v>
      </c>
      <c r="D13" s="55">
        <v>8</v>
      </c>
      <c r="E13" s="55">
        <v>11</v>
      </c>
      <c r="F13" s="55">
        <v>12</v>
      </c>
      <c r="G13" s="55">
        <v>13</v>
      </c>
      <c r="H13" s="55">
        <v>13</v>
      </c>
      <c r="I13" s="55">
        <v>14</v>
      </c>
      <c r="J13" s="56">
        <v>715</v>
      </c>
      <c r="L13" s="51"/>
    </row>
    <row r="14" spans="1:12" s="44" customFormat="1" ht="12.95" customHeight="1">
      <c r="A14" s="52" t="s">
        <v>49</v>
      </c>
      <c r="B14" s="53">
        <f t="shared" si="0"/>
        <v>21</v>
      </c>
      <c r="C14" s="54">
        <v>3</v>
      </c>
      <c r="D14" s="55">
        <v>2</v>
      </c>
      <c r="E14" s="55">
        <v>1</v>
      </c>
      <c r="F14" s="55">
        <v>4</v>
      </c>
      <c r="G14" s="55">
        <v>4</v>
      </c>
      <c r="H14" s="55">
        <v>4</v>
      </c>
      <c r="I14" s="55">
        <v>3</v>
      </c>
      <c r="J14" s="56" t="s">
        <v>39</v>
      </c>
      <c r="L14" s="51"/>
    </row>
    <row r="15" spans="1:12" s="44" customFormat="1" ht="12.95" customHeight="1">
      <c r="A15" s="52" t="s">
        <v>50</v>
      </c>
      <c r="B15" s="53">
        <f t="shared" si="0"/>
        <v>116</v>
      </c>
      <c r="C15" s="54">
        <v>7</v>
      </c>
      <c r="D15" s="55">
        <v>12</v>
      </c>
      <c r="E15" s="55">
        <v>12</v>
      </c>
      <c r="F15" s="55">
        <v>20</v>
      </c>
      <c r="G15" s="55">
        <v>25</v>
      </c>
      <c r="H15" s="55">
        <v>22</v>
      </c>
      <c r="I15" s="55">
        <v>18</v>
      </c>
      <c r="J15" s="56">
        <v>7981</v>
      </c>
      <c r="L15" s="51"/>
    </row>
    <row r="16" spans="1:12" s="44" customFormat="1" ht="12.95" customHeight="1">
      <c r="A16" s="52" t="s">
        <v>51</v>
      </c>
      <c r="B16" s="53">
        <f t="shared" si="0"/>
        <v>2</v>
      </c>
      <c r="C16" s="54">
        <v>0</v>
      </c>
      <c r="D16" s="55">
        <v>0</v>
      </c>
      <c r="E16" s="55">
        <v>0</v>
      </c>
      <c r="F16" s="55">
        <v>0</v>
      </c>
      <c r="G16" s="55">
        <v>2</v>
      </c>
      <c r="H16" s="55">
        <v>0</v>
      </c>
      <c r="I16" s="55">
        <v>0</v>
      </c>
      <c r="J16" s="56">
        <v>214</v>
      </c>
      <c r="L16" s="51"/>
    </row>
    <row r="17" spans="1:12" s="44" customFormat="1" ht="12.95" customHeight="1">
      <c r="A17" s="57" t="s">
        <v>52</v>
      </c>
      <c r="B17" s="53">
        <f t="shared" si="0"/>
        <v>1</v>
      </c>
      <c r="C17" s="54">
        <v>0</v>
      </c>
      <c r="D17" s="55">
        <v>0</v>
      </c>
      <c r="E17" s="55">
        <v>0</v>
      </c>
      <c r="F17" s="55">
        <v>1</v>
      </c>
      <c r="G17" s="55">
        <v>0</v>
      </c>
      <c r="H17" s="55">
        <v>0</v>
      </c>
      <c r="I17" s="55">
        <v>0</v>
      </c>
      <c r="J17" s="56">
        <v>50</v>
      </c>
      <c r="L17" s="51"/>
    </row>
    <row r="18" spans="1:12" s="44" customFormat="1" ht="12.95" customHeight="1">
      <c r="A18" s="52" t="s">
        <v>53</v>
      </c>
      <c r="B18" s="53">
        <f t="shared" si="0"/>
        <v>56</v>
      </c>
      <c r="C18" s="54">
        <v>11</v>
      </c>
      <c r="D18" s="55">
        <v>8</v>
      </c>
      <c r="E18" s="55">
        <v>12</v>
      </c>
      <c r="F18" s="55">
        <v>6</v>
      </c>
      <c r="G18" s="55">
        <v>11</v>
      </c>
      <c r="H18" s="55">
        <v>4</v>
      </c>
      <c r="I18" s="55">
        <v>4</v>
      </c>
      <c r="J18" s="56" t="s">
        <v>39</v>
      </c>
      <c r="L18" s="51"/>
    </row>
    <row r="19" spans="1:12" s="44" customFormat="1" ht="12.95" customHeight="1">
      <c r="A19" s="52" t="s">
        <v>54</v>
      </c>
      <c r="B19" s="53">
        <f t="shared" si="0"/>
        <v>58</v>
      </c>
      <c r="C19" s="54">
        <v>11</v>
      </c>
      <c r="D19" s="55">
        <v>8</v>
      </c>
      <c r="E19" s="55">
        <v>13</v>
      </c>
      <c r="F19" s="55">
        <v>6</v>
      </c>
      <c r="G19" s="55">
        <v>11</v>
      </c>
      <c r="H19" s="55">
        <v>5</v>
      </c>
      <c r="I19" s="55">
        <v>4</v>
      </c>
      <c r="J19" s="56" t="s">
        <v>39</v>
      </c>
      <c r="L19" s="51"/>
    </row>
    <row r="20" spans="1:12" s="44" customFormat="1" ht="12.95" customHeight="1">
      <c r="A20" s="60" t="s">
        <v>55</v>
      </c>
      <c r="B20" s="53">
        <f t="shared" si="0"/>
        <v>50</v>
      </c>
      <c r="C20" s="54">
        <v>7</v>
      </c>
      <c r="D20" s="55">
        <v>6</v>
      </c>
      <c r="E20" s="55">
        <v>6</v>
      </c>
      <c r="F20" s="55">
        <v>7</v>
      </c>
      <c r="G20" s="55">
        <v>6</v>
      </c>
      <c r="H20" s="55">
        <v>8</v>
      </c>
      <c r="I20" s="55">
        <v>10</v>
      </c>
      <c r="J20" s="56">
        <v>5031</v>
      </c>
      <c r="L20" s="51"/>
    </row>
    <row r="21" spans="1:12" s="44" customFormat="1" ht="12.95" customHeight="1">
      <c r="A21" s="60" t="s">
        <v>56</v>
      </c>
      <c r="B21" s="53">
        <f t="shared" si="0"/>
        <v>19</v>
      </c>
      <c r="C21" s="54">
        <v>2</v>
      </c>
      <c r="D21" s="55">
        <v>2</v>
      </c>
      <c r="E21" s="55">
        <v>1</v>
      </c>
      <c r="F21" s="55">
        <v>4</v>
      </c>
      <c r="G21" s="55">
        <v>4</v>
      </c>
      <c r="H21" s="55">
        <v>3</v>
      </c>
      <c r="I21" s="55">
        <v>3</v>
      </c>
      <c r="J21" s="56">
        <v>2281</v>
      </c>
      <c r="L21" s="51"/>
    </row>
    <row r="22" spans="1:12" s="44" customFormat="1" ht="12.95" customHeight="1">
      <c r="A22" s="60" t="s">
        <v>57</v>
      </c>
      <c r="B22" s="53">
        <f t="shared" si="0"/>
        <v>0</v>
      </c>
      <c r="C22" s="54">
        <v>0</v>
      </c>
      <c r="D22" s="55">
        <v>0</v>
      </c>
      <c r="E22" s="55">
        <v>0</v>
      </c>
      <c r="F22" s="55">
        <v>0</v>
      </c>
      <c r="G22" s="55">
        <v>0</v>
      </c>
      <c r="H22" s="55">
        <v>0</v>
      </c>
      <c r="I22" s="55">
        <v>0</v>
      </c>
      <c r="J22" s="56">
        <v>0</v>
      </c>
      <c r="L22" s="51"/>
    </row>
    <row r="23" spans="1:12" s="44" customFormat="1" ht="12.95" customHeight="1">
      <c r="A23" s="57" t="s">
        <v>58</v>
      </c>
      <c r="B23" s="53">
        <f t="shared" si="0"/>
        <v>29</v>
      </c>
      <c r="C23" s="54">
        <v>5</v>
      </c>
      <c r="D23" s="55">
        <v>4</v>
      </c>
      <c r="E23" s="55">
        <v>4</v>
      </c>
      <c r="F23" s="55">
        <v>6</v>
      </c>
      <c r="G23" s="55">
        <v>5</v>
      </c>
      <c r="H23" s="55">
        <v>0</v>
      </c>
      <c r="I23" s="55">
        <v>5</v>
      </c>
      <c r="J23" s="56" t="s">
        <v>39</v>
      </c>
      <c r="L23" s="61"/>
    </row>
    <row r="24" spans="1:12" s="44" customFormat="1" ht="12.95" customHeight="1">
      <c r="A24" s="52" t="s">
        <v>59</v>
      </c>
      <c r="B24" s="53">
        <f t="shared" si="0"/>
        <v>8</v>
      </c>
      <c r="C24" s="54">
        <v>2</v>
      </c>
      <c r="D24" s="55">
        <v>1</v>
      </c>
      <c r="E24" s="55">
        <v>1</v>
      </c>
      <c r="F24" s="55">
        <v>1</v>
      </c>
      <c r="G24" s="55">
        <v>1</v>
      </c>
      <c r="H24" s="55">
        <v>0</v>
      </c>
      <c r="I24" s="55">
        <v>2</v>
      </c>
      <c r="J24" s="56" t="s">
        <v>39</v>
      </c>
      <c r="L24" s="61"/>
    </row>
    <row r="25" spans="1:12" s="44" customFormat="1" ht="12.95" customHeight="1">
      <c r="A25" s="52" t="s">
        <v>60</v>
      </c>
      <c r="B25" s="53">
        <f t="shared" si="0"/>
        <v>50</v>
      </c>
      <c r="C25" s="54">
        <v>11</v>
      </c>
      <c r="D25" s="55">
        <v>4</v>
      </c>
      <c r="E25" s="55">
        <v>12</v>
      </c>
      <c r="F25" s="55">
        <v>5</v>
      </c>
      <c r="G25" s="55">
        <v>8</v>
      </c>
      <c r="H25" s="55">
        <v>6</v>
      </c>
      <c r="I25" s="55">
        <v>4</v>
      </c>
      <c r="J25" s="56">
        <v>506</v>
      </c>
      <c r="L25" s="61"/>
    </row>
    <row r="26" spans="1:12" s="44" customFormat="1" ht="12.95" customHeight="1">
      <c r="A26" s="52" t="s">
        <v>61</v>
      </c>
      <c r="B26" s="53">
        <f t="shared" si="0"/>
        <v>46</v>
      </c>
      <c r="C26" s="54">
        <v>5</v>
      </c>
      <c r="D26" s="55">
        <v>7</v>
      </c>
      <c r="E26" s="55">
        <v>4</v>
      </c>
      <c r="F26" s="55">
        <v>6</v>
      </c>
      <c r="G26" s="55">
        <v>9</v>
      </c>
      <c r="H26" s="55">
        <v>9</v>
      </c>
      <c r="I26" s="55">
        <v>6</v>
      </c>
      <c r="J26" s="56" t="s">
        <v>39</v>
      </c>
      <c r="L26" s="61"/>
    </row>
    <row r="27" spans="1:12" s="44" customFormat="1" ht="12.95" customHeight="1">
      <c r="A27" s="52" t="s">
        <v>62</v>
      </c>
      <c r="B27" s="53">
        <f t="shared" si="0"/>
        <v>134</v>
      </c>
      <c r="C27" s="54">
        <v>21</v>
      </c>
      <c r="D27" s="55">
        <v>12</v>
      </c>
      <c r="E27" s="55">
        <v>16</v>
      </c>
      <c r="F27" s="55">
        <v>21</v>
      </c>
      <c r="G27" s="55">
        <v>21</v>
      </c>
      <c r="H27" s="55">
        <v>23</v>
      </c>
      <c r="I27" s="55">
        <v>20</v>
      </c>
      <c r="J27" s="56">
        <v>2380</v>
      </c>
      <c r="L27" s="61"/>
    </row>
    <row r="28" spans="1:12" s="44" customFormat="1" ht="12.95" customHeight="1">
      <c r="A28" s="57" t="s">
        <v>63</v>
      </c>
      <c r="B28" s="53">
        <f>SUM(C28:I28)</f>
        <v>19</v>
      </c>
      <c r="C28" s="54">
        <v>1</v>
      </c>
      <c r="D28" s="55">
        <v>1</v>
      </c>
      <c r="E28" s="55">
        <v>1</v>
      </c>
      <c r="F28" s="55">
        <v>6</v>
      </c>
      <c r="G28" s="55">
        <v>2</v>
      </c>
      <c r="H28" s="55">
        <v>3</v>
      </c>
      <c r="I28" s="55">
        <v>5</v>
      </c>
      <c r="J28" s="56" t="s">
        <v>39</v>
      </c>
      <c r="K28" s="51"/>
      <c r="L28" s="61"/>
    </row>
    <row r="29" spans="1:12" s="44" customFormat="1" ht="12.95" customHeight="1">
      <c r="A29" s="57" t="s">
        <v>64</v>
      </c>
      <c r="B29" s="53">
        <f t="shared" si="0"/>
        <v>188</v>
      </c>
      <c r="C29" s="54">
        <v>40</v>
      </c>
      <c r="D29" s="55">
        <v>18</v>
      </c>
      <c r="E29" s="55">
        <v>17</v>
      </c>
      <c r="F29" s="55">
        <v>25</v>
      </c>
      <c r="G29" s="55">
        <v>27</v>
      </c>
      <c r="H29" s="55">
        <v>38</v>
      </c>
      <c r="I29" s="55">
        <v>23</v>
      </c>
      <c r="J29" s="56">
        <v>2413</v>
      </c>
      <c r="K29" s="51"/>
      <c r="L29" s="61"/>
    </row>
    <row r="30" spans="1:12" s="44" customFormat="1" ht="12.95" customHeight="1">
      <c r="A30" s="52" t="s">
        <v>65</v>
      </c>
      <c r="B30" s="53">
        <f t="shared" si="0"/>
        <v>0</v>
      </c>
      <c r="C30" s="54">
        <v>0</v>
      </c>
      <c r="D30" s="55">
        <v>0</v>
      </c>
      <c r="E30" s="55">
        <v>0</v>
      </c>
      <c r="F30" s="55">
        <v>0</v>
      </c>
      <c r="G30" s="55">
        <v>0</v>
      </c>
      <c r="H30" s="55">
        <v>0</v>
      </c>
      <c r="I30" s="55">
        <v>0</v>
      </c>
      <c r="J30" s="56" t="s">
        <v>39</v>
      </c>
      <c r="K30" s="61"/>
      <c r="L30" s="51"/>
    </row>
    <row r="31" spans="1:12" s="44" customFormat="1" ht="12.95" customHeight="1" thickBot="1">
      <c r="A31" s="52" t="s">
        <v>66</v>
      </c>
      <c r="B31" s="53">
        <f t="shared" si="0"/>
        <v>9</v>
      </c>
      <c r="C31" s="62">
        <v>1</v>
      </c>
      <c r="D31" s="63">
        <v>1</v>
      </c>
      <c r="E31" s="63">
        <v>2</v>
      </c>
      <c r="F31" s="63">
        <v>0</v>
      </c>
      <c r="G31" s="63">
        <v>3</v>
      </c>
      <c r="H31" s="63">
        <v>1</v>
      </c>
      <c r="I31" s="63">
        <v>1</v>
      </c>
      <c r="J31" s="56">
        <v>250</v>
      </c>
      <c r="K31" s="61"/>
      <c r="L31" s="51"/>
    </row>
    <row r="32" spans="1:12" s="44" customFormat="1" ht="14.1" customHeight="1" thickBot="1">
      <c r="A32" s="64" t="s">
        <v>67</v>
      </c>
      <c r="B32" s="65">
        <f t="shared" ref="B32:I32" si="1">SUM(B4:B31)</f>
        <v>4207</v>
      </c>
      <c r="C32" s="65">
        <f t="shared" si="1"/>
        <v>746</v>
      </c>
      <c r="D32" s="65">
        <f t="shared" si="1"/>
        <v>491</v>
      </c>
      <c r="E32" s="65">
        <f t="shared" si="1"/>
        <v>738</v>
      </c>
      <c r="F32" s="65">
        <f t="shared" si="1"/>
        <v>580</v>
      </c>
      <c r="G32" s="65">
        <f t="shared" si="1"/>
        <v>565</v>
      </c>
      <c r="H32" s="65">
        <f t="shared" si="1"/>
        <v>590</v>
      </c>
      <c r="I32" s="65">
        <f t="shared" si="1"/>
        <v>497</v>
      </c>
      <c r="J32" s="66"/>
      <c r="K32" s="67"/>
      <c r="L32" s="67"/>
    </row>
    <row r="33" spans="1:12" s="44" customFormat="1" ht="5.0999999999999996" customHeight="1">
      <c r="A33" s="68"/>
      <c r="B33" s="69"/>
      <c r="C33" s="69"/>
      <c r="D33" s="69"/>
      <c r="E33" s="69"/>
      <c r="F33" s="69"/>
      <c r="G33" s="70"/>
      <c r="H33" s="70"/>
      <c r="I33" s="70"/>
      <c r="J33" s="70"/>
      <c r="K33" s="67"/>
      <c r="L33" s="67"/>
    </row>
    <row r="34" spans="1:12" s="44" customFormat="1" ht="14.1" customHeight="1" thickBot="1">
      <c r="A34" s="71" t="s">
        <v>68</v>
      </c>
      <c r="B34" s="71"/>
      <c r="C34" s="71"/>
      <c r="D34" s="71"/>
      <c r="E34" s="71"/>
      <c r="F34" s="71"/>
      <c r="G34" s="72"/>
      <c r="H34" s="72"/>
      <c r="I34" s="72"/>
      <c r="J34" s="45" t="s">
        <v>28</v>
      </c>
      <c r="K34" s="51"/>
      <c r="L34" s="51"/>
    </row>
    <row r="35" spans="1:12" s="44" customFormat="1" ht="14.1" customHeight="1" thickBot="1">
      <c r="A35" s="73"/>
      <c r="B35" s="47" t="s">
        <v>29</v>
      </c>
      <c r="C35" s="48" t="s">
        <v>30</v>
      </c>
      <c r="D35" s="49" t="s">
        <v>31</v>
      </c>
      <c r="E35" s="49" t="s">
        <v>32</v>
      </c>
      <c r="F35" s="49" t="s">
        <v>33</v>
      </c>
      <c r="G35" s="49" t="s">
        <v>34</v>
      </c>
      <c r="H35" s="49" t="s">
        <v>35</v>
      </c>
      <c r="I35" s="49" t="s">
        <v>36</v>
      </c>
      <c r="J35" s="50" t="s">
        <v>37</v>
      </c>
      <c r="K35" s="51"/>
      <c r="L35" s="51"/>
    </row>
    <row r="36" spans="1:12" s="44" customFormat="1" ht="12.95" customHeight="1">
      <c r="A36" s="52" t="s">
        <v>69</v>
      </c>
      <c r="B36" s="53">
        <f>SUM(C36:I36)</f>
        <v>49</v>
      </c>
      <c r="C36" s="54">
        <v>9</v>
      </c>
      <c r="D36" s="55">
        <v>6</v>
      </c>
      <c r="E36" s="55">
        <v>6</v>
      </c>
      <c r="F36" s="55">
        <v>7</v>
      </c>
      <c r="G36" s="55">
        <v>7</v>
      </c>
      <c r="H36" s="55">
        <v>7</v>
      </c>
      <c r="I36" s="55">
        <v>7</v>
      </c>
      <c r="J36" s="56" t="s">
        <v>39</v>
      </c>
      <c r="K36" s="51"/>
      <c r="L36" s="51"/>
    </row>
    <row r="37" spans="1:12" s="44" customFormat="1" ht="12.95" customHeight="1">
      <c r="A37" s="52" t="s">
        <v>70</v>
      </c>
      <c r="B37" s="53">
        <f t="shared" ref="B37:B54" si="2">SUM(C37:I37)</f>
        <v>14</v>
      </c>
      <c r="C37" s="54">
        <v>3</v>
      </c>
      <c r="D37" s="55">
        <v>2</v>
      </c>
      <c r="E37" s="55">
        <v>4</v>
      </c>
      <c r="F37" s="55">
        <v>1</v>
      </c>
      <c r="G37" s="55">
        <v>2</v>
      </c>
      <c r="H37" s="55">
        <v>2</v>
      </c>
      <c r="I37" s="55">
        <v>0</v>
      </c>
      <c r="J37" s="56" t="s">
        <v>39</v>
      </c>
      <c r="K37" s="51"/>
      <c r="L37" s="51"/>
    </row>
    <row r="38" spans="1:12" s="44" customFormat="1" ht="12.95" customHeight="1">
      <c r="A38" s="74" t="s">
        <v>71</v>
      </c>
      <c r="B38" s="53">
        <f t="shared" si="2"/>
        <v>318</v>
      </c>
      <c r="C38" s="54">
        <v>63</v>
      </c>
      <c r="D38" s="55">
        <v>41</v>
      </c>
      <c r="E38" s="55">
        <v>68</v>
      </c>
      <c r="F38" s="55">
        <v>37</v>
      </c>
      <c r="G38" s="55">
        <v>35</v>
      </c>
      <c r="H38" s="55">
        <v>38</v>
      </c>
      <c r="I38" s="55">
        <v>36</v>
      </c>
      <c r="J38" s="56" t="s">
        <v>39</v>
      </c>
      <c r="K38" s="51"/>
      <c r="L38" s="51"/>
    </row>
    <row r="39" spans="1:12" s="44" customFormat="1" ht="12.75" customHeight="1">
      <c r="A39" s="57" t="s">
        <v>72</v>
      </c>
      <c r="B39" s="53">
        <f t="shared" si="2"/>
        <v>129</v>
      </c>
      <c r="C39" s="54">
        <v>18</v>
      </c>
      <c r="D39" s="55">
        <v>10</v>
      </c>
      <c r="E39" s="55">
        <v>22</v>
      </c>
      <c r="F39" s="55">
        <v>22</v>
      </c>
      <c r="G39" s="55">
        <v>25</v>
      </c>
      <c r="H39" s="55">
        <v>13</v>
      </c>
      <c r="I39" s="55">
        <v>19</v>
      </c>
      <c r="J39" s="56" t="s">
        <v>39</v>
      </c>
      <c r="K39" s="51"/>
      <c r="L39" s="51"/>
    </row>
    <row r="40" spans="1:12" s="44" customFormat="1" ht="12.95" customHeight="1">
      <c r="A40" s="57" t="s">
        <v>73</v>
      </c>
      <c r="B40" s="53">
        <f t="shared" si="2"/>
        <v>176</v>
      </c>
      <c r="C40" s="54">
        <v>31</v>
      </c>
      <c r="D40" s="55">
        <v>24</v>
      </c>
      <c r="E40" s="55">
        <v>27</v>
      </c>
      <c r="F40" s="55">
        <v>22</v>
      </c>
      <c r="G40" s="55">
        <v>23</v>
      </c>
      <c r="H40" s="55">
        <v>25</v>
      </c>
      <c r="I40" s="55">
        <v>24</v>
      </c>
      <c r="J40" s="56" t="s">
        <v>39</v>
      </c>
      <c r="K40" s="51"/>
      <c r="L40" s="51"/>
    </row>
    <row r="41" spans="1:12" s="44" customFormat="1" ht="12.95" customHeight="1">
      <c r="A41" s="57" t="s">
        <v>74</v>
      </c>
      <c r="B41" s="53">
        <f t="shared" si="2"/>
        <v>1721</v>
      </c>
      <c r="C41" s="54">
        <v>298</v>
      </c>
      <c r="D41" s="55">
        <v>208</v>
      </c>
      <c r="E41" s="55">
        <v>366</v>
      </c>
      <c r="F41" s="55">
        <v>219</v>
      </c>
      <c r="G41" s="55">
        <v>190</v>
      </c>
      <c r="H41" s="55">
        <v>257</v>
      </c>
      <c r="I41" s="55">
        <v>183</v>
      </c>
      <c r="J41" s="56" t="s">
        <v>39</v>
      </c>
      <c r="K41" s="51"/>
      <c r="L41" s="51"/>
    </row>
    <row r="42" spans="1:12" s="44" customFormat="1" ht="12.95" customHeight="1">
      <c r="A42" s="57" t="s">
        <v>75</v>
      </c>
      <c r="B42" s="53">
        <f t="shared" si="2"/>
        <v>33</v>
      </c>
      <c r="C42" s="54">
        <v>6</v>
      </c>
      <c r="D42" s="55">
        <v>2</v>
      </c>
      <c r="E42" s="55">
        <v>6</v>
      </c>
      <c r="F42" s="55">
        <v>3</v>
      </c>
      <c r="G42" s="55">
        <v>8</v>
      </c>
      <c r="H42" s="55">
        <v>5</v>
      </c>
      <c r="I42" s="55">
        <v>3</v>
      </c>
      <c r="J42" s="56" t="s">
        <v>39</v>
      </c>
      <c r="K42" s="51"/>
      <c r="L42" s="51"/>
    </row>
    <row r="43" spans="1:12" s="44" customFormat="1" ht="12.95" customHeight="1">
      <c r="A43" s="57" t="s">
        <v>76</v>
      </c>
      <c r="B43" s="53">
        <f t="shared" si="2"/>
        <v>70</v>
      </c>
      <c r="C43" s="54">
        <v>12</v>
      </c>
      <c r="D43" s="55">
        <v>8</v>
      </c>
      <c r="E43" s="55">
        <v>8</v>
      </c>
      <c r="F43" s="55">
        <v>9</v>
      </c>
      <c r="G43" s="55">
        <v>11</v>
      </c>
      <c r="H43" s="55">
        <v>10</v>
      </c>
      <c r="I43" s="55">
        <v>12</v>
      </c>
      <c r="J43" s="56">
        <v>636</v>
      </c>
      <c r="K43" s="51"/>
      <c r="L43" s="51"/>
    </row>
    <row r="44" spans="1:12" s="44" customFormat="1" ht="12.95" customHeight="1">
      <c r="A44" s="57" t="s">
        <v>77</v>
      </c>
      <c r="B44" s="53">
        <f t="shared" si="2"/>
        <v>20</v>
      </c>
      <c r="C44" s="54">
        <v>3</v>
      </c>
      <c r="D44" s="55">
        <v>2</v>
      </c>
      <c r="E44" s="55">
        <v>1</v>
      </c>
      <c r="F44" s="55">
        <v>3</v>
      </c>
      <c r="G44" s="55">
        <v>4</v>
      </c>
      <c r="H44" s="55">
        <v>4</v>
      </c>
      <c r="I44" s="55">
        <v>3</v>
      </c>
      <c r="J44" s="56" t="s">
        <v>39</v>
      </c>
      <c r="K44" s="51"/>
      <c r="L44" s="51"/>
    </row>
    <row r="45" spans="1:12" s="44" customFormat="1" ht="12.95" customHeight="1">
      <c r="A45" s="57" t="s">
        <v>78</v>
      </c>
      <c r="B45" s="53">
        <f t="shared" si="2"/>
        <v>106</v>
      </c>
      <c r="C45" s="54">
        <v>6</v>
      </c>
      <c r="D45" s="55">
        <v>10</v>
      </c>
      <c r="E45" s="55">
        <v>12</v>
      </c>
      <c r="F45" s="55">
        <v>18</v>
      </c>
      <c r="G45" s="55">
        <v>22</v>
      </c>
      <c r="H45" s="55">
        <v>20</v>
      </c>
      <c r="I45" s="55">
        <v>18</v>
      </c>
      <c r="J45" s="56">
        <v>7408</v>
      </c>
      <c r="K45" s="51"/>
      <c r="L45" s="51"/>
    </row>
    <row r="46" spans="1:12" s="44" customFormat="1" ht="12.95" customHeight="1">
      <c r="A46" s="57" t="s">
        <v>79</v>
      </c>
      <c r="B46" s="53">
        <f t="shared" si="2"/>
        <v>2</v>
      </c>
      <c r="C46" s="54">
        <v>0</v>
      </c>
      <c r="D46" s="55">
        <v>0</v>
      </c>
      <c r="E46" s="55">
        <v>0</v>
      </c>
      <c r="F46" s="55">
        <v>0</v>
      </c>
      <c r="G46" s="55">
        <v>2</v>
      </c>
      <c r="H46" s="55">
        <v>0</v>
      </c>
      <c r="I46" s="55">
        <v>0</v>
      </c>
      <c r="J46" s="56">
        <v>214</v>
      </c>
      <c r="K46" s="51"/>
      <c r="L46" s="51"/>
    </row>
    <row r="47" spans="1:12" s="44" customFormat="1" ht="12.95" customHeight="1">
      <c r="A47" s="57" t="s">
        <v>80</v>
      </c>
      <c r="B47" s="53">
        <f t="shared" si="2"/>
        <v>55</v>
      </c>
      <c r="C47" s="54">
        <v>11</v>
      </c>
      <c r="D47" s="55">
        <v>8</v>
      </c>
      <c r="E47" s="55">
        <v>11</v>
      </c>
      <c r="F47" s="55">
        <v>6</v>
      </c>
      <c r="G47" s="55">
        <v>11</v>
      </c>
      <c r="H47" s="55">
        <v>4</v>
      </c>
      <c r="I47" s="55">
        <v>4</v>
      </c>
      <c r="J47" s="56" t="s">
        <v>39</v>
      </c>
      <c r="K47" s="51"/>
      <c r="L47" s="51"/>
    </row>
    <row r="48" spans="1:12" s="44" customFormat="1" ht="12.75" customHeight="1">
      <c r="A48" s="52" t="s">
        <v>81</v>
      </c>
      <c r="B48" s="53">
        <f t="shared" si="2"/>
        <v>56</v>
      </c>
      <c r="C48" s="54">
        <v>11</v>
      </c>
      <c r="D48" s="55">
        <v>8</v>
      </c>
      <c r="E48" s="55">
        <v>11</v>
      </c>
      <c r="F48" s="55">
        <v>6</v>
      </c>
      <c r="G48" s="55">
        <v>11</v>
      </c>
      <c r="H48" s="55">
        <v>5</v>
      </c>
      <c r="I48" s="55">
        <v>4</v>
      </c>
      <c r="J48" s="56" t="s">
        <v>39</v>
      </c>
      <c r="K48" s="51"/>
      <c r="L48" s="51"/>
    </row>
    <row r="49" spans="1:12" s="44" customFormat="1" ht="12.95" customHeight="1">
      <c r="A49" s="57" t="s">
        <v>82</v>
      </c>
      <c r="B49" s="53">
        <f t="shared" si="2"/>
        <v>45</v>
      </c>
      <c r="C49" s="55">
        <v>10</v>
      </c>
      <c r="D49" s="55">
        <v>3</v>
      </c>
      <c r="E49" s="55">
        <v>10</v>
      </c>
      <c r="F49" s="55">
        <v>5</v>
      </c>
      <c r="G49" s="55">
        <v>7</v>
      </c>
      <c r="H49" s="55">
        <v>6</v>
      </c>
      <c r="I49" s="55">
        <v>4</v>
      </c>
      <c r="J49" s="56" t="s">
        <v>39</v>
      </c>
      <c r="K49" s="51"/>
      <c r="L49" s="51"/>
    </row>
    <row r="50" spans="1:12" s="44" customFormat="1" ht="12.95" customHeight="1">
      <c r="A50" s="57" t="s">
        <v>83</v>
      </c>
      <c r="B50" s="53">
        <f t="shared" si="2"/>
        <v>41</v>
      </c>
      <c r="C50" s="54">
        <v>4</v>
      </c>
      <c r="D50" s="55">
        <v>5</v>
      </c>
      <c r="E50" s="55">
        <v>4</v>
      </c>
      <c r="F50" s="55">
        <v>5</v>
      </c>
      <c r="G50" s="55">
        <v>9</v>
      </c>
      <c r="H50" s="55">
        <v>8</v>
      </c>
      <c r="I50" s="55">
        <v>6</v>
      </c>
      <c r="J50" s="56" t="s">
        <v>39</v>
      </c>
      <c r="K50" s="51"/>
      <c r="L50" s="51"/>
    </row>
    <row r="51" spans="1:12" s="44" customFormat="1" ht="12.95" customHeight="1">
      <c r="A51" s="52" t="s">
        <v>84</v>
      </c>
      <c r="B51" s="53">
        <f t="shared" si="2"/>
        <v>127</v>
      </c>
      <c r="C51" s="54">
        <v>18</v>
      </c>
      <c r="D51" s="55">
        <v>10</v>
      </c>
      <c r="E51" s="55">
        <v>15</v>
      </c>
      <c r="F51" s="55">
        <v>21</v>
      </c>
      <c r="G51" s="55">
        <v>21</v>
      </c>
      <c r="H51" s="55">
        <v>23</v>
      </c>
      <c r="I51" s="55">
        <v>19</v>
      </c>
      <c r="J51" s="56">
        <v>2300</v>
      </c>
      <c r="K51" s="51"/>
      <c r="L51" s="51"/>
    </row>
    <row r="52" spans="1:12" s="44" customFormat="1" ht="12.95" customHeight="1">
      <c r="A52" s="52" t="s">
        <v>85</v>
      </c>
      <c r="B52" s="53">
        <f t="shared" si="2"/>
        <v>277</v>
      </c>
      <c r="C52" s="54">
        <v>64</v>
      </c>
      <c r="D52" s="55">
        <v>38</v>
      </c>
      <c r="E52" s="55">
        <v>38</v>
      </c>
      <c r="F52" s="55">
        <v>45</v>
      </c>
      <c r="G52" s="55">
        <v>34</v>
      </c>
      <c r="H52" s="55">
        <v>28</v>
      </c>
      <c r="I52" s="55">
        <v>30</v>
      </c>
      <c r="J52" s="56" t="s">
        <v>39</v>
      </c>
      <c r="K52" s="51"/>
      <c r="L52" s="51"/>
    </row>
    <row r="53" spans="1:12" s="44" customFormat="1" ht="12.95" customHeight="1">
      <c r="A53" s="52" t="s">
        <v>86</v>
      </c>
      <c r="B53" s="53">
        <f t="shared" si="2"/>
        <v>286</v>
      </c>
      <c r="C53" s="54">
        <v>58</v>
      </c>
      <c r="D53" s="55">
        <v>31</v>
      </c>
      <c r="E53" s="55">
        <v>32</v>
      </c>
      <c r="F53" s="55">
        <v>48</v>
      </c>
      <c r="G53" s="55">
        <v>42</v>
      </c>
      <c r="H53" s="55">
        <v>48</v>
      </c>
      <c r="I53" s="55">
        <v>27</v>
      </c>
      <c r="J53" s="56">
        <v>6280</v>
      </c>
      <c r="K53" s="51"/>
      <c r="L53" s="51"/>
    </row>
    <row r="54" spans="1:12" s="44" customFormat="1" ht="12.95" customHeight="1" thickBot="1">
      <c r="A54" s="75" t="s">
        <v>87</v>
      </c>
      <c r="B54" s="53">
        <f t="shared" si="2"/>
        <v>6</v>
      </c>
      <c r="C54" s="62">
        <v>1</v>
      </c>
      <c r="D54" s="63">
        <v>0</v>
      </c>
      <c r="E54" s="63">
        <v>1</v>
      </c>
      <c r="F54" s="63">
        <v>1</v>
      </c>
      <c r="G54" s="63">
        <v>1</v>
      </c>
      <c r="H54" s="63">
        <v>0</v>
      </c>
      <c r="I54" s="63">
        <v>2</v>
      </c>
      <c r="J54" s="56">
        <v>73</v>
      </c>
      <c r="K54" s="51"/>
      <c r="L54" s="51"/>
    </row>
    <row r="55" spans="1:12" s="44" customFormat="1" ht="14.1" customHeight="1" thickBot="1">
      <c r="A55" s="64" t="s">
        <v>67</v>
      </c>
      <c r="B55" s="65">
        <f>SUM(B36:B54)</f>
        <v>3531</v>
      </c>
      <c r="C55" s="65">
        <f t="shared" ref="C55:I55" si="3">SUM(C36:C54)</f>
        <v>626</v>
      </c>
      <c r="D55" s="65">
        <f t="shared" si="3"/>
        <v>416</v>
      </c>
      <c r="E55" s="65">
        <f t="shared" si="3"/>
        <v>642</v>
      </c>
      <c r="F55" s="65">
        <f t="shared" si="3"/>
        <v>478</v>
      </c>
      <c r="G55" s="65">
        <f t="shared" si="3"/>
        <v>465</v>
      </c>
      <c r="H55" s="65">
        <f t="shared" si="3"/>
        <v>503</v>
      </c>
      <c r="I55" s="65">
        <f t="shared" si="3"/>
        <v>401</v>
      </c>
      <c r="J55" s="66"/>
      <c r="K55" s="67"/>
      <c r="L55" s="67"/>
    </row>
    <row r="56" spans="1:12">
      <c r="A56" s="76" t="s">
        <v>88</v>
      </c>
    </row>
    <row r="57" spans="1:12" s="44" customFormat="1" ht="15" customHeight="1">
      <c r="A57" s="77" t="s">
        <v>89</v>
      </c>
      <c r="B57" s="78"/>
      <c r="C57" s="78"/>
      <c r="D57" s="78"/>
    </row>
  </sheetData>
  <mergeCells count="3">
    <mergeCell ref="A1:J1"/>
    <mergeCell ref="A34:F34"/>
    <mergeCell ref="A57:D57"/>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SheetLayoutView="130" workbookViewId="0"/>
  </sheetViews>
  <sheetFormatPr defaultColWidth="8.875" defaultRowHeight="13.5"/>
  <cols>
    <col min="1" max="1" width="15.5" style="33" customWidth="1"/>
    <col min="2" max="3" width="10.875" style="32" hidden="1" customWidth="1"/>
    <col min="4" max="8" width="15.5" style="32" customWidth="1"/>
    <col min="9" max="9" width="6.625" style="32" customWidth="1"/>
    <col min="10" max="10" width="6.625" style="33" customWidth="1"/>
    <col min="11" max="12" width="6.625" style="32" customWidth="1"/>
    <col min="13" max="13" width="6.625" style="33" customWidth="1"/>
    <col min="14" max="16384" width="8.875" style="32"/>
  </cols>
  <sheetData>
    <row r="1" spans="1:13" ht="15" customHeight="1">
      <c r="A1" s="80" t="s">
        <v>90</v>
      </c>
      <c r="J1" s="39"/>
      <c r="K1" s="39"/>
      <c r="L1" s="39"/>
      <c r="M1" s="39"/>
    </row>
    <row r="2" spans="1:13" s="84" customFormat="1" ht="15" customHeight="1" thickBot="1">
      <c r="A2" s="81" t="s">
        <v>91</v>
      </c>
      <c r="B2" s="81"/>
      <c r="C2" s="81"/>
      <c r="D2" s="81"/>
      <c r="E2" s="81"/>
      <c r="F2" s="81"/>
      <c r="G2" s="81"/>
      <c r="H2" s="81"/>
      <c r="I2" s="82"/>
      <c r="J2" s="83"/>
      <c r="K2" s="83"/>
      <c r="L2" s="83"/>
      <c r="M2" s="83"/>
    </row>
    <row r="3" spans="1:13" s="84" customFormat="1" ht="15" customHeight="1">
      <c r="A3" s="85"/>
      <c r="B3" s="86" t="s">
        <v>92</v>
      </c>
      <c r="C3" s="86" t="s">
        <v>93</v>
      </c>
      <c r="D3" s="87" t="s">
        <v>94</v>
      </c>
      <c r="E3" s="88"/>
      <c r="F3" s="89"/>
      <c r="G3" s="86" t="s">
        <v>95</v>
      </c>
      <c r="H3" s="90" t="s">
        <v>96</v>
      </c>
      <c r="J3" s="91"/>
      <c r="M3" s="91"/>
    </row>
    <row r="4" spans="1:13" s="84" customFormat="1" ht="15" customHeight="1" thickBot="1">
      <c r="A4" s="92"/>
      <c r="B4" s="93"/>
      <c r="C4" s="93"/>
      <c r="D4" s="94" t="s">
        <v>97</v>
      </c>
      <c r="E4" s="94" t="s">
        <v>98</v>
      </c>
      <c r="F4" s="94" t="s">
        <v>99</v>
      </c>
      <c r="G4" s="93"/>
      <c r="H4" s="95"/>
      <c r="J4" s="91"/>
      <c r="M4" s="91"/>
    </row>
    <row r="5" spans="1:13" s="84" customFormat="1" ht="15" customHeight="1">
      <c r="A5" s="96" t="s">
        <v>100</v>
      </c>
      <c r="B5" s="97">
        <v>2</v>
      </c>
      <c r="C5" s="97">
        <v>190</v>
      </c>
      <c r="D5" s="97">
        <f>SUM(D6:D7)</f>
        <v>151</v>
      </c>
      <c r="E5" s="97">
        <f>SUM(E6:E7)</f>
        <v>54</v>
      </c>
      <c r="F5" s="97">
        <f>SUM(F6:F7)</f>
        <v>205</v>
      </c>
      <c r="G5" s="97">
        <f>SUM(G6:G7)</f>
        <v>34</v>
      </c>
      <c r="H5" s="98">
        <f>SUM(H6:H7)</f>
        <v>36</v>
      </c>
      <c r="J5" s="91"/>
      <c r="M5" s="91"/>
    </row>
    <row r="6" spans="1:13" s="84" customFormat="1" ht="15" customHeight="1">
      <c r="A6" s="99" t="s">
        <v>101</v>
      </c>
      <c r="B6" s="100">
        <v>1</v>
      </c>
      <c r="C6" s="101">
        <v>140</v>
      </c>
      <c r="D6" s="101">
        <v>105</v>
      </c>
      <c r="E6" s="101">
        <v>0</v>
      </c>
      <c r="F6" s="101">
        <f>SUM(D6:E6)</f>
        <v>105</v>
      </c>
      <c r="G6" s="101">
        <f>0+3+3+4+1+0+3+0+3</f>
        <v>17</v>
      </c>
      <c r="H6" s="101">
        <f>0+5+2+2+2+2+5+1+1</f>
        <v>20</v>
      </c>
      <c r="J6" s="91"/>
      <c r="M6" s="91"/>
    </row>
    <row r="7" spans="1:13" s="84" customFormat="1" ht="15" customHeight="1">
      <c r="A7" s="102" t="s">
        <v>102</v>
      </c>
      <c r="B7" s="103">
        <v>1</v>
      </c>
      <c r="C7" s="104">
        <v>50</v>
      </c>
      <c r="D7" s="104">
        <v>46</v>
      </c>
      <c r="E7" s="104">
        <v>54</v>
      </c>
      <c r="F7" s="103">
        <f>SUM(D7:E7)</f>
        <v>100</v>
      </c>
      <c r="G7" s="104">
        <f>0+0+0+4+0+0+8+3+2</f>
        <v>17</v>
      </c>
      <c r="H7" s="104">
        <f>3+0+1+2+2+1+2+3+2</f>
        <v>16</v>
      </c>
      <c r="J7" s="91"/>
      <c r="M7" s="91"/>
    </row>
    <row r="8" spans="1:13" s="84" customFormat="1" ht="15" customHeight="1">
      <c r="A8" s="99" t="s">
        <v>0</v>
      </c>
      <c r="B8" s="100">
        <v>0</v>
      </c>
      <c r="C8" s="101">
        <v>0</v>
      </c>
      <c r="D8" s="101">
        <v>0</v>
      </c>
      <c r="E8" s="101">
        <v>0</v>
      </c>
      <c r="F8" s="101">
        <v>0</v>
      </c>
      <c r="G8" s="101">
        <v>0</v>
      </c>
      <c r="H8" s="101">
        <v>3</v>
      </c>
      <c r="J8" s="91"/>
      <c r="M8" s="91"/>
    </row>
    <row r="9" spans="1:13" s="84" customFormat="1" ht="15" customHeight="1">
      <c r="A9" s="99" t="s">
        <v>103</v>
      </c>
      <c r="B9" s="100">
        <v>0</v>
      </c>
      <c r="C9" s="101">
        <v>0</v>
      </c>
      <c r="D9" s="101">
        <v>0</v>
      </c>
      <c r="E9" s="101">
        <v>0</v>
      </c>
      <c r="F9" s="101">
        <v>0</v>
      </c>
      <c r="G9" s="101">
        <v>3</v>
      </c>
      <c r="H9" s="101">
        <v>5</v>
      </c>
      <c r="J9" s="91"/>
      <c r="M9" s="91"/>
    </row>
    <row r="10" spans="1:13" s="84" customFormat="1" ht="15" customHeight="1">
      <c r="A10" s="99" t="s">
        <v>104</v>
      </c>
      <c r="B10" s="100">
        <v>0</v>
      </c>
      <c r="C10" s="101">
        <v>0</v>
      </c>
      <c r="D10" s="101">
        <v>0</v>
      </c>
      <c r="E10" s="101">
        <v>0</v>
      </c>
      <c r="F10" s="101">
        <v>0</v>
      </c>
      <c r="G10" s="101">
        <v>3</v>
      </c>
      <c r="H10" s="101">
        <v>3</v>
      </c>
      <c r="J10" s="91"/>
      <c r="M10" s="91"/>
    </row>
    <row r="11" spans="1:13" s="84" customFormat="1" ht="15" customHeight="1">
      <c r="A11" s="99" t="s">
        <v>1</v>
      </c>
      <c r="B11" s="100">
        <v>0</v>
      </c>
      <c r="C11" s="101">
        <v>0</v>
      </c>
      <c r="D11" s="101">
        <v>0</v>
      </c>
      <c r="E11" s="101">
        <v>0</v>
      </c>
      <c r="F11" s="101">
        <v>0</v>
      </c>
      <c r="G11" s="101">
        <v>8</v>
      </c>
      <c r="H11" s="101">
        <v>4</v>
      </c>
      <c r="J11" s="91"/>
      <c r="M11" s="91"/>
    </row>
    <row r="12" spans="1:13" s="84" customFormat="1" ht="15" customHeight="1">
      <c r="A12" s="99" t="s">
        <v>105</v>
      </c>
      <c r="B12" s="100">
        <v>0</v>
      </c>
      <c r="C12" s="101">
        <v>0</v>
      </c>
      <c r="D12" s="101">
        <v>0</v>
      </c>
      <c r="E12" s="101">
        <v>0</v>
      </c>
      <c r="F12" s="101">
        <v>0</v>
      </c>
      <c r="G12" s="101">
        <v>1</v>
      </c>
      <c r="H12" s="101">
        <v>4</v>
      </c>
      <c r="J12" s="91"/>
      <c r="M12" s="91"/>
    </row>
    <row r="13" spans="1:13" s="84" customFormat="1" ht="15" customHeight="1">
      <c r="A13" s="99" t="s">
        <v>106</v>
      </c>
      <c r="B13" s="100">
        <v>2</v>
      </c>
      <c r="C13" s="101">
        <v>190</v>
      </c>
      <c r="D13" s="101">
        <f>D5</f>
        <v>151</v>
      </c>
      <c r="E13" s="101">
        <v>0</v>
      </c>
      <c r="F13" s="100">
        <f>D13</f>
        <v>151</v>
      </c>
      <c r="G13" s="101">
        <v>0</v>
      </c>
      <c r="H13" s="101">
        <v>3</v>
      </c>
      <c r="J13" s="91"/>
      <c r="M13" s="91"/>
    </row>
    <row r="14" spans="1:13" s="84" customFormat="1" ht="15" customHeight="1">
      <c r="A14" s="99" t="s">
        <v>4</v>
      </c>
      <c r="B14" s="100">
        <v>0</v>
      </c>
      <c r="C14" s="101">
        <v>0</v>
      </c>
      <c r="D14" s="101">
        <v>0</v>
      </c>
      <c r="E14" s="101">
        <v>0</v>
      </c>
      <c r="F14" s="101">
        <v>0</v>
      </c>
      <c r="G14" s="101">
        <v>11</v>
      </c>
      <c r="H14" s="101">
        <v>7</v>
      </c>
      <c r="J14" s="91"/>
      <c r="M14" s="91"/>
    </row>
    <row r="15" spans="1:13" s="84" customFormat="1" ht="15" customHeight="1">
      <c r="A15" s="99" t="s">
        <v>5</v>
      </c>
      <c r="B15" s="100">
        <v>0</v>
      </c>
      <c r="C15" s="101">
        <v>0</v>
      </c>
      <c r="D15" s="101">
        <v>0</v>
      </c>
      <c r="E15" s="101">
        <v>0</v>
      </c>
      <c r="F15" s="101">
        <v>0</v>
      </c>
      <c r="G15" s="101">
        <v>3</v>
      </c>
      <c r="H15" s="101">
        <v>4</v>
      </c>
      <c r="J15" s="91"/>
      <c r="M15" s="91"/>
    </row>
    <row r="16" spans="1:13" s="84" customFormat="1" ht="15" customHeight="1" thickBot="1">
      <c r="A16" s="105" t="s">
        <v>6</v>
      </c>
      <c r="B16" s="106">
        <v>0</v>
      </c>
      <c r="C16" s="107">
        <v>0</v>
      </c>
      <c r="D16" s="107">
        <v>0</v>
      </c>
      <c r="E16" s="107">
        <v>0</v>
      </c>
      <c r="F16" s="107">
        <v>0</v>
      </c>
      <c r="G16" s="107">
        <v>5</v>
      </c>
      <c r="H16" s="107">
        <v>3</v>
      </c>
      <c r="J16" s="91"/>
      <c r="M16" s="91"/>
    </row>
    <row r="17" spans="1:13" s="84" customFormat="1" ht="15" customHeight="1">
      <c r="A17" s="30" t="s">
        <v>107</v>
      </c>
      <c r="F17" s="108"/>
      <c r="G17" s="109"/>
      <c r="H17" s="109"/>
      <c r="J17" s="91"/>
      <c r="M17" s="91"/>
    </row>
    <row r="18" spans="1:13">
      <c r="F18" s="33"/>
      <c r="G18" s="110"/>
      <c r="H18" s="111"/>
      <c r="J18" s="32"/>
      <c r="M18" s="32"/>
    </row>
    <row r="19" spans="1:13">
      <c r="F19" s="33"/>
      <c r="H19" s="33"/>
      <c r="J19" s="32"/>
      <c r="M19" s="32"/>
    </row>
    <row r="20" spans="1:13">
      <c r="F20" s="33"/>
      <c r="H20" s="33"/>
      <c r="J20" s="32"/>
      <c r="M20" s="32"/>
    </row>
  </sheetData>
  <mergeCells count="9">
    <mergeCell ref="J1:K1"/>
    <mergeCell ref="L1:M1"/>
    <mergeCell ref="A2:H2"/>
    <mergeCell ref="A3:A4"/>
    <mergeCell ref="B3:B4"/>
    <mergeCell ref="C3:C4"/>
    <mergeCell ref="D3:F3"/>
    <mergeCell ref="G3:G4"/>
    <mergeCell ref="H3:H4"/>
  </mergeCells>
  <phoneticPr fontId="2"/>
  <pageMargins left="0.47244094488188981" right="0.47244094488188981" top="0.70866141732283472"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SheetLayoutView="100" workbookViewId="0"/>
  </sheetViews>
  <sheetFormatPr defaultColWidth="8.875" defaultRowHeight="13.5"/>
  <cols>
    <col min="1" max="1" width="15.5" style="137" customWidth="1"/>
    <col min="2" max="6" width="15.5" style="113" customWidth="1"/>
    <col min="7" max="16384" width="8.875" style="113"/>
  </cols>
  <sheetData>
    <row r="1" spans="1:6" ht="15" customHeight="1">
      <c r="A1" s="112" t="s">
        <v>108</v>
      </c>
    </row>
    <row r="2" spans="1:6" s="115" customFormat="1" ht="15" customHeight="1" thickBot="1">
      <c r="A2" s="114" t="s">
        <v>109</v>
      </c>
      <c r="B2" s="114"/>
      <c r="C2" s="114"/>
      <c r="D2" s="114"/>
      <c r="E2" s="114"/>
      <c r="F2" s="114"/>
    </row>
    <row r="3" spans="1:6" s="119" customFormat="1" ht="30" customHeight="1" thickBot="1">
      <c r="A3" s="116"/>
      <c r="B3" s="117" t="s">
        <v>92</v>
      </c>
      <c r="C3" s="117" t="s">
        <v>93</v>
      </c>
      <c r="D3" s="118" t="s">
        <v>110</v>
      </c>
      <c r="E3" s="118" t="s">
        <v>111</v>
      </c>
      <c r="F3" s="118" t="s">
        <v>112</v>
      </c>
    </row>
    <row r="4" spans="1:6" s="119" customFormat="1" ht="15" customHeight="1">
      <c r="A4" s="120" t="s">
        <v>100</v>
      </c>
      <c r="B4" s="121">
        <v>56</v>
      </c>
      <c r="C4" s="121">
        <v>4902</v>
      </c>
      <c r="D4" s="122">
        <v>2</v>
      </c>
      <c r="E4" s="122">
        <v>4</v>
      </c>
      <c r="F4" s="123">
        <v>8</v>
      </c>
    </row>
    <row r="5" spans="1:6" s="119" customFormat="1" ht="15" customHeight="1">
      <c r="A5" s="124" t="s">
        <v>101</v>
      </c>
      <c r="B5" s="125">
        <v>2</v>
      </c>
      <c r="C5" s="126">
        <v>118</v>
      </c>
      <c r="D5" s="127">
        <v>0</v>
      </c>
      <c r="E5" s="127">
        <v>0</v>
      </c>
      <c r="F5" s="127">
        <v>0</v>
      </c>
    </row>
    <row r="6" spans="1:6" s="119" customFormat="1" ht="15" customHeight="1">
      <c r="A6" s="128" t="s">
        <v>102</v>
      </c>
      <c r="B6" s="129">
        <v>54</v>
      </c>
      <c r="C6" s="130">
        <v>4784</v>
      </c>
      <c r="D6" s="131">
        <v>2</v>
      </c>
      <c r="E6" s="131">
        <v>4</v>
      </c>
      <c r="F6" s="131">
        <v>8</v>
      </c>
    </row>
    <row r="7" spans="1:6" s="119" customFormat="1" ht="15" customHeight="1">
      <c r="A7" s="124" t="s">
        <v>0</v>
      </c>
      <c r="B7" s="125">
        <v>4</v>
      </c>
      <c r="C7" s="126">
        <v>305</v>
      </c>
      <c r="D7" s="127">
        <v>0</v>
      </c>
      <c r="E7" s="127">
        <v>0</v>
      </c>
      <c r="F7" s="127">
        <v>0</v>
      </c>
    </row>
    <row r="8" spans="1:6" s="119" customFormat="1" ht="15" customHeight="1">
      <c r="A8" s="124" t="s">
        <v>103</v>
      </c>
      <c r="B8" s="125">
        <v>2</v>
      </c>
      <c r="C8" s="126">
        <v>156</v>
      </c>
      <c r="D8" s="127">
        <v>0</v>
      </c>
      <c r="E8" s="127">
        <v>0</v>
      </c>
      <c r="F8" s="127">
        <v>3</v>
      </c>
    </row>
    <row r="9" spans="1:6" s="119" customFormat="1" ht="15" customHeight="1">
      <c r="A9" s="124" t="s">
        <v>104</v>
      </c>
      <c r="B9" s="125">
        <v>2</v>
      </c>
      <c r="C9" s="126">
        <v>194</v>
      </c>
      <c r="D9" s="127">
        <v>0</v>
      </c>
      <c r="E9" s="127">
        <v>0</v>
      </c>
      <c r="F9" s="127">
        <v>1</v>
      </c>
    </row>
    <row r="10" spans="1:6" s="119" customFormat="1" ht="15" customHeight="1">
      <c r="A10" s="124" t="s">
        <v>1</v>
      </c>
      <c r="B10" s="125">
        <v>7</v>
      </c>
      <c r="C10" s="126">
        <v>775</v>
      </c>
      <c r="D10" s="127">
        <v>0</v>
      </c>
      <c r="E10" s="127">
        <v>0</v>
      </c>
      <c r="F10" s="127">
        <v>0</v>
      </c>
    </row>
    <row r="11" spans="1:6" s="119" customFormat="1" ht="15" customHeight="1">
      <c r="A11" s="124" t="s">
        <v>105</v>
      </c>
      <c r="B11" s="125">
        <v>7</v>
      </c>
      <c r="C11" s="126">
        <v>597</v>
      </c>
      <c r="D11" s="127">
        <v>0</v>
      </c>
      <c r="E11" s="127">
        <v>0</v>
      </c>
      <c r="F11" s="127">
        <v>0</v>
      </c>
    </row>
    <row r="12" spans="1:6" s="119" customFormat="1" ht="15" customHeight="1">
      <c r="A12" s="124" t="s">
        <v>106</v>
      </c>
      <c r="B12" s="125">
        <v>6</v>
      </c>
      <c r="C12" s="126">
        <v>550</v>
      </c>
      <c r="D12" s="127">
        <v>0</v>
      </c>
      <c r="E12" s="127">
        <v>0</v>
      </c>
      <c r="F12" s="127">
        <v>0</v>
      </c>
    </row>
    <row r="13" spans="1:6" s="119" customFormat="1" ht="15" customHeight="1">
      <c r="A13" s="124" t="s">
        <v>4</v>
      </c>
      <c r="B13" s="125">
        <v>9</v>
      </c>
      <c r="C13" s="126">
        <v>587</v>
      </c>
      <c r="D13" s="127">
        <v>0</v>
      </c>
      <c r="E13" s="127">
        <v>0</v>
      </c>
      <c r="F13" s="127">
        <v>0</v>
      </c>
    </row>
    <row r="14" spans="1:6" s="119" customFormat="1" ht="15" customHeight="1">
      <c r="A14" s="124" t="s">
        <v>5</v>
      </c>
      <c r="B14" s="125">
        <v>9</v>
      </c>
      <c r="C14" s="126">
        <v>781</v>
      </c>
      <c r="D14" s="127">
        <v>2</v>
      </c>
      <c r="E14" s="127">
        <v>3</v>
      </c>
      <c r="F14" s="127">
        <v>3</v>
      </c>
    </row>
    <row r="15" spans="1:6" s="119" customFormat="1" ht="15" customHeight="1" thickBot="1">
      <c r="A15" s="132" t="s">
        <v>6</v>
      </c>
      <c r="B15" s="133">
        <v>10</v>
      </c>
      <c r="C15" s="134">
        <v>957</v>
      </c>
      <c r="D15" s="135">
        <v>0</v>
      </c>
      <c r="E15" s="135">
        <v>1</v>
      </c>
      <c r="F15" s="135">
        <v>1</v>
      </c>
    </row>
    <row r="16" spans="1:6" s="119" customFormat="1" ht="15" customHeight="1">
      <c r="A16" s="136" t="s">
        <v>107</v>
      </c>
      <c r="B16" s="115"/>
      <c r="C16" s="115"/>
      <c r="D16" s="115"/>
      <c r="E16" s="115"/>
      <c r="F16" s="115"/>
    </row>
  </sheetData>
  <mergeCells count="1">
    <mergeCell ref="A2:F2"/>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zoomScaleSheetLayoutView="130" workbookViewId="0"/>
  </sheetViews>
  <sheetFormatPr defaultColWidth="8.875" defaultRowHeight="13.5"/>
  <cols>
    <col min="1" max="2" width="7.75" style="137" customWidth="1"/>
    <col min="3" max="11" width="7.75" style="113" customWidth="1"/>
    <col min="12" max="12" width="7.75" style="137" customWidth="1"/>
    <col min="13" max="15" width="6.625" style="113" customWidth="1"/>
    <col min="16" max="16" width="6.625" style="137" customWidth="1"/>
    <col min="17" max="16384" width="8.875" style="113"/>
  </cols>
  <sheetData>
    <row r="1" spans="1:16" ht="15" customHeight="1">
      <c r="A1" s="138" t="s">
        <v>113</v>
      </c>
      <c r="B1" s="139"/>
      <c r="N1" s="140"/>
      <c r="O1" s="141"/>
      <c r="P1" s="141"/>
    </row>
    <row r="2" spans="1:16" s="119" customFormat="1" ht="12" thickBot="1">
      <c r="A2" s="142" t="s">
        <v>114</v>
      </c>
      <c r="B2" s="142"/>
      <c r="C2" s="115"/>
      <c r="D2" s="115"/>
      <c r="E2" s="115"/>
      <c r="F2" s="115"/>
      <c r="G2" s="115"/>
      <c r="H2" s="115"/>
      <c r="I2" s="115"/>
      <c r="J2" s="115"/>
      <c r="K2" s="115"/>
      <c r="L2" s="142"/>
      <c r="M2" s="115"/>
      <c r="N2" s="143"/>
      <c r="O2" s="143"/>
      <c r="P2" s="143"/>
    </row>
    <row r="3" spans="1:16" s="119" customFormat="1" ht="15" customHeight="1" thickBot="1">
      <c r="A3" s="144"/>
      <c r="B3" s="145"/>
      <c r="C3" s="146" t="s">
        <v>115</v>
      </c>
      <c r="D3" s="146" t="s">
        <v>0</v>
      </c>
      <c r="E3" s="146" t="s">
        <v>103</v>
      </c>
      <c r="F3" s="146" t="s">
        <v>104</v>
      </c>
      <c r="G3" s="146" t="s">
        <v>1</v>
      </c>
      <c r="H3" s="146" t="s">
        <v>2</v>
      </c>
      <c r="I3" s="146" t="s">
        <v>3</v>
      </c>
      <c r="J3" s="146" t="s">
        <v>4</v>
      </c>
      <c r="K3" s="146" t="s">
        <v>5</v>
      </c>
      <c r="L3" s="147" t="s">
        <v>6</v>
      </c>
      <c r="M3" s="115"/>
      <c r="P3" s="148"/>
    </row>
    <row r="4" spans="1:16" s="119" customFormat="1" ht="15" customHeight="1">
      <c r="A4" s="149" t="s">
        <v>11</v>
      </c>
      <c r="B4" s="150" t="s">
        <v>116</v>
      </c>
      <c r="C4" s="151">
        <f>SUM(D4:L4)</f>
        <v>10</v>
      </c>
      <c r="D4" s="152">
        <v>0</v>
      </c>
      <c r="E4" s="152">
        <v>0</v>
      </c>
      <c r="F4" s="152">
        <v>1</v>
      </c>
      <c r="G4" s="152">
        <v>3</v>
      </c>
      <c r="H4" s="152">
        <v>1</v>
      </c>
      <c r="I4" s="152">
        <v>0</v>
      </c>
      <c r="J4" s="152">
        <v>3</v>
      </c>
      <c r="K4" s="152">
        <v>0</v>
      </c>
      <c r="L4" s="153">
        <v>2</v>
      </c>
      <c r="M4" s="154"/>
      <c r="P4" s="148"/>
    </row>
    <row r="5" spans="1:16" s="119" customFormat="1" ht="15" customHeight="1">
      <c r="A5" s="155"/>
      <c r="B5" s="156" t="s">
        <v>117</v>
      </c>
      <c r="C5" s="157">
        <f>SUM(D5:L5)</f>
        <v>24</v>
      </c>
      <c r="D5" s="158">
        <v>0</v>
      </c>
      <c r="E5" s="158">
        <v>3</v>
      </c>
      <c r="F5" s="158">
        <v>2</v>
      </c>
      <c r="G5" s="158">
        <v>5</v>
      </c>
      <c r="H5" s="158">
        <v>0</v>
      </c>
      <c r="I5" s="158">
        <v>0</v>
      </c>
      <c r="J5" s="158">
        <v>8</v>
      </c>
      <c r="K5" s="158">
        <v>3</v>
      </c>
      <c r="L5" s="159">
        <v>3</v>
      </c>
      <c r="M5" s="154"/>
    </row>
    <row r="6" spans="1:16" s="119" customFormat="1" ht="15" customHeight="1" thickBot="1">
      <c r="A6" s="160"/>
      <c r="B6" s="161" t="s">
        <v>100</v>
      </c>
      <c r="C6" s="162">
        <f>SUM(C4:C5)</f>
        <v>34</v>
      </c>
      <c r="D6" s="162">
        <f t="shared" ref="D6:L6" si="0">SUM(D4:D5)</f>
        <v>0</v>
      </c>
      <c r="E6" s="162">
        <f t="shared" si="0"/>
        <v>3</v>
      </c>
      <c r="F6" s="162">
        <f t="shared" si="0"/>
        <v>3</v>
      </c>
      <c r="G6" s="162">
        <f t="shared" si="0"/>
        <v>8</v>
      </c>
      <c r="H6" s="162">
        <f t="shared" si="0"/>
        <v>1</v>
      </c>
      <c r="I6" s="162">
        <f t="shared" si="0"/>
        <v>0</v>
      </c>
      <c r="J6" s="162">
        <f t="shared" si="0"/>
        <v>11</v>
      </c>
      <c r="K6" s="162">
        <f t="shared" si="0"/>
        <v>3</v>
      </c>
      <c r="L6" s="163">
        <f t="shared" si="0"/>
        <v>5</v>
      </c>
      <c r="M6" s="115"/>
      <c r="P6" s="148"/>
    </row>
    <row r="7" spans="1:16" s="119" customFormat="1" ht="15" customHeight="1">
      <c r="A7" s="136" t="s">
        <v>107</v>
      </c>
      <c r="B7" s="142"/>
      <c r="C7" s="115"/>
      <c r="D7" s="115"/>
      <c r="E7" s="115"/>
      <c r="F7" s="115"/>
      <c r="G7" s="115"/>
      <c r="H7" s="115"/>
      <c r="I7" s="115"/>
      <c r="J7" s="115"/>
      <c r="K7" s="115"/>
      <c r="L7" s="142"/>
      <c r="M7" s="115"/>
      <c r="P7" s="148"/>
    </row>
    <row r="9" spans="1:16">
      <c r="D9" s="164"/>
      <c r="E9" s="164"/>
      <c r="F9" s="164"/>
      <c r="G9" s="164"/>
      <c r="H9" s="164"/>
      <c r="I9" s="164"/>
      <c r="J9" s="164"/>
      <c r="K9" s="164"/>
      <c r="L9" s="164"/>
    </row>
  </sheetData>
  <mergeCells count="3">
    <mergeCell ref="O1:P1"/>
    <mergeCell ref="A3:B3"/>
    <mergeCell ref="A4:A6"/>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zoomScaleSheetLayoutView="100" workbookViewId="0"/>
  </sheetViews>
  <sheetFormatPr defaultColWidth="8.875" defaultRowHeight="13.5"/>
  <cols>
    <col min="1" max="1" width="8.375" style="228" customWidth="1"/>
    <col min="2" max="9" width="8.375" style="169" customWidth="1"/>
    <col min="10" max="10" width="8.375" style="228" customWidth="1"/>
    <col min="11" max="11" width="9.125" style="169" customWidth="1"/>
    <col min="12" max="16384" width="8.875" style="169"/>
  </cols>
  <sheetData>
    <row r="1" spans="1:11" ht="15" customHeight="1">
      <c r="A1" s="165" t="s">
        <v>118</v>
      </c>
      <c r="B1" s="166"/>
      <c r="C1" s="166"/>
      <c r="D1" s="166"/>
      <c r="E1" s="166"/>
      <c r="F1" s="167"/>
      <c r="G1" s="167"/>
      <c r="H1" s="167"/>
      <c r="I1" s="167"/>
      <c r="J1" s="168"/>
      <c r="K1" s="167"/>
    </row>
    <row r="2" spans="1:11" s="115" customFormat="1" ht="12.6" customHeight="1">
      <c r="A2" s="114" t="s">
        <v>119</v>
      </c>
      <c r="B2" s="114"/>
      <c r="C2" s="114"/>
      <c r="D2" s="114"/>
      <c r="E2" s="114"/>
      <c r="F2" s="114"/>
      <c r="G2" s="114"/>
      <c r="H2" s="114"/>
      <c r="I2" s="114"/>
      <c r="J2" s="114"/>
      <c r="K2" s="114"/>
    </row>
    <row r="3" spans="1:11" s="115" customFormat="1" ht="12.6" customHeight="1" thickBot="1">
      <c r="A3" s="114"/>
      <c r="B3" s="114"/>
      <c r="C3" s="114"/>
      <c r="D3" s="114"/>
      <c r="E3" s="114"/>
      <c r="F3" s="114"/>
      <c r="G3" s="114"/>
      <c r="H3" s="114"/>
      <c r="I3" s="114"/>
      <c r="J3" s="114"/>
      <c r="K3" s="114"/>
    </row>
    <row r="4" spans="1:11" s="115" customFormat="1" ht="15" customHeight="1">
      <c r="A4" s="170"/>
      <c r="B4" s="171" t="s">
        <v>120</v>
      </c>
      <c r="C4" s="170"/>
      <c r="D4" s="170"/>
      <c r="E4" s="170"/>
      <c r="F4" s="170"/>
      <c r="G4" s="170"/>
      <c r="H4" s="170"/>
      <c r="I4" s="170"/>
      <c r="J4" s="170"/>
      <c r="K4" s="172"/>
    </row>
    <row r="5" spans="1:11" s="115" customFormat="1" ht="15" customHeight="1" thickBot="1">
      <c r="A5" s="173"/>
      <c r="B5" s="174" t="s">
        <v>103</v>
      </c>
      <c r="C5" s="174" t="s">
        <v>121</v>
      </c>
      <c r="D5" s="174" t="s">
        <v>122</v>
      </c>
      <c r="E5" s="174" t="s">
        <v>104</v>
      </c>
      <c r="F5" s="174" t="s">
        <v>123</v>
      </c>
      <c r="G5" s="174" t="s">
        <v>124</v>
      </c>
      <c r="H5" s="174" t="s">
        <v>125</v>
      </c>
      <c r="I5" s="174" t="s">
        <v>126</v>
      </c>
      <c r="J5" s="174" t="s">
        <v>127</v>
      </c>
      <c r="K5" s="172"/>
    </row>
    <row r="6" spans="1:11" s="115" customFormat="1" ht="20.100000000000001" customHeight="1">
      <c r="A6" s="175" t="s">
        <v>128</v>
      </c>
      <c r="B6" s="176">
        <v>8469</v>
      </c>
      <c r="C6" s="176">
        <v>13495</v>
      </c>
      <c r="D6" s="176">
        <v>9763</v>
      </c>
      <c r="E6" s="176">
        <v>5801</v>
      </c>
      <c r="F6" s="176">
        <v>5292</v>
      </c>
      <c r="G6" s="176">
        <v>6374</v>
      </c>
      <c r="H6" s="176">
        <v>7055</v>
      </c>
      <c r="I6" s="177">
        <v>13630</v>
      </c>
      <c r="J6" s="178">
        <v>5018</v>
      </c>
      <c r="K6" s="172"/>
    </row>
    <row r="7" spans="1:11" s="115" customFormat="1" ht="20.100000000000001" customHeight="1">
      <c r="A7" s="179" t="s">
        <v>129</v>
      </c>
      <c r="B7" s="180">
        <f>ROUND(B6/12,0)</f>
        <v>706</v>
      </c>
      <c r="C7" s="180">
        <f t="shared" ref="C7:J7" si="0">ROUND(C6/12,0)</f>
        <v>1125</v>
      </c>
      <c r="D7" s="180">
        <f t="shared" si="0"/>
        <v>814</v>
      </c>
      <c r="E7" s="180">
        <f t="shared" si="0"/>
        <v>483</v>
      </c>
      <c r="F7" s="180">
        <f t="shared" si="0"/>
        <v>441</v>
      </c>
      <c r="G7" s="180">
        <f t="shared" si="0"/>
        <v>531</v>
      </c>
      <c r="H7" s="180">
        <f t="shared" si="0"/>
        <v>588</v>
      </c>
      <c r="I7" s="180">
        <f t="shared" si="0"/>
        <v>1136</v>
      </c>
      <c r="J7" s="181">
        <f t="shared" si="0"/>
        <v>418</v>
      </c>
      <c r="K7" s="172"/>
    </row>
    <row r="8" spans="1:11" s="115" customFormat="1" ht="20.100000000000001" customHeight="1" thickBot="1">
      <c r="A8" s="182" t="s">
        <v>130</v>
      </c>
      <c r="B8" s="183">
        <f>ROUND(B6/297,0)</f>
        <v>29</v>
      </c>
      <c r="C8" s="183">
        <f t="shared" ref="C8:J8" si="1">ROUND(C6/297,0)</f>
        <v>45</v>
      </c>
      <c r="D8" s="183">
        <f t="shared" si="1"/>
        <v>33</v>
      </c>
      <c r="E8" s="183">
        <f t="shared" si="1"/>
        <v>20</v>
      </c>
      <c r="F8" s="183">
        <f t="shared" si="1"/>
        <v>18</v>
      </c>
      <c r="G8" s="183">
        <f t="shared" si="1"/>
        <v>21</v>
      </c>
      <c r="H8" s="183">
        <f t="shared" si="1"/>
        <v>24</v>
      </c>
      <c r="I8" s="183">
        <f t="shared" si="1"/>
        <v>46</v>
      </c>
      <c r="J8" s="184">
        <f t="shared" si="1"/>
        <v>17</v>
      </c>
      <c r="K8" s="172"/>
    </row>
    <row r="9" spans="1:11" s="115" customFormat="1" ht="20.100000000000001" customHeight="1" thickBot="1">
      <c r="A9" s="185"/>
      <c r="B9" s="185"/>
      <c r="C9" s="186"/>
      <c r="D9" s="186"/>
      <c r="E9" s="186"/>
      <c r="F9" s="186"/>
      <c r="G9" s="186"/>
      <c r="H9" s="186"/>
      <c r="I9" s="186"/>
      <c r="J9" s="186"/>
      <c r="K9" s="172"/>
    </row>
    <row r="10" spans="1:11" s="115" customFormat="1" ht="15" customHeight="1">
      <c r="A10" s="187" t="s">
        <v>131</v>
      </c>
      <c r="B10" s="187"/>
      <c r="C10" s="187"/>
      <c r="D10" s="187"/>
      <c r="E10" s="187"/>
      <c r="F10" s="187"/>
      <c r="G10" s="188" t="s">
        <v>132</v>
      </c>
      <c r="H10" s="187"/>
      <c r="I10" s="187"/>
      <c r="J10" s="187"/>
      <c r="K10" s="172"/>
    </row>
    <row r="11" spans="1:11" s="115" customFormat="1" ht="15" customHeight="1" thickBot="1">
      <c r="A11" s="189" t="s">
        <v>133</v>
      </c>
      <c r="B11" s="174" t="s">
        <v>134</v>
      </c>
      <c r="C11" s="174" t="s">
        <v>135</v>
      </c>
      <c r="D11" s="174" t="s">
        <v>136</v>
      </c>
      <c r="E11" s="174" t="s">
        <v>137</v>
      </c>
      <c r="F11" s="174" t="s">
        <v>138</v>
      </c>
      <c r="G11" s="174" t="s">
        <v>139</v>
      </c>
      <c r="H11" s="190" t="s">
        <v>140</v>
      </c>
      <c r="I11" s="174" t="s">
        <v>141</v>
      </c>
      <c r="J11" s="174" t="s">
        <v>142</v>
      </c>
      <c r="K11" s="172"/>
    </row>
    <row r="12" spans="1:11" s="115" customFormat="1" ht="20.100000000000001" customHeight="1">
      <c r="A12" s="191">
        <v>6382</v>
      </c>
      <c r="B12" s="192">
        <v>9252</v>
      </c>
      <c r="C12" s="192">
        <v>11825</v>
      </c>
      <c r="D12" s="192">
        <v>6709</v>
      </c>
      <c r="E12" s="192">
        <v>7784</v>
      </c>
      <c r="F12" s="193">
        <v>10933</v>
      </c>
      <c r="G12" s="192">
        <v>12335</v>
      </c>
      <c r="H12" s="192">
        <v>13466</v>
      </c>
      <c r="I12" s="192">
        <v>3389</v>
      </c>
      <c r="J12" s="194">
        <v>6366</v>
      </c>
      <c r="K12" s="172"/>
    </row>
    <row r="13" spans="1:11" s="115" customFormat="1" ht="20.100000000000001" customHeight="1">
      <c r="A13" s="195">
        <f>ROUND(A12/12,0)</f>
        <v>532</v>
      </c>
      <c r="B13" s="180">
        <f t="shared" ref="B13:J13" si="2">ROUND(B12/12,0)</f>
        <v>771</v>
      </c>
      <c r="C13" s="180">
        <f t="shared" si="2"/>
        <v>985</v>
      </c>
      <c r="D13" s="180">
        <f t="shared" si="2"/>
        <v>559</v>
      </c>
      <c r="E13" s="180">
        <f t="shared" si="2"/>
        <v>649</v>
      </c>
      <c r="F13" s="181">
        <f t="shared" si="2"/>
        <v>911</v>
      </c>
      <c r="G13" s="180">
        <f t="shared" si="2"/>
        <v>1028</v>
      </c>
      <c r="H13" s="180">
        <f t="shared" si="2"/>
        <v>1122</v>
      </c>
      <c r="I13" s="180">
        <f t="shared" si="2"/>
        <v>282</v>
      </c>
      <c r="J13" s="181">
        <f t="shared" si="2"/>
        <v>531</v>
      </c>
      <c r="K13" s="172"/>
    </row>
    <row r="14" spans="1:11" s="115" customFormat="1" ht="19.5" customHeight="1" thickBot="1">
      <c r="A14" s="196">
        <f>ROUND(A12/297,0)</f>
        <v>21</v>
      </c>
      <c r="B14" s="184">
        <f t="shared" ref="B14:J14" si="3">ROUND(B12/297,0)</f>
        <v>31</v>
      </c>
      <c r="C14" s="184">
        <f t="shared" si="3"/>
        <v>40</v>
      </c>
      <c r="D14" s="184">
        <f t="shared" si="3"/>
        <v>23</v>
      </c>
      <c r="E14" s="184">
        <f t="shared" si="3"/>
        <v>26</v>
      </c>
      <c r="F14" s="183">
        <f t="shared" si="3"/>
        <v>37</v>
      </c>
      <c r="G14" s="196">
        <f t="shared" si="3"/>
        <v>42</v>
      </c>
      <c r="H14" s="183">
        <f t="shared" si="3"/>
        <v>45</v>
      </c>
      <c r="I14" s="184">
        <f t="shared" si="3"/>
        <v>11</v>
      </c>
      <c r="J14" s="184">
        <f t="shared" si="3"/>
        <v>21</v>
      </c>
      <c r="K14" s="172"/>
    </row>
    <row r="15" spans="1:11" s="115" customFormat="1" ht="20.100000000000001" customHeight="1" thickBot="1">
      <c r="A15" s="185"/>
      <c r="B15" s="185"/>
      <c r="C15" s="186"/>
      <c r="D15" s="186"/>
      <c r="E15" s="186"/>
      <c r="F15" s="186"/>
      <c r="G15" s="186"/>
      <c r="H15" s="186"/>
      <c r="I15" s="186"/>
      <c r="J15" s="186"/>
      <c r="K15" s="172"/>
    </row>
    <row r="16" spans="1:11" s="115" customFormat="1" ht="15" customHeight="1">
      <c r="A16" s="187" t="s">
        <v>143</v>
      </c>
      <c r="B16" s="187"/>
      <c r="C16" s="187"/>
      <c r="D16" s="188" t="s">
        <v>144</v>
      </c>
      <c r="E16" s="187"/>
      <c r="F16" s="187"/>
      <c r="G16" s="187"/>
      <c r="H16" s="187"/>
      <c r="I16" s="187"/>
      <c r="J16" s="187"/>
      <c r="K16" s="172"/>
    </row>
    <row r="17" spans="1:12" s="115" customFormat="1" ht="15" customHeight="1" thickBot="1">
      <c r="A17" s="197" t="s">
        <v>145</v>
      </c>
      <c r="B17" s="174" t="s">
        <v>146</v>
      </c>
      <c r="C17" s="198" t="s">
        <v>147</v>
      </c>
      <c r="D17" s="174" t="s">
        <v>3</v>
      </c>
      <c r="E17" s="174" t="s">
        <v>148</v>
      </c>
      <c r="F17" s="174" t="s">
        <v>149</v>
      </c>
      <c r="G17" s="174" t="s">
        <v>150</v>
      </c>
      <c r="H17" s="190" t="s">
        <v>151</v>
      </c>
      <c r="I17" s="174" t="s">
        <v>152</v>
      </c>
      <c r="J17" s="174" t="s">
        <v>153</v>
      </c>
      <c r="K17" s="172"/>
    </row>
    <row r="18" spans="1:12" s="115" customFormat="1" ht="20.100000000000001" customHeight="1">
      <c r="A18" s="199">
        <v>9361</v>
      </c>
      <c r="B18" s="192">
        <v>9645</v>
      </c>
      <c r="C18" s="200">
        <v>7277</v>
      </c>
      <c r="D18" s="192">
        <v>10879</v>
      </c>
      <c r="E18" s="192">
        <v>4966</v>
      </c>
      <c r="F18" s="192">
        <v>9285</v>
      </c>
      <c r="G18" s="192">
        <v>9636</v>
      </c>
      <c r="H18" s="192">
        <v>6452</v>
      </c>
      <c r="I18" s="193">
        <v>4297</v>
      </c>
      <c r="J18" s="193">
        <v>7685</v>
      </c>
      <c r="K18" s="172"/>
    </row>
    <row r="19" spans="1:12" s="115" customFormat="1" ht="20.100000000000001" customHeight="1">
      <c r="A19" s="195">
        <f>ROUND(A18/12,0)</f>
        <v>780</v>
      </c>
      <c r="B19" s="180">
        <f t="shared" ref="B19:J19" si="4">ROUND(B18/12,0)</f>
        <v>804</v>
      </c>
      <c r="C19" s="181">
        <f t="shared" si="4"/>
        <v>606</v>
      </c>
      <c r="D19" s="180">
        <f t="shared" si="4"/>
        <v>907</v>
      </c>
      <c r="E19" s="180">
        <f t="shared" si="4"/>
        <v>414</v>
      </c>
      <c r="F19" s="180">
        <f t="shared" si="4"/>
        <v>774</v>
      </c>
      <c r="G19" s="180">
        <f t="shared" si="4"/>
        <v>803</v>
      </c>
      <c r="H19" s="180">
        <f t="shared" si="4"/>
        <v>538</v>
      </c>
      <c r="I19" s="180">
        <f t="shared" si="4"/>
        <v>358</v>
      </c>
      <c r="J19" s="181">
        <f t="shared" si="4"/>
        <v>640</v>
      </c>
      <c r="K19" s="172"/>
    </row>
    <row r="20" spans="1:12" s="115" customFormat="1" ht="20.100000000000001" customHeight="1" thickBot="1">
      <c r="A20" s="201">
        <f>ROUND(A18/297,0)</f>
        <v>32</v>
      </c>
      <c r="B20" s="183">
        <f>ROUND(B18/297,0)</f>
        <v>32</v>
      </c>
      <c r="C20" s="183">
        <f t="shared" ref="C20:I20" si="5">ROUND(C18/297,0)</f>
        <v>25</v>
      </c>
      <c r="D20" s="183">
        <f t="shared" si="5"/>
        <v>37</v>
      </c>
      <c r="E20" s="183">
        <f t="shared" si="5"/>
        <v>17</v>
      </c>
      <c r="F20" s="183">
        <f t="shared" si="5"/>
        <v>31</v>
      </c>
      <c r="G20" s="183">
        <f t="shared" si="5"/>
        <v>32</v>
      </c>
      <c r="H20" s="183">
        <f t="shared" si="5"/>
        <v>22</v>
      </c>
      <c r="I20" s="183">
        <f t="shared" si="5"/>
        <v>14</v>
      </c>
      <c r="J20" s="184">
        <f>ROUND(J18/297,0)</f>
        <v>26</v>
      </c>
      <c r="K20" s="172"/>
    </row>
    <row r="21" spans="1:12" s="115" customFormat="1" ht="20.100000000000001" customHeight="1" thickBot="1">
      <c r="A21" s="185"/>
      <c r="B21" s="185"/>
      <c r="C21" s="186"/>
      <c r="D21" s="186"/>
      <c r="E21" s="186"/>
      <c r="F21" s="186"/>
      <c r="G21" s="186"/>
      <c r="H21" s="186"/>
      <c r="I21" s="186"/>
      <c r="J21" s="186"/>
      <c r="K21" s="172"/>
    </row>
    <row r="22" spans="1:12" s="115" customFormat="1" ht="15" customHeight="1">
      <c r="A22" s="187" t="s">
        <v>154</v>
      </c>
      <c r="B22" s="187"/>
      <c r="C22" s="187"/>
      <c r="D22" s="187"/>
      <c r="E22" s="187"/>
      <c r="F22" s="188" t="s">
        <v>155</v>
      </c>
      <c r="G22" s="187"/>
      <c r="H22" s="187"/>
      <c r="I22" s="187"/>
      <c r="J22" s="187"/>
      <c r="K22" s="172"/>
    </row>
    <row r="23" spans="1:12" s="115" customFormat="1" ht="15" customHeight="1" thickBot="1">
      <c r="A23" s="197" t="s">
        <v>156</v>
      </c>
      <c r="B23" s="190" t="s">
        <v>157</v>
      </c>
      <c r="C23" s="190" t="s">
        <v>158</v>
      </c>
      <c r="D23" s="174" t="s">
        <v>159</v>
      </c>
      <c r="E23" s="174" t="s">
        <v>160</v>
      </c>
      <c r="F23" s="174" t="s">
        <v>161</v>
      </c>
      <c r="G23" s="174" t="s">
        <v>162</v>
      </c>
      <c r="H23" s="174" t="s">
        <v>163</v>
      </c>
      <c r="I23" s="174" t="s">
        <v>164</v>
      </c>
      <c r="J23" s="174" t="s">
        <v>165</v>
      </c>
      <c r="K23" s="202"/>
    </row>
    <row r="24" spans="1:12" s="115" customFormat="1" ht="20.100000000000001" customHeight="1">
      <c r="A24" s="203">
        <v>8168</v>
      </c>
      <c r="B24" s="204">
        <v>7908</v>
      </c>
      <c r="C24" s="205">
        <v>11143</v>
      </c>
      <c r="D24" s="192">
        <v>8084</v>
      </c>
      <c r="E24" s="193">
        <v>8028</v>
      </c>
      <c r="F24" s="192">
        <v>5979</v>
      </c>
      <c r="G24" s="192">
        <v>7235</v>
      </c>
      <c r="H24" s="192">
        <v>4626</v>
      </c>
      <c r="I24" s="192">
        <v>6274</v>
      </c>
      <c r="J24" s="193">
        <v>7277</v>
      </c>
      <c r="K24" s="206"/>
    </row>
    <row r="25" spans="1:12" s="115" customFormat="1" ht="20.100000000000001" customHeight="1">
      <c r="A25" s="195">
        <f>ROUND(A24/12,0)</f>
        <v>681</v>
      </c>
      <c r="B25" s="180">
        <f t="shared" ref="B25:J25" si="6">ROUND(B24/12,0)</f>
        <v>659</v>
      </c>
      <c r="C25" s="180">
        <f t="shared" si="6"/>
        <v>929</v>
      </c>
      <c r="D25" s="180">
        <f t="shared" si="6"/>
        <v>674</v>
      </c>
      <c r="E25" s="181">
        <f t="shared" si="6"/>
        <v>669</v>
      </c>
      <c r="F25" s="180">
        <f t="shared" si="6"/>
        <v>498</v>
      </c>
      <c r="G25" s="180">
        <f t="shared" si="6"/>
        <v>603</v>
      </c>
      <c r="H25" s="180">
        <f t="shared" si="6"/>
        <v>386</v>
      </c>
      <c r="I25" s="180">
        <f t="shared" si="6"/>
        <v>523</v>
      </c>
      <c r="J25" s="181">
        <f t="shared" si="6"/>
        <v>606</v>
      </c>
      <c r="K25" s="207"/>
    </row>
    <row r="26" spans="1:12" s="115" customFormat="1" ht="20.100000000000001" customHeight="1" thickBot="1">
      <c r="A26" s="201">
        <f>ROUND(A24/297,0)</f>
        <v>28</v>
      </c>
      <c r="B26" s="183">
        <f>ROUND(B24/297,0)</f>
        <v>27</v>
      </c>
      <c r="C26" s="183">
        <f>ROUND(C24/297,0)</f>
        <v>38</v>
      </c>
      <c r="D26" s="183">
        <f t="shared" ref="D26:I26" si="7">ROUND(D24/297,0)</f>
        <v>27</v>
      </c>
      <c r="E26" s="183">
        <f t="shared" si="7"/>
        <v>27</v>
      </c>
      <c r="F26" s="183">
        <f t="shared" si="7"/>
        <v>20</v>
      </c>
      <c r="G26" s="183">
        <f t="shared" si="7"/>
        <v>24</v>
      </c>
      <c r="H26" s="183">
        <f t="shared" si="7"/>
        <v>16</v>
      </c>
      <c r="I26" s="183">
        <f t="shared" si="7"/>
        <v>21</v>
      </c>
      <c r="J26" s="184">
        <f>ROUND(J24/297,0)</f>
        <v>25</v>
      </c>
      <c r="K26" s="207"/>
    </row>
    <row r="27" spans="1:12" s="115" customFormat="1" ht="20.100000000000001" customHeight="1" thickBot="1">
      <c r="A27" s="185"/>
      <c r="B27" s="185"/>
      <c r="C27" s="186"/>
      <c r="D27" s="186"/>
      <c r="E27" s="186"/>
      <c r="F27" s="186"/>
      <c r="G27" s="186"/>
      <c r="H27" s="186"/>
      <c r="I27" s="186"/>
      <c r="J27" s="186"/>
      <c r="K27" s="172"/>
    </row>
    <row r="28" spans="1:12" s="115" customFormat="1" ht="15" customHeight="1">
      <c r="A28" s="187" t="s">
        <v>166</v>
      </c>
      <c r="B28" s="187"/>
      <c r="C28" s="208" t="s">
        <v>167</v>
      </c>
      <c r="D28" s="209"/>
      <c r="E28" s="209"/>
      <c r="F28" s="209"/>
      <c r="G28" s="209"/>
      <c r="H28" s="209"/>
      <c r="I28" s="209"/>
      <c r="J28" s="210" t="s">
        <v>168</v>
      </c>
      <c r="K28" s="211"/>
    </row>
    <row r="29" spans="1:12" s="115" customFormat="1" ht="15" customHeight="1" thickBot="1">
      <c r="A29" s="197" t="s">
        <v>169</v>
      </c>
      <c r="B29" s="174" t="s">
        <v>170</v>
      </c>
      <c r="C29" s="212" t="s">
        <v>171</v>
      </c>
      <c r="D29" s="213" t="s">
        <v>172</v>
      </c>
      <c r="E29" s="213" t="s">
        <v>173</v>
      </c>
      <c r="F29" s="213" t="s">
        <v>174</v>
      </c>
      <c r="G29" s="213" t="s">
        <v>6</v>
      </c>
      <c r="H29" s="213" t="s">
        <v>175</v>
      </c>
      <c r="I29" s="213" t="s">
        <v>176</v>
      </c>
      <c r="J29" s="214"/>
      <c r="K29" s="215"/>
      <c r="L29" s="142"/>
    </row>
    <row r="30" spans="1:12" s="115" customFormat="1" ht="20.100000000000001" customHeight="1">
      <c r="A30" s="216">
        <v>8611</v>
      </c>
      <c r="B30" s="217">
        <v>7687</v>
      </c>
      <c r="C30" s="218">
        <v>6244</v>
      </c>
      <c r="D30" s="192">
        <v>7244</v>
      </c>
      <c r="E30" s="192">
        <v>9506</v>
      </c>
      <c r="F30" s="192">
        <v>9526</v>
      </c>
      <c r="G30" s="192">
        <v>10454</v>
      </c>
      <c r="H30" s="192">
        <v>7554</v>
      </c>
      <c r="I30" s="193">
        <v>9062</v>
      </c>
      <c r="J30" s="219">
        <f>SUM(B6:J6,A12:J12,A18:J18,A24:J24,A30:I30)</f>
        <v>393431</v>
      </c>
      <c r="K30" s="220"/>
      <c r="L30" s="142"/>
    </row>
    <row r="31" spans="1:12" s="115" customFormat="1" ht="20.100000000000001" customHeight="1">
      <c r="A31" s="195">
        <f>ROUND(A30/12,0)</f>
        <v>718</v>
      </c>
      <c r="B31" s="221">
        <f t="shared" ref="B31:I31" si="8">ROUND(B30/12,0)</f>
        <v>641</v>
      </c>
      <c r="C31" s="222">
        <f t="shared" si="8"/>
        <v>520</v>
      </c>
      <c r="D31" s="223">
        <f t="shared" si="8"/>
        <v>604</v>
      </c>
      <c r="E31" s="223">
        <f t="shared" si="8"/>
        <v>792</v>
      </c>
      <c r="F31" s="223">
        <f t="shared" si="8"/>
        <v>794</v>
      </c>
      <c r="G31" s="223">
        <f t="shared" si="8"/>
        <v>871</v>
      </c>
      <c r="H31" s="223">
        <f t="shared" si="8"/>
        <v>630</v>
      </c>
      <c r="I31" s="221">
        <f t="shared" si="8"/>
        <v>755</v>
      </c>
      <c r="J31" s="224">
        <f>SUM(B7:J7,A13:J13,A19:J19,A25:J25,A31:I31)</f>
        <v>32789</v>
      </c>
      <c r="K31" s="225"/>
    </row>
    <row r="32" spans="1:12" s="115" customFormat="1" ht="20.100000000000001" customHeight="1" thickBot="1">
      <c r="A32" s="201">
        <f>ROUND(A30/297,0)</f>
        <v>29</v>
      </c>
      <c r="B32" s="183">
        <f>ROUND(B30/297,0)</f>
        <v>26</v>
      </c>
      <c r="C32" s="183">
        <f t="shared" ref="C32:I32" si="9">ROUND(C30/297,0)</f>
        <v>21</v>
      </c>
      <c r="D32" s="183">
        <f t="shared" si="9"/>
        <v>24</v>
      </c>
      <c r="E32" s="183">
        <f t="shared" si="9"/>
        <v>32</v>
      </c>
      <c r="F32" s="183">
        <f t="shared" si="9"/>
        <v>32</v>
      </c>
      <c r="G32" s="183">
        <f t="shared" si="9"/>
        <v>35</v>
      </c>
      <c r="H32" s="183">
        <f t="shared" si="9"/>
        <v>25</v>
      </c>
      <c r="I32" s="183">
        <f t="shared" si="9"/>
        <v>31</v>
      </c>
      <c r="J32" s="226">
        <f>SUM(B8:J8,A14:J14,A20:J20,A26:J26,A32:I32)</f>
        <v>1326</v>
      </c>
      <c r="K32" s="227"/>
    </row>
    <row r="33" spans="1:10" s="115" customFormat="1" ht="15" customHeight="1">
      <c r="A33" s="136" t="s">
        <v>177</v>
      </c>
      <c r="J33" s="142"/>
    </row>
  </sheetData>
  <mergeCells count="15">
    <mergeCell ref="J31:K31"/>
    <mergeCell ref="J32:K32"/>
    <mergeCell ref="A22:E22"/>
    <mergeCell ref="F22:J22"/>
    <mergeCell ref="A28:B28"/>
    <mergeCell ref="C28:I28"/>
    <mergeCell ref="J28:K29"/>
    <mergeCell ref="J30:K30"/>
    <mergeCell ref="A2:K3"/>
    <mergeCell ref="A4:A5"/>
    <mergeCell ref="B4:J4"/>
    <mergeCell ref="A10:F10"/>
    <mergeCell ref="G10:J10"/>
    <mergeCell ref="A16:C16"/>
    <mergeCell ref="D16:J16"/>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zoomScaleNormal="100" zoomScaleSheetLayoutView="100" workbookViewId="0"/>
  </sheetViews>
  <sheetFormatPr defaultColWidth="8.875" defaultRowHeight="13.5"/>
  <cols>
    <col min="1" max="1" width="10.5" style="33" customWidth="1"/>
    <col min="2" max="2" width="6.875" style="32" customWidth="1"/>
    <col min="3" max="4" width="7.25" style="32" customWidth="1"/>
    <col min="5" max="5" width="2.75" style="32" customWidth="1"/>
    <col min="6" max="6" width="10" style="32" customWidth="1"/>
    <col min="7" max="9" width="8.125" style="32" customWidth="1"/>
    <col min="10" max="10" width="8.125" style="33" customWidth="1"/>
    <col min="11" max="12" width="7.75" style="32" customWidth="1"/>
    <col min="13" max="16384" width="8.875" style="32"/>
  </cols>
  <sheetData>
    <row r="1" spans="1:13" ht="15" customHeight="1">
      <c r="A1" s="229" t="s">
        <v>178</v>
      </c>
      <c r="B1" s="230"/>
      <c r="C1" s="230"/>
      <c r="D1" s="230"/>
      <c r="E1" s="230"/>
      <c r="F1" s="230"/>
      <c r="G1" s="230"/>
      <c r="H1" s="230"/>
      <c r="I1" s="230"/>
      <c r="J1" s="231"/>
      <c r="K1" s="230"/>
      <c r="L1" s="230"/>
      <c r="M1" s="230"/>
    </row>
    <row r="2" spans="1:13" s="19" customFormat="1" ht="15" customHeight="1">
      <c r="A2" s="232" t="s">
        <v>179</v>
      </c>
      <c r="B2" s="233"/>
      <c r="C2" s="233"/>
      <c r="D2" s="233"/>
      <c r="E2" s="233"/>
      <c r="F2" s="233"/>
      <c r="G2" s="233"/>
      <c r="H2" s="233"/>
      <c r="I2" s="233"/>
      <c r="J2" s="234"/>
      <c r="K2" s="233"/>
      <c r="L2" s="233"/>
      <c r="M2" s="233"/>
    </row>
    <row r="3" spans="1:13" s="240" customFormat="1" ht="15" customHeight="1" thickBot="1">
      <c r="A3" s="235" t="s">
        <v>180</v>
      </c>
      <c r="B3" s="236"/>
      <c r="C3" s="237"/>
      <c r="D3" s="238"/>
      <c r="E3" s="237"/>
      <c r="F3" s="237"/>
      <c r="G3" s="237"/>
      <c r="H3" s="237"/>
      <c r="I3" s="237"/>
      <c r="J3" s="237"/>
      <c r="K3" s="234"/>
      <c r="L3" s="239"/>
      <c r="M3" s="234"/>
    </row>
    <row r="4" spans="1:13" s="240" customFormat="1" ht="12" customHeight="1">
      <c r="A4" s="241"/>
      <c r="B4" s="242" t="s">
        <v>181</v>
      </c>
      <c r="C4" s="242" t="s">
        <v>182</v>
      </c>
      <c r="D4" s="243" t="s">
        <v>100</v>
      </c>
      <c r="E4" s="244"/>
      <c r="F4" s="245" t="s">
        <v>183</v>
      </c>
      <c r="G4" s="245"/>
      <c r="H4" s="245"/>
      <c r="I4" s="245"/>
      <c r="J4" s="245"/>
      <c r="K4" s="245"/>
      <c r="L4" s="245"/>
      <c r="M4" s="234"/>
    </row>
    <row r="5" spans="1:13" s="240" customFormat="1" ht="12.95" customHeight="1" thickBot="1">
      <c r="A5" s="246"/>
      <c r="B5" s="247"/>
      <c r="C5" s="247"/>
      <c r="D5" s="248"/>
      <c r="E5" s="244"/>
      <c r="F5" s="249" t="s">
        <v>184</v>
      </c>
      <c r="G5" s="250" t="s">
        <v>185</v>
      </c>
      <c r="H5" s="250" t="s">
        <v>186</v>
      </c>
      <c r="I5" s="250" t="s">
        <v>187</v>
      </c>
      <c r="J5" s="250" t="s">
        <v>188</v>
      </c>
      <c r="K5" s="251" t="s">
        <v>189</v>
      </c>
      <c r="L5" s="252" t="s">
        <v>190</v>
      </c>
      <c r="M5" s="234"/>
    </row>
    <row r="6" spans="1:13" s="240" customFormat="1" ht="14.1" customHeight="1" thickBot="1">
      <c r="A6" s="253" t="s">
        <v>116</v>
      </c>
      <c r="B6" s="254">
        <f>D6-C6</f>
        <v>7417</v>
      </c>
      <c r="C6" s="255">
        <v>2039</v>
      </c>
      <c r="D6" s="256">
        <v>9456</v>
      </c>
      <c r="E6" s="257"/>
      <c r="F6" s="258"/>
      <c r="G6" s="259"/>
      <c r="H6" s="259"/>
      <c r="I6" s="259"/>
      <c r="J6" s="260"/>
      <c r="K6" s="261"/>
      <c r="L6" s="261"/>
      <c r="M6" s="234"/>
    </row>
    <row r="7" spans="1:13" s="240" customFormat="1" ht="14.1" customHeight="1">
      <c r="A7" s="262" t="s">
        <v>117</v>
      </c>
      <c r="B7" s="254">
        <f t="shared" ref="B7" si="0">D7-C7</f>
        <v>3029</v>
      </c>
      <c r="C7" s="263">
        <v>10956</v>
      </c>
      <c r="D7" s="264">
        <v>13985</v>
      </c>
      <c r="E7" s="257"/>
      <c r="F7" s="265" t="s">
        <v>191</v>
      </c>
      <c r="G7" s="266">
        <v>48</v>
      </c>
      <c r="H7" s="266">
        <v>142</v>
      </c>
      <c r="I7" s="255">
        <v>63</v>
      </c>
      <c r="J7" s="255">
        <v>192</v>
      </c>
      <c r="K7" s="267">
        <v>43</v>
      </c>
      <c r="L7" s="267">
        <v>35</v>
      </c>
      <c r="M7" s="234"/>
    </row>
    <row r="8" spans="1:13" s="240" customFormat="1" ht="14.1" customHeight="1">
      <c r="A8" s="262" t="s">
        <v>100</v>
      </c>
      <c r="B8" s="254">
        <f>SUM(B6:B7)</f>
        <v>10446</v>
      </c>
      <c r="C8" s="263">
        <f>SUM(C6:C7)</f>
        <v>12995</v>
      </c>
      <c r="D8" s="264">
        <f>SUM(D6:D7)</f>
        <v>23441</v>
      </c>
      <c r="E8" s="268"/>
      <c r="F8" s="269" t="s">
        <v>192</v>
      </c>
      <c r="G8" s="270">
        <v>107</v>
      </c>
      <c r="H8" s="263">
        <v>43</v>
      </c>
      <c r="I8" s="263">
        <v>1230</v>
      </c>
      <c r="J8" s="263">
        <v>2836</v>
      </c>
      <c r="K8" s="271">
        <v>1650</v>
      </c>
      <c r="L8" s="271">
        <v>1440</v>
      </c>
      <c r="M8" s="234"/>
    </row>
    <row r="9" spans="1:13" s="19" customFormat="1" ht="14.1" customHeight="1" thickBot="1">
      <c r="A9" s="272" t="s">
        <v>129</v>
      </c>
      <c r="B9" s="273">
        <f>B8/12</f>
        <v>870.5</v>
      </c>
      <c r="C9" s="273">
        <f>C8/12</f>
        <v>1082.9166666666667</v>
      </c>
      <c r="D9" s="274">
        <f t="shared" ref="D9:D10" si="1">SUM(B9:C9)</f>
        <v>1953.4166666666667</v>
      </c>
      <c r="E9" s="257"/>
      <c r="F9" s="275" t="s">
        <v>193</v>
      </c>
      <c r="G9" s="276">
        <f>ROUNDUP(G8/G7,0)</f>
        <v>3</v>
      </c>
      <c r="H9" s="276">
        <f t="shared" ref="H9:L9" si="2">ROUNDUP(H8/H7,0)</f>
        <v>1</v>
      </c>
      <c r="I9" s="276">
        <f t="shared" si="2"/>
        <v>20</v>
      </c>
      <c r="J9" s="276">
        <f t="shared" si="2"/>
        <v>15</v>
      </c>
      <c r="K9" s="276">
        <f t="shared" si="2"/>
        <v>39</v>
      </c>
      <c r="L9" s="277">
        <f t="shared" si="2"/>
        <v>42</v>
      </c>
      <c r="M9" s="234"/>
    </row>
    <row r="10" spans="1:13" s="19" customFormat="1" ht="14.1" customHeight="1" thickBot="1">
      <c r="A10" s="278" t="s">
        <v>194</v>
      </c>
      <c r="B10" s="279">
        <v>0</v>
      </c>
      <c r="C10" s="279">
        <v>10953</v>
      </c>
      <c r="D10" s="280">
        <f t="shared" si="1"/>
        <v>10953</v>
      </c>
      <c r="E10" s="257"/>
      <c r="F10" s="281"/>
      <c r="G10" s="237"/>
      <c r="H10" s="282"/>
      <c r="I10" s="282"/>
      <c r="J10" s="237"/>
      <c r="K10" s="282"/>
      <c r="L10" s="233"/>
      <c r="M10" s="234"/>
    </row>
    <row r="11" spans="1:13" s="19" customFormat="1" ht="15" customHeight="1" thickBot="1">
      <c r="A11" s="235" t="s">
        <v>195</v>
      </c>
      <c r="B11" s="236"/>
      <c r="C11" s="237"/>
      <c r="D11" s="237"/>
      <c r="E11" s="236"/>
      <c r="F11" s="237"/>
      <c r="G11" s="237"/>
      <c r="H11" s="237"/>
      <c r="I11" s="237"/>
      <c r="J11" s="237"/>
      <c r="K11" s="233"/>
      <c r="L11" s="239"/>
      <c r="M11" s="234"/>
    </row>
    <row r="12" spans="1:13" s="19" customFormat="1" ht="12" customHeight="1">
      <c r="A12" s="241"/>
      <c r="B12" s="242" t="s">
        <v>181</v>
      </c>
      <c r="C12" s="242" t="s">
        <v>182</v>
      </c>
      <c r="D12" s="243" t="s">
        <v>100</v>
      </c>
      <c r="E12" s="244"/>
      <c r="F12" s="245" t="s">
        <v>183</v>
      </c>
      <c r="G12" s="245"/>
      <c r="H12" s="245"/>
      <c r="I12" s="245"/>
      <c r="J12" s="245"/>
      <c r="K12" s="245"/>
      <c r="L12" s="245"/>
      <c r="M12" s="234"/>
    </row>
    <row r="13" spans="1:13" s="284" customFormat="1" ht="12.95" customHeight="1" thickBot="1">
      <c r="A13" s="246"/>
      <c r="B13" s="247"/>
      <c r="C13" s="247"/>
      <c r="D13" s="248"/>
      <c r="E13" s="244"/>
      <c r="F13" s="249" t="s">
        <v>184</v>
      </c>
      <c r="G13" s="250" t="s">
        <v>185</v>
      </c>
      <c r="H13" s="250" t="s">
        <v>186</v>
      </c>
      <c r="I13" s="250" t="s">
        <v>187</v>
      </c>
      <c r="J13" s="250" t="s">
        <v>188</v>
      </c>
      <c r="K13" s="251" t="s">
        <v>189</v>
      </c>
      <c r="L13" s="252" t="s">
        <v>190</v>
      </c>
      <c r="M13" s="283"/>
    </row>
    <row r="14" spans="1:13" s="288" customFormat="1" ht="14.1" customHeight="1" thickBot="1">
      <c r="A14" s="285" t="s">
        <v>116</v>
      </c>
      <c r="B14" s="271">
        <v>9216</v>
      </c>
      <c r="C14" s="286">
        <v>1319</v>
      </c>
      <c r="D14" s="256">
        <f>SUM(B14:C14)</f>
        <v>10535</v>
      </c>
      <c r="E14" s="257"/>
      <c r="F14" s="258"/>
      <c r="G14" s="259"/>
      <c r="H14" s="259"/>
      <c r="I14" s="259"/>
      <c r="J14" s="260"/>
      <c r="K14" s="261"/>
      <c r="L14" s="261"/>
      <c r="M14" s="287"/>
    </row>
    <row r="15" spans="1:13" s="288" customFormat="1" ht="14.1" customHeight="1">
      <c r="A15" s="289" t="s">
        <v>117</v>
      </c>
      <c r="B15" s="271">
        <v>13785</v>
      </c>
      <c r="C15" s="254">
        <v>6958</v>
      </c>
      <c r="D15" s="264">
        <f>SUM(B15:C15)</f>
        <v>20743</v>
      </c>
      <c r="E15" s="257"/>
      <c r="F15" s="265" t="s">
        <v>191</v>
      </c>
      <c r="G15" s="290">
        <v>48</v>
      </c>
      <c r="H15" s="286">
        <v>145</v>
      </c>
      <c r="I15" s="286">
        <v>24</v>
      </c>
      <c r="J15" s="286">
        <v>143</v>
      </c>
      <c r="K15" s="291">
        <v>126</v>
      </c>
      <c r="L15" s="291">
        <v>15</v>
      </c>
      <c r="M15" s="287"/>
    </row>
    <row r="16" spans="1:13" s="288" customFormat="1" ht="14.1" customHeight="1">
      <c r="A16" s="289" t="s">
        <v>100</v>
      </c>
      <c r="B16" s="271">
        <f>SUM(B14:B15)</f>
        <v>23001</v>
      </c>
      <c r="C16" s="271">
        <f t="shared" ref="C16:D16" si="3">SUM(C14:C15)</f>
        <v>8277</v>
      </c>
      <c r="D16" s="271">
        <f t="shared" si="3"/>
        <v>31278</v>
      </c>
      <c r="E16" s="257"/>
      <c r="F16" s="269" t="s">
        <v>192</v>
      </c>
      <c r="G16" s="292">
        <v>13</v>
      </c>
      <c r="H16" s="254">
        <v>76</v>
      </c>
      <c r="I16" s="254">
        <v>746</v>
      </c>
      <c r="J16" s="254">
        <v>1992</v>
      </c>
      <c r="K16" s="293">
        <v>17047</v>
      </c>
      <c r="L16" s="293">
        <v>15366</v>
      </c>
      <c r="M16" s="287"/>
    </row>
    <row r="17" spans="1:13" s="288" customFormat="1" ht="14.1" customHeight="1" thickBot="1">
      <c r="A17" s="294" t="s">
        <v>129</v>
      </c>
      <c r="B17" s="279">
        <f>B16/12</f>
        <v>1916.75</v>
      </c>
      <c r="C17" s="279">
        <f>C16/12</f>
        <v>689.75</v>
      </c>
      <c r="D17" s="280">
        <f>D16/12</f>
        <v>2606.5</v>
      </c>
      <c r="E17" s="268"/>
      <c r="F17" s="295" t="s">
        <v>193</v>
      </c>
      <c r="G17" s="296">
        <f t="shared" ref="G17:L17" si="4">ROUNDUP(G16/G15,0)</f>
        <v>1</v>
      </c>
      <c r="H17" s="276">
        <f t="shared" si="4"/>
        <v>1</v>
      </c>
      <c r="I17" s="276">
        <f t="shared" si="4"/>
        <v>32</v>
      </c>
      <c r="J17" s="276">
        <f t="shared" si="4"/>
        <v>14</v>
      </c>
      <c r="K17" s="276">
        <f t="shared" si="4"/>
        <v>136</v>
      </c>
      <c r="L17" s="277">
        <f t="shared" si="4"/>
        <v>1025</v>
      </c>
      <c r="M17" s="287"/>
    </row>
    <row r="18" spans="1:13" s="240" customFormat="1" ht="15.95" customHeight="1" thickBot="1">
      <c r="A18" s="235" t="s">
        <v>196</v>
      </c>
      <c r="B18" s="236"/>
      <c r="C18" s="237"/>
      <c r="D18" s="237"/>
      <c r="E18" s="237"/>
      <c r="M18" s="234"/>
    </row>
    <row r="19" spans="1:13" s="240" customFormat="1" ht="11.1" customHeight="1" thickBot="1">
      <c r="A19" s="241"/>
      <c r="B19" s="242" t="s">
        <v>181</v>
      </c>
      <c r="C19" s="242" t="s">
        <v>182</v>
      </c>
      <c r="D19" s="243" t="s">
        <v>100</v>
      </c>
      <c r="E19" s="244"/>
      <c r="F19" s="245" t="s">
        <v>183</v>
      </c>
      <c r="G19" s="245"/>
      <c r="H19" s="245"/>
      <c r="I19" s="245"/>
      <c r="J19" s="245"/>
      <c r="K19" s="245"/>
      <c r="L19" s="245"/>
      <c r="M19" s="234"/>
    </row>
    <row r="20" spans="1:13" s="240" customFormat="1" ht="12.95" customHeight="1" thickBot="1">
      <c r="A20" s="246"/>
      <c r="B20" s="247"/>
      <c r="C20" s="247"/>
      <c r="D20" s="248"/>
      <c r="E20" s="244"/>
      <c r="F20" s="297" t="s">
        <v>184</v>
      </c>
      <c r="G20" s="298" t="s">
        <v>185</v>
      </c>
      <c r="H20" s="298" t="s">
        <v>186</v>
      </c>
      <c r="I20" s="298" t="s">
        <v>187</v>
      </c>
      <c r="J20" s="298" t="s">
        <v>188</v>
      </c>
      <c r="K20" s="299" t="s">
        <v>189</v>
      </c>
      <c r="L20" s="300" t="s">
        <v>190</v>
      </c>
      <c r="M20" s="234"/>
    </row>
    <row r="21" spans="1:13" s="240" customFormat="1" ht="14.1" customHeight="1" thickBot="1">
      <c r="A21" s="253" t="s">
        <v>116</v>
      </c>
      <c r="B21" s="301">
        <f>D21-C21</f>
        <v>6891</v>
      </c>
      <c r="C21" s="302">
        <v>1087</v>
      </c>
      <c r="D21" s="303">
        <v>7978</v>
      </c>
      <c r="E21" s="257"/>
      <c r="F21" s="258"/>
      <c r="G21" s="259"/>
      <c r="H21" s="259"/>
      <c r="I21" s="259"/>
      <c r="J21" s="260"/>
      <c r="K21" s="261"/>
      <c r="L21" s="261"/>
      <c r="M21" s="234"/>
    </row>
    <row r="22" spans="1:13" s="240" customFormat="1" ht="14.1" customHeight="1">
      <c r="A22" s="262" t="s">
        <v>117</v>
      </c>
      <c r="B22" s="301">
        <f>D22-C22</f>
        <v>7107</v>
      </c>
      <c r="C22" s="304">
        <v>1432</v>
      </c>
      <c r="D22" s="305">
        <v>8539</v>
      </c>
      <c r="E22" s="257"/>
      <c r="F22" s="265" t="s">
        <v>191</v>
      </c>
      <c r="G22" s="290">
        <v>45</v>
      </c>
      <c r="H22" s="286">
        <v>132</v>
      </c>
      <c r="I22" s="286">
        <v>60</v>
      </c>
      <c r="J22" s="286">
        <v>105</v>
      </c>
      <c r="K22" s="291">
        <v>347</v>
      </c>
      <c r="L22" s="291">
        <v>13</v>
      </c>
      <c r="M22" s="234"/>
    </row>
    <row r="23" spans="1:13" s="240" customFormat="1" ht="14.1" customHeight="1">
      <c r="A23" s="262" t="s">
        <v>100</v>
      </c>
      <c r="B23" s="301">
        <f>SUM(B21:B22)</f>
        <v>13998</v>
      </c>
      <c r="C23" s="304">
        <f>SUM(C21:C22)</f>
        <v>2519</v>
      </c>
      <c r="D23" s="305">
        <f>SUM(B23:C23)</f>
        <v>16517</v>
      </c>
      <c r="E23" s="268"/>
      <c r="F23" s="269" t="s">
        <v>192</v>
      </c>
      <c r="G23" s="292">
        <v>123</v>
      </c>
      <c r="H23" s="254">
        <v>98</v>
      </c>
      <c r="I23" s="254">
        <v>746</v>
      </c>
      <c r="J23" s="254">
        <v>928</v>
      </c>
      <c r="K23" s="293">
        <v>3335</v>
      </c>
      <c r="L23" s="293">
        <v>274</v>
      </c>
      <c r="M23" s="234"/>
    </row>
    <row r="24" spans="1:13" s="19" customFormat="1" ht="14.1" customHeight="1" thickBot="1">
      <c r="A24" s="306" t="s">
        <v>129</v>
      </c>
      <c r="B24" s="307">
        <f>B23/12</f>
        <v>1166.5</v>
      </c>
      <c r="C24" s="307">
        <f>C23/12</f>
        <v>209.91666666666666</v>
      </c>
      <c r="D24" s="308">
        <f>SUM(B24:C24)</f>
        <v>1376.4166666666667</v>
      </c>
      <c r="E24" s="257"/>
      <c r="F24" s="295" t="s">
        <v>193</v>
      </c>
      <c r="G24" s="296">
        <f t="shared" ref="G24" si="5">G23/G22</f>
        <v>2.7333333333333334</v>
      </c>
      <c r="H24" s="276">
        <f t="shared" ref="H24:L24" si="6">ROUNDUP(H23/H22,0)</f>
        <v>1</v>
      </c>
      <c r="I24" s="276">
        <f t="shared" si="6"/>
        <v>13</v>
      </c>
      <c r="J24" s="276">
        <f t="shared" si="6"/>
        <v>9</v>
      </c>
      <c r="K24" s="276">
        <f t="shared" si="6"/>
        <v>10</v>
      </c>
      <c r="L24" s="277">
        <f t="shared" si="6"/>
        <v>22</v>
      </c>
      <c r="M24" s="234"/>
    </row>
    <row r="25" spans="1:13" s="19" customFormat="1" ht="15" customHeight="1" thickBot="1">
      <c r="A25" s="235" t="s">
        <v>197</v>
      </c>
      <c r="B25" s="236"/>
      <c r="C25" s="237"/>
      <c r="D25" s="237"/>
      <c r="E25" s="236"/>
      <c r="M25" s="234"/>
    </row>
    <row r="26" spans="1:13" s="19" customFormat="1" ht="12" customHeight="1">
      <c r="A26" s="241"/>
      <c r="B26" s="242" t="s">
        <v>181</v>
      </c>
      <c r="C26" s="242" t="s">
        <v>182</v>
      </c>
      <c r="D26" s="243" t="s">
        <v>100</v>
      </c>
      <c r="E26" s="244"/>
      <c r="F26" s="245" t="s">
        <v>183</v>
      </c>
      <c r="G26" s="245"/>
      <c r="H26" s="245"/>
      <c r="I26" s="245"/>
      <c r="J26" s="245"/>
      <c r="K26" s="245"/>
      <c r="L26" s="245"/>
      <c r="M26" s="234"/>
    </row>
    <row r="27" spans="1:13" s="284" customFormat="1" ht="12.95" customHeight="1" thickBot="1">
      <c r="A27" s="246"/>
      <c r="B27" s="247"/>
      <c r="C27" s="247"/>
      <c r="D27" s="248"/>
      <c r="E27" s="244"/>
      <c r="F27" s="249" t="s">
        <v>184</v>
      </c>
      <c r="G27" s="250" t="s">
        <v>185</v>
      </c>
      <c r="H27" s="250" t="s">
        <v>186</v>
      </c>
      <c r="I27" s="250" t="s">
        <v>187</v>
      </c>
      <c r="J27" s="250" t="s">
        <v>188</v>
      </c>
      <c r="K27" s="251" t="s">
        <v>189</v>
      </c>
      <c r="L27" s="252" t="s">
        <v>190</v>
      </c>
      <c r="M27" s="283"/>
    </row>
    <row r="28" spans="1:13" s="288" customFormat="1" ht="14.1" customHeight="1" thickBot="1">
      <c r="A28" s="285" t="s">
        <v>116</v>
      </c>
      <c r="B28" s="271">
        <f t="shared" ref="B28:B29" si="7">D28-C28</f>
        <v>8290</v>
      </c>
      <c r="C28" s="286">
        <v>1703</v>
      </c>
      <c r="D28" s="256">
        <v>9993</v>
      </c>
      <c r="E28" s="257"/>
      <c r="F28" s="258"/>
      <c r="G28" s="259"/>
      <c r="H28" s="259"/>
      <c r="I28" s="259"/>
      <c r="J28" s="260"/>
      <c r="K28" s="261"/>
      <c r="L28" s="261"/>
      <c r="M28" s="287"/>
    </row>
    <row r="29" spans="1:13" s="288" customFormat="1" ht="14.1" customHeight="1">
      <c r="A29" s="289" t="s">
        <v>117</v>
      </c>
      <c r="B29" s="271">
        <f t="shared" si="7"/>
        <v>8817</v>
      </c>
      <c r="C29" s="254">
        <v>9987</v>
      </c>
      <c r="D29" s="264">
        <v>18804</v>
      </c>
      <c r="E29" s="257"/>
      <c r="F29" s="265" t="s">
        <v>191</v>
      </c>
      <c r="G29" s="290">
        <v>48</v>
      </c>
      <c r="H29" s="286">
        <v>145</v>
      </c>
      <c r="I29" s="286">
        <v>24</v>
      </c>
      <c r="J29" s="286">
        <v>243</v>
      </c>
      <c r="K29" s="291">
        <v>300</v>
      </c>
      <c r="L29" s="291">
        <v>108</v>
      </c>
      <c r="M29" s="287"/>
    </row>
    <row r="30" spans="1:13" s="288" customFormat="1" ht="14.1" customHeight="1">
      <c r="A30" s="289" t="s">
        <v>100</v>
      </c>
      <c r="B30" s="271">
        <f>SUM(B28:B29)</f>
        <v>17107</v>
      </c>
      <c r="C30" s="271">
        <f>SUM(C28:C29)</f>
        <v>11690</v>
      </c>
      <c r="D30" s="264">
        <f>SUM(D28:D29)</f>
        <v>28797</v>
      </c>
      <c r="E30" s="268"/>
      <c r="F30" s="269" t="s">
        <v>192</v>
      </c>
      <c r="G30" s="292">
        <v>24</v>
      </c>
      <c r="H30" s="254">
        <v>198</v>
      </c>
      <c r="I30" s="254">
        <v>539</v>
      </c>
      <c r="J30" s="254">
        <v>2815</v>
      </c>
      <c r="K30" s="293">
        <v>9596</v>
      </c>
      <c r="L30" s="293">
        <v>1853</v>
      </c>
      <c r="M30" s="287"/>
    </row>
    <row r="31" spans="1:13" s="288" customFormat="1" ht="14.1" customHeight="1" thickBot="1">
      <c r="A31" s="289" t="s">
        <v>129</v>
      </c>
      <c r="B31" s="254">
        <f>B30/12</f>
        <v>1425.5833333333333</v>
      </c>
      <c r="C31" s="254">
        <f>C30/12</f>
        <v>974.16666666666663</v>
      </c>
      <c r="D31" s="309">
        <f>SUM(B31:C31)</f>
        <v>2399.75</v>
      </c>
      <c r="E31" s="257"/>
      <c r="F31" s="295" t="s">
        <v>193</v>
      </c>
      <c r="G31" s="296">
        <f>ROUNDUP(G30/G29,0)</f>
        <v>1</v>
      </c>
      <c r="H31" s="276">
        <f t="shared" ref="H31:L31" si="8">ROUNDUP(H30/H29,0)</f>
        <v>2</v>
      </c>
      <c r="I31" s="276">
        <f t="shared" si="8"/>
        <v>23</v>
      </c>
      <c r="J31" s="276">
        <f t="shared" si="8"/>
        <v>12</v>
      </c>
      <c r="K31" s="276">
        <f t="shared" si="8"/>
        <v>32</v>
      </c>
      <c r="L31" s="277">
        <f t="shared" si="8"/>
        <v>18</v>
      </c>
      <c r="M31" s="287"/>
    </row>
    <row r="32" spans="1:13" s="288" customFormat="1" ht="14.1" customHeight="1" thickBot="1">
      <c r="A32" s="310" t="s">
        <v>194</v>
      </c>
      <c r="B32" s="279">
        <v>1161</v>
      </c>
      <c r="C32" s="279">
        <v>11662</v>
      </c>
      <c r="D32" s="311">
        <f>SUM(B32:C32)</f>
        <v>12823</v>
      </c>
      <c r="E32" s="257"/>
      <c r="F32" s="237"/>
      <c r="G32" s="237"/>
      <c r="H32" s="237"/>
      <c r="I32" s="237"/>
      <c r="J32" s="237"/>
      <c r="K32" s="233"/>
      <c r="L32" s="239"/>
      <c r="M32" s="287"/>
    </row>
    <row r="33" spans="1:13" s="19" customFormat="1" ht="15" customHeight="1" thickBot="1">
      <c r="A33" s="235" t="s">
        <v>198</v>
      </c>
      <c r="B33" s="236"/>
      <c r="C33" s="237"/>
      <c r="D33" s="237"/>
      <c r="E33" s="236"/>
      <c r="M33" s="234"/>
    </row>
    <row r="34" spans="1:13" s="19" customFormat="1" ht="12" customHeight="1">
      <c r="A34" s="241"/>
      <c r="B34" s="242" t="s">
        <v>181</v>
      </c>
      <c r="C34" s="242" t="s">
        <v>182</v>
      </c>
      <c r="D34" s="243" t="s">
        <v>100</v>
      </c>
      <c r="E34" s="244"/>
      <c r="F34" s="245" t="s">
        <v>183</v>
      </c>
      <c r="G34" s="245"/>
      <c r="H34" s="245"/>
      <c r="I34" s="245"/>
      <c r="J34" s="245"/>
      <c r="K34" s="245"/>
      <c r="L34" s="245"/>
      <c r="M34" s="234"/>
    </row>
    <row r="35" spans="1:13" s="19" customFormat="1" ht="12.95" customHeight="1" thickBot="1">
      <c r="A35" s="246"/>
      <c r="B35" s="247"/>
      <c r="C35" s="247"/>
      <c r="D35" s="248"/>
      <c r="E35" s="244"/>
      <c r="F35" s="249" t="s">
        <v>184</v>
      </c>
      <c r="G35" s="250" t="s">
        <v>185</v>
      </c>
      <c r="H35" s="250" t="s">
        <v>186</v>
      </c>
      <c r="I35" s="250" t="s">
        <v>187</v>
      </c>
      <c r="J35" s="250" t="s">
        <v>188</v>
      </c>
      <c r="K35" s="251" t="s">
        <v>189</v>
      </c>
      <c r="L35" s="252" t="s">
        <v>190</v>
      </c>
      <c r="M35" s="234"/>
    </row>
    <row r="36" spans="1:13" s="19" customFormat="1" ht="14.1" customHeight="1" thickBot="1">
      <c r="A36" s="253" t="s">
        <v>116</v>
      </c>
      <c r="B36" s="312">
        <f>D36-C36</f>
        <v>10728</v>
      </c>
      <c r="C36" s="255">
        <v>1686</v>
      </c>
      <c r="D36" s="256">
        <v>12414</v>
      </c>
      <c r="E36" s="257"/>
      <c r="F36" s="258"/>
      <c r="G36" s="259"/>
      <c r="H36" s="259"/>
      <c r="I36" s="259"/>
      <c r="J36" s="260"/>
      <c r="K36" s="261"/>
      <c r="L36" s="261"/>
      <c r="M36" s="234"/>
    </row>
    <row r="37" spans="1:13" s="19" customFormat="1" ht="14.1" customHeight="1">
      <c r="A37" s="262" t="s">
        <v>117</v>
      </c>
      <c r="B37" s="254">
        <f>D37-C37</f>
        <v>7505</v>
      </c>
      <c r="C37" s="263">
        <v>5909</v>
      </c>
      <c r="D37" s="264">
        <v>13414</v>
      </c>
      <c r="E37" s="257"/>
      <c r="F37" s="265" t="s">
        <v>191</v>
      </c>
      <c r="G37" s="290">
        <v>42</v>
      </c>
      <c r="H37" s="286">
        <v>83</v>
      </c>
      <c r="I37" s="286">
        <v>48</v>
      </c>
      <c r="J37" s="286">
        <v>215</v>
      </c>
      <c r="K37" s="291">
        <v>86</v>
      </c>
      <c r="L37" s="291">
        <v>166</v>
      </c>
      <c r="M37" s="234"/>
    </row>
    <row r="38" spans="1:13" s="19" customFormat="1" ht="14.1" customHeight="1">
      <c r="A38" s="262" t="s">
        <v>100</v>
      </c>
      <c r="B38" s="254">
        <f>SUM(B36:B37)</f>
        <v>18233</v>
      </c>
      <c r="C38" s="263">
        <f>SUM(C36:C37)</f>
        <v>7595</v>
      </c>
      <c r="D38" s="264">
        <f>SUM(D36:D37)</f>
        <v>25828</v>
      </c>
      <c r="E38" s="268"/>
      <c r="F38" s="269" t="s">
        <v>192</v>
      </c>
      <c r="G38" s="292">
        <v>26</v>
      </c>
      <c r="H38" s="254">
        <v>86</v>
      </c>
      <c r="I38" s="254">
        <v>842</v>
      </c>
      <c r="J38" s="254">
        <v>2841</v>
      </c>
      <c r="K38" s="293">
        <v>2076</v>
      </c>
      <c r="L38" s="293">
        <v>3024</v>
      </c>
      <c r="M38" s="234"/>
    </row>
    <row r="39" spans="1:13" s="19" customFormat="1" ht="14.1" customHeight="1" thickBot="1">
      <c r="A39" s="306" t="s">
        <v>129</v>
      </c>
      <c r="B39" s="279">
        <f>B38/12</f>
        <v>1519.4166666666667</v>
      </c>
      <c r="C39" s="279">
        <f>C38/12</f>
        <v>632.91666666666663</v>
      </c>
      <c r="D39" s="280">
        <f>SUM(B39:C39)</f>
        <v>2152.3333333333335</v>
      </c>
      <c r="E39" s="257"/>
      <c r="F39" s="295" t="s">
        <v>193</v>
      </c>
      <c r="G39" s="296">
        <f>ROUNDUP(G38/G37,0)</f>
        <v>1</v>
      </c>
      <c r="H39" s="276">
        <f t="shared" ref="H39:L39" si="9">ROUNDUP(H38/H37,0)</f>
        <v>2</v>
      </c>
      <c r="I39" s="276">
        <f t="shared" si="9"/>
        <v>18</v>
      </c>
      <c r="J39" s="276">
        <f t="shared" si="9"/>
        <v>14</v>
      </c>
      <c r="K39" s="276">
        <f t="shared" si="9"/>
        <v>25</v>
      </c>
      <c r="L39" s="313">
        <f t="shared" si="9"/>
        <v>19</v>
      </c>
      <c r="M39" s="234"/>
    </row>
    <row r="40" spans="1:13" s="19" customFormat="1" ht="15" customHeight="1" thickBot="1">
      <c r="A40" s="235" t="s">
        <v>199</v>
      </c>
      <c r="B40" s="236"/>
      <c r="C40" s="237"/>
      <c r="D40" s="237"/>
      <c r="E40" s="236"/>
      <c r="M40" s="234"/>
    </row>
    <row r="41" spans="1:13" s="19" customFormat="1" ht="12" customHeight="1">
      <c r="A41" s="241"/>
      <c r="B41" s="242" t="s">
        <v>181</v>
      </c>
      <c r="C41" s="242" t="s">
        <v>182</v>
      </c>
      <c r="D41" s="243" t="s">
        <v>100</v>
      </c>
      <c r="E41" s="244"/>
      <c r="F41" s="245" t="s">
        <v>183</v>
      </c>
      <c r="G41" s="245"/>
      <c r="H41" s="245"/>
      <c r="I41" s="245"/>
      <c r="J41" s="245"/>
      <c r="K41" s="245"/>
      <c r="L41" s="245"/>
      <c r="M41" s="234"/>
    </row>
    <row r="42" spans="1:13" s="19" customFormat="1" ht="12.95" customHeight="1" thickBot="1">
      <c r="A42" s="246"/>
      <c r="B42" s="247"/>
      <c r="C42" s="247"/>
      <c r="D42" s="248"/>
      <c r="E42" s="244"/>
      <c r="F42" s="249" t="s">
        <v>184</v>
      </c>
      <c r="G42" s="250" t="s">
        <v>185</v>
      </c>
      <c r="H42" s="250" t="s">
        <v>186</v>
      </c>
      <c r="I42" s="250" t="s">
        <v>187</v>
      </c>
      <c r="J42" s="250" t="s">
        <v>188</v>
      </c>
      <c r="K42" s="251" t="s">
        <v>189</v>
      </c>
      <c r="L42" s="252" t="s">
        <v>190</v>
      </c>
      <c r="M42" s="234"/>
    </row>
    <row r="43" spans="1:13" s="19" customFormat="1" ht="14.1" customHeight="1" thickBot="1">
      <c r="A43" s="253" t="s">
        <v>116</v>
      </c>
      <c r="B43" s="254">
        <f>D43-C43</f>
        <v>6301</v>
      </c>
      <c r="C43" s="255">
        <v>1988</v>
      </c>
      <c r="D43" s="256">
        <v>8289</v>
      </c>
      <c r="E43" s="257"/>
      <c r="F43" s="258"/>
      <c r="G43" s="259"/>
      <c r="H43" s="259"/>
      <c r="I43" s="259"/>
      <c r="J43" s="260"/>
      <c r="K43" s="261"/>
      <c r="L43" s="261"/>
      <c r="M43" s="234"/>
    </row>
    <row r="44" spans="1:13" s="19" customFormat="1" ht="14.1" customHeight="1">
      <c r="A44" s="262" t="s">
        <v>117</v>
      </c>
      <c r="B44" s="254">
        <f t="shared" ref="B44:B45" si="10">D44-C44</f>
        <v>4969</v>
      </c>
      <c r="C44" s="263">
        <v>5837</v>
      </c>
      <c r="D44" s="256">
        <v>10806</v>
      </c>
      <c r="E44" s="257"/>
      <c r="F44" s="265" t="s">
        <v>191</v>
      </c>
      <c r="G44" s="290">
        <v>48</v>
      </c>
      <c r="H44" s="286">
        <v>59</v>
      </c>
      <c r="I44" s="286">
        <v>106</v>
      </c>
      <c r="J44" s="286">
        <v>169</v>
      </c>
      <c r="K44" s="291">
        <v>32</v>
      </c>
      <c r="L44" s="291">
        <v>87</v>
      </c>
      <c r="M44" s="234"/>
    </row>
    <row r="45" spans="1:13" s="19" customFormat="1" ht="14.1" customHeight="1">
      <c r="A45" s="262" t="s">
        <v>100</v>
      </c>
      <c r="B45" s="254">
        <f t="shared" si="10"/>
        <v>11270</v>
      </c>
      <c r="C45" s="271">
        <f>SUM(C43:C44)</f>
        <v>7825</v>
      </c>
      <c r="D45" s="256">
        <f>SUM(D43:D44)</f>
        <v>19095</v>
      </c>
      <c r="E45" s="268"/>
      <c r="F45" s="269" t="s">
        <v>192</v>
      </c>
      <c r="G45" s="292">
        <v>43</v>
      </c>
      <c r="H45" s="254">
        <v>59</v>
      </c>
      <c r="I45" s="254">
        <v>2166</v>
      </c>
      <c r="J45" s="254">
        <v>2060</v>
      </c>
      <c r="K45" s="293">
        <v>730</v>
      </c>
      <c r="L45" s="293">
        <v>1856</v>
      </c>
      <c r="M45" s="234"/>
    </row>
    <row r="46" spans="1:13" s="19" customFormat="1" ht="14.1" customHeight="1" thickBot="1">
      <c r="A46" s="306" t="s">
        <v>129</v>
      </c>
      <c r="B46" s="279">
        <f>B45/12</f>
        <v>939.16666666666663</v>
      </c>
      <c r="C46" s="279">
        <f>C45/12</f>
        <v>652.08333333333337</v>
      </c>
      <c r="D46" s="311">
        <f>B46+C46</f>
        <v>1591.25</v>
      </c>
      <c r="E46" s="257"/>
      <c r="F46" s="295" t="s">
        <v>193</v>
      </c>
      <c r="G46" s="296">
        <f>ROUNDUP(G45/G44,0)</f>
        <v>1</v>
      </c>
      <c r="H46" s="276">
        <f t="shared" ref="H46:L46" si="11">ROUNDUP(H45/H44,0)</f>
        <v>1</v>
      </c>
      <c r="I46" s="276">
        <f t="shared" si="11"/>
        <v>21</v>
      </c>
      <c r="J46" s="276">
        <f t="shared" si="11"/>
        <v>13</v>
      </c>
      <c r="K46" s="276">
        <f t="shared" si="11"/>
        <v>23</v>
      </c>
      <c r="L46" s="277">
        <f t="shared" si="11"/>
        <v>22</v>
      </c>
      <c r="M46" s="234"/>
    </row>
    <row r="47" spans="1:13" s="19" customFormat="1" ht="15" customHeight="1" thickBot="1">
      <c r="A47" s="235" t="s">
        <v>200</v>
      </c>
      <c r="B47" s="236"/>
      <c r="C47" s="237"/>
      <c r="D47" s="237"/>
      <c r="E47" s="236"/>
      <c r="M47" s="234"/>
    </row>
    <row r="48" spans="1:13" s="19" customFormat="1" ht="12" customHeight="1">
      <c r="A48" s="241"/>
      <c r="B48" s="242" t="s">
        <v>181</v>
      </c>
      <c r="C48" s="242" t="s">
        <v>182</v>
      </c>
      <c r="D48" s="243" t="s">
        <v>100</v>
      </c>
      <c r="E48" s="244"/>
      <c r="F48" s="245" t="s">
        <v>183</v>
      </c>
      <c r="G48" s="245"/>
      <c r="H48" s="245"/>
      <c r="I48" s="245"/>
      <c r="J48" s="245"/>
      <c r="K48" s="245"/>
      <c r="L48" s="245"/>
      <c r="M48" s="234"/>
    </row>
    <row r="49" spans="1:13" s="19" customFormat="1" ht="12.95" customHeight="1" thickBot="1">
      <c r="A49" s="246"/>
      <c r="B49" s="247"/>
      <c r="C49" s="247"/>
      <c r="D49" s="248"/>
      <c r="E49" s="244"/>
      <c r="F49" s="249" t="s">
        <v>184</v>
      </c>
      <c r="G49" s="250" t="s">
        <v>185</v>
      </c>
      <c r="H49" s="250" t="s">
        <v>186</v>
      </c>
      <c r="I49" s="250" t="s">
        <v>187</v>
      </c>
      <c r="J49" s="250" t="s">
        <v>188</v>
      </c>
      <c r="K49" s="251" t="s">
        <v>189</v>
      </c>
      <c r="L49" s="252" t="s">
        <v>190</v>
      </c>
      <c r="M49" s="234"/>
    </row>
    <row r="50" spans="1:13" s="19" customFormat="1" ht="14.1" customHeight="1" thickBot="1">
      <c r="A50" s="253" t="s">
        <v>116</v>
      </c>
      <c r="B50" s="254">
        <f>D50-C50</f>
        <v>6194</v>
      </c>
      <c r="C50" s="255">
        <v>6889</v>
      </c>
      <c r="D50" s="256">
        <v>13083</v>
      </c>
      <c r="E50" s="257"/>
      <c r="F50" s="258"/>
      <c r="G50" s="259"/>
      <c r="H50" s="259"/>
      <c r="I50" s="259"/>
      <c r="J50" s="260"/>
      <c r="K50" s="261"/>
      <c r="L50" s="261"/>
      <c r="M50" s="234"/>
    </row>
    <row r="51" spans="1:13" s="19" customFormat="1" ht="14.1" customHeight="1">
      <c r="A51" s="262" t="s">
        <v>117</v>
      </c>
      <c r="B51" s="254">
        <f t="shared" ref="B51:B52" si="12">D51-C51</f>
        <v>11118</v>
      </c>
      <c r="C51" s="263">
        <v>10695</v>
      </c>
      <c r="D51" s="256">
        <v>21813</v>
      </c>
      <c r="E51" s="257"/>
      <c r="F51" s="265" t="s">
        <v>191</v>
      </c>
      <c r="G51" s="290">
        <v>45</v>
      </c>
      <c r="H51" s="286">
        <v>128</v>
      </c>
      <c r="I51" s="286">
        <v>24</v>
      </c>
      <c r="J51" s="286">
        <v>273</v>
      </c>
      <c r="K51" s="291">
        <v>113</v>
      </c>
      <c r="L51" s="291">
        <v>8</v>
      </c>
      <c r="M51" s="234"/>
    </row>
    <row r="52" spans="1:13" s="19" customFormat="1" ht="14.1" customHeight="1">
      <c r="A52" s="262" t="s">
        <v>100</v>
      </c>
      <c r="B52" s="254">
        <f t="shared" si="12"/>
        <v>17312</v>
      </c>
      <c r="C52" s="271">
        <f>SUM(C50:C51)</f>
        <v>17584</v>
      </c>
      <c r="D52" s="256">
        <f>SUM(D50:D51)</f>
        <v>34896</v>
      </c>
      <c r="E52" s="268"/>
      <c r="F52" s="269" t="s">
        <v>192</v>
      </c>
      <c r="G52" s="292">
        <v>54</v>
      </c>
      <c r="H52" s="254">
        <v>221</v>
      </c>
      <c r="I52" s="254">
        <v>1427</v>
      </c>
      <c r="J52" s="254">
        <v>6476</v>
      </c>
      <c r="K52" s="293">
        <v>4322</v>
      </c>
      <c r="L52" s="293">
        <v>1747</v>
      </c>
      <c r="M52" s="234"/>
    </row>
    <row r="53" spans="1:13" s="19" customFormat="1" ht="14.1" customHeight="1" thickBot="1">
      <c r="A53" s="306" t="s">
        <v>129</v>
      </c>
      <c r="B53" s="279">
        <f>B52/12</f>
        <v>1442.6666666666667</v>
      </c>
      <c r="C53" s="279">
        <f>C52/12</f>
        <v>1465.3333333333333</v>
      </c>
      <c r="D53" s="311">
        <f>B53+C53</f>
        <v>2908</v>
      </c>
      <c r="E53" s="257"/>
      <c r="F53" s="295" t="s">
        <v>193</v>
      </c>
      <c r="G53" s="296">
        <f>ROUNDUP(G52/G51,0)</f>
        <v>2</v>
      </c>
      <c r="H53" s="276">
        <f t="shared" ref="H53:L53" si="13">ROUNDUP(H52/H51,0)</f>
        <v>2</v>
      </c>
      <c r="I53" s="276">
        <f t="shared" si="13"/>
        <v>60</v>
      </c>
      <c r="J53" s="276">
        <f t="shared" si="13"/>
        <v>24</v>
      </c>
      <c r="K53" s="276">
        <f t="shared" si="13"/>
        <v>39</v>
      </c>
      <c r="L53" s="313">
        <f t="shared" si="13"/>
        <v>219</v>
      </c>
      <c r="M53" s="234"/>
    </row>
    <row r="54" spans="1:13" s="19" customFormat="1" ht="11.25" customHeight="1">
      <c r="A54" s="314" t="s">
        <v>201</v>
      </c>
      <c r="B54" s="315"/>
      <c r="C54" s="315"/>
      <c r="D54" s="315"/>
      <c r="E54" s="315"/>
      <c r="F54" s="316"/>
      <c r="G54" s="316"/>
      <c r="H54" s="316"/>
      <c r="I54" s="316"/>
      <c r="J54" s="316"/>
      <c r="K54" s="316"/>
      <c r="L54" s="316"/>
      <c r="M54" s="233"/>
    </row>
    <row r="55" spans="1:13" s="19" customFormat="1" ht="11.25" customHeight="1">
      <c r="A55" s="235" t="s">
        <v>202</v>
      </c>
      <c r="B55" s="315"/>
      <c r="C55" s="315"/>
      <c r="D55" s="315"/>
      <c r="E55" s="315"/>
      <c r="F55" s="317"/>
      <c r="G55" s="317"/>
      <c r="H55" s="317"/>
      <c r="I55" s="317"/>
      <c r="J55" s="317"/>
      <c r="K55" s="317"/>
      <c r="L55" s="317"/>
      <c r="M55" s="233"/>
    </row>
    <row r="56" spans="1:13" ht="15" customHeight="1">
      <c r="A56" s="30" t="s">
        <v>203</v>
      </c>
      <c r="B56" s="318"/>
      <c r="C56" s="318"/>
      <c r="D56" s="318"/>
      <c r="E56" s="318"/>
      <c r="F56" s="317"/>
      <c r="G56" s="317"/>
      <c r="H56" s="317"/>
      <c r="I56" s="317"/>
      <c r="J56" s="317"/>
      <c r="K56" s="317"/>
      <c r="L56" s="317"/>
    </row>
    <row r="57" spans="1:13">
      <c r="A57" s="319"/>
      <c r="B57" s="318"/>
      <c r="C57" s="318"/>
      <c r="D57" s="318"/>
      <c r="E57" s="318"/>
      <c r="F57" s="317"/>
      <c r="G57" s="317"/>
      <c r="H57" s="317"/>
      <c r="I57" s="317"/>
      <c r="J57" s="317"/>
      <c r="K57" s="317"/>
      <c r="L57" s="317"/>
    </row>
    <row r="58" spans="1:13">
      <c r="A58" s="319"/>
      <c r="B58" s="318"/>
      <c r="C58" s="318"/>
      <c r="D58" s="318"/>
      <c r="E58" s="318"/>
      <c r="F58" s="318"/>
      <c r="G58" s="318"/>
      <c r="H58" s="318"/>
      <c r="I58" s="318"/>
      <c r="J58" s="319"/>
      <c r="K58" s="318"/>
    </row>
    <row r="59" spans="1:13">
      <c r="A59" s="319"/>
      <c r="B59" s="318"/>
      <c r="C59" s="318"/>
      <c r="D59" s="318"/>
      <c r="E59" s="318"/>
    </row>
  </sheetData>
  <mergeCells count="84">
    <mergeCell ref="K49:K50"/>
    <mergeCell ref="L49:L50"/>
    <mergeCell ref="A48:A49"/>
    <mergeCell ref="B48:B49"/>
    <mergeCell ref="C48:C49"/>
    <mergeCell ref="D48:D49"/>
    <mergeCell ref="F48:L48"/>
    <mergeCell ref="F49:F50"/>
    <mergeCell ref="G49:G50"/>
    <mergeCell ref="H49:H50"/>
    <mergeCell ref="I49:I50"/>
    <mergeCell ref="J49:J50"/>
    <mergeCell ref="G42:G43"/>
    <mergeCell ref="H42:H43"/>
    <mergeCell ref="I42:I43"/>
    <mergeCell ref="J42:J43"/>
    <mergeCell ref="K42:K43"/>
    <mergeCell ref="L42:L43"/>
    <mergeCell ref="I35:I36"/>
    <mergeCell ref="J35:J36"/>
    <mergeCell ref="K35:K36"/>
    <mergeCell ref="L35:L36"/>
    <mergeCell ref="A41:A42"/>
    <mergeCell ref="B41:B42"/>
    <mergeCell ref="C41:C42"/>
    <mergeCell ref="D41:D42"/>
    <mergeCell ref="F41:L41"/>
    <mergeCell ref="F42:F43"/>
    <mergeCell ref="K27:K28"/>
    <mergeCell ref="L27:L28"/>
    <mergeCell ref="A34:A35"/>
    <mergeCell ref="B34:B35"/>
    <mergeCell ref="C34:C35"/>
    <mergeCell ref="D34:D35"/>
    <mergeCell ref="F34:L34"/>
    <mergeCell ref="F35:F36"/>
    <mergeCell ref="G35:G36"/>
    <mergeCell ref="H35:H36"/>
    <mergeCell ref="A26:A27"/>
    <mergeCell ref="B26:B27"/>
    <mergeCell ref="C26:C27"/>
    <mergeCell ref="D26:D27"/>
    <mergeCell ref="F26:L26"/>
    <mergeCell ref="F27:F28"/>
    <mergeCell ref="G27:G28"/>
    <mergeCell ref="H27:H28"/>
    <mergeCell ref="I27:I28"/>
    <mergeCell ref="J27:J28"/>
    <mergeCell ref="G20:G21"/>
    <mergeCell ref="H20:H21"/>
    <mergeCell ref="I20:I21"/>
    <mergeCell ref="J20:J21"/>
    <mergeCell ref="K20:K21"/>
    <mergeCell ref="L20:L21"/>
    <mergeCell ref="I13:I14"/>
    <mergeCell ref="J13:J14"/>
    <mergeCell ref="K13:K14"/>
    <mergeCell ref="L13:L14"/>
    <mergeCell ref="A19:A20"/>
    <mergeCell ref="B19:B20"/>
    <mergeCell ref="C19:C20"/>
    <mergeCell ref="D19:D20"/>
    <mergeCell ref="F19:L19"/>
    <mergeCell ref="F20:F21"/>
    <mergeCell ref="K5:K6"/>
    <mergeCell ref="L5:L6"/>
    <mergeCell ref="A12:A13"/>
    <mergeCell ref="B12:B13"/>
    <mergeCell ref="C12:C13"/>
    <mergeCell ref="D12:D13"/>
    <mergeCell ref="F12:L12"/>
    <mergeCell ref="F13:F14"/>
    <mergeCell ref="G13:G14"/>
    <mergeCell ref="H13:H14"/>
    <mergeCell ref="A4:A5"/>
    <mergeCell ref="B4:B5"/>
    <mergeCell ref="C4:C5"/>
    <mergeCell ref="D4:D5"/>
    <mergeCell ref="F4:L4"/>
    <mergeCell ref="F5:F6"/>
    <mergeCell ref="G5:G6"/>
    <mergeCell ref="H5:H6"/>
    <mergeCell ref="I5:I6"/>
    <mergeCell ref="J5:J6"/>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§６表１</vt:lpstr>
      <vt:lpstr>§６表２</vt:lpstr>
      <vt:lpstr>§６表３</vt:lpstr>
      <vt:lpstr>§６表４</vt:lpstr>
      <vt:lpstr>§６表５</vt:lpstr>
      <vt:lpstr>§６表６</vt:lpstr>
      <vt:lpstr>§６表７</vt:lpstr>
      <vt:lpstr>§６表３!Print_Area</vt:lpstr>
      <vt:lpstr>§６表４!Print_Area</vt:lpstr>
      <vt:lpstr>§６表５!Print_Area</vt:lpstr>
      <vt:lpstr>§６表６!Print_Area</vt:lpstr>
      <vt:lpstr>§６表７!Print_Area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2024-08-13T04:47:13Z</cp:lastPrinted>
  <dcterms:created xsi:type="dcterms:W3CDTF">2004-12-02T07:18:42Z</dcterms:created>
  <dcterms:modified xsi:type="dcterms:W3CDTF">2025-03-28T05:58:32Z</dcterms:modified>
</cp:coreProperties>
</file>