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11685" yWindow="5100" windowWidth="20280" windowHeight="16500"/>
  </bookViews>
  <sheets>
    <sheet name="§１表１" sheetId="3" r:id="rId1"/>
    <sheet name="§１表２" sheetId="4" r:id="rId2"/>
    <sheet name="§１表３" sheetId="5" r:id="rId3"/>
    <sheet name="§１表４" sheetId="6" r:id="rId4"/>
    <sheet name="§１表５" sheetId="7" r:id="rId5"/>
    <sheet name="§１表６" sheetId="8" r:id="rId6"/>
    <sheet name="§１表７" sheetId="9" r:id="rId7"/>
    <sheet name="§１表８" sheetId="10" r:id="rId8"/>
    <sheet name="§１表９" sheetId="11" r:id="rId9"/>
    <sheet name="§１表１０" sheetId="12" r:id="rId10"/>
  </sheets>
  <definedNames>
    <definedName name="_xlnm._FilterDatabase" localSheetId="0" hidden="1">§１表１!$A$8:$N$31</definedName>
    <definedName name="_xlnm._FilterDatabase" localSheetId="2" hidden="1">§１表３!$A$3:$Y$32</definedName>
    <definedName name="_xlnm.Print_Area" localSheetId="0">§１表１!$A$1:$N$31</definedName>
    <definedName name="_xlnm.Print_Area" localSheetId="9">§１表１０!$A$1:$AB$19</definedName>
    <definedName name="_xlnm.Print_Area" localSheetId="3">§１表４!$A$1:$O$14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11" l="1"/>
  <c r="N6" i="11"/>
  <c r="J6" i="11" s="1"/>
  <c r="M6" i="11"/>
  <c r="L6" i="11"/>
  <c r="K6" i="11"/>
  <c r="I6" i="11"/>
  <c r="H6" i="11"/>
  <c r="G6" i="11"/>
  <c r="F6" i="11"/>
  <c r="E6" i="11"/>
  <c r="D6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O7" i="9" l="1"/>
  <c r="M7" i="9"/>
  <c r="L7" i="9"/>
  <c r="K7" i="9"/>
  <c r="J7" i="9"/>
  <c r="I7" i="9"/>
  <c r="N7" i="9" s="1"/>
  <c r="H7" i="9"/>
  <c r="F7" i="9"/>
  <c r="E7" i="9"/>
  <c r="D7" i="9"/>
  <c r="C7" i="9"/>
  <c r="G7" i="9" s="1"/>
  <c r="B7" i="9" s="1"/>
  <c r="I9" i="8" l="1"/>
  <c r="H9" i="8"/>
  <c r="B9" i="8" s="1"/>
  <c r="G9" i="8"/>
  <c r="F9" i="8"/>
  <c r="E9" i="8"/>
  <c r="D9" i="8"/>
  <c r="C9" i="8"/>
  <c r="R9" i="7" l="1"/>
  <c r="Q9" i="7"/>
  <c r="S9" i="7" s="1"/>
  <c r="O9" i="7"/>
  <c r="N9" i="7"/>
  <c r="P9" i="7" s="1"/>
  <c r="L9" i="7"/>
  <c r="K9" i="7"/>
  <c r="M9" i="7" s="1"/>
  <c r="I9" i="7"/>
  <c r="J9" i="7" s="1"/>
  <c r="H9" i="7"/>
  <c r="F9" i="7"/>
  <c r="E9" i="7"/>
  <c r="G9" i="7" s="1"/>
  <c r="C9" i="7"/>
  <c r="B9" i="7"/>
  <c r="D9" i="7" s="1"/>
  <c r="T9" i="7" l="1"/>
  <c r="K12" i="6" l="1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O10" i="6"/>
  <c r="N10" i="6"/>
  <c r="M12" i="6" s="1"/>
  <c r="L9" i="6"/>
  <c r="K9" i="6"/>
  <c r="J9" i="6"/>
  <c r="I9" i="6"/>
  <c r="H9" i="6"/>
  <c r="G9" i="6"/>
  <c r="F9" i="6"/>
  <c r="E9" i="6"/>
  <c r="D9" i="6"/>
  <c r="M8" i="6"/>
  <c r="L8" i="6"/>
  <c r="K8" i="6"/>
  <c r="J8" i="6"/>
  <c r="I8" i="6"/>
  <c r="H8" i="6"/>
  <c r="G8" i="6"/>
  <c r="F8" i="6"/>
  <c r="E8" i="6"/>
  <c r="D8" i="6"/>
  <c r="C8" i="6"/>
  <c r="N7" i="6"/>
  <c r="C9" i="6" s="1"/>
  <c r="M6" i="6"/>
  <c r="L6" i="6"/>
  <c r="K6" i="6"/>
  <c r="J6" i="6"/>
  <c r="I6" i="6"/>
  <c r="H6" i="6"/>
  <c r="G6" i="6"/>
  <c r="F6" i="6"/>
  <c r="M5" i="6"/>
  <c r="L5" i="6"/>
  <c r="K5" i="6"/>
  <c r="J5" i="6"/>
  <c r="I5" i="6"/>
  <c r="H5" i="6"/>
  <c r="G5" i="6"/>
  <c r="F5" i="6"/>
  <c r="E5" i="6"/>
  <c r="D5" i="6"/>
  <c r="C5" i="6"/>
  <c r="N4" i="6"/>
  <c r="E6" i="6" s="1"/>
  <c r="N9" i="6" l="1"/>
  <c r="M9" i="6"/>
  <c r="D6" i="6"/>
  <c r="O7" i="6"/>
  <c r="N8" i="6"/>
  <c r="L12" i="6"/>
  <c r="N12" i="6" s="1"/>
  <c r="N5" i="6"/>
  <c r="C6" i="6"/>
  <c r="N6" i="6" s="1"/>
</calcChain>
</file>

<file path=xl/sharedStrings.xml><?xml version="1.0" encoding="utf-8"?>
<sst xmlns="http://schemas.openxmlformats.org/spreadsheetml/2006/main" count="466" uniqueCount="169">
  <si>
    <t>川崎</t>
    <rPh sb="0" eb="2">
      <t>カワサキ</t>
    </rPh>
    <phoneticPr fontId="2"/>
  </si>
  <si>
    <t>大師</t>
    <rPh sb="0" eb="2">
      <t>ダイシ</t>
    </rPh>
    <phoneticPr fontId="2"/>
  </si>
  <si>
    <t>田島</t>
    <rPh sb="0" eb="2">
      <t>タジマ</t>
    </rPh>
    <phoneticPr fontId="2"/>
  </si>
  <si>
    <t>§１ 　生活保護</t>
    <rPh sb="4" eb="6">
      <t>セイカツ</t>
    </rPh>
    <rPh sb="6" eb="8">
      <t>ホゴ</t>
    </rPh>
    <phoneticPr fontId="2"/>
  </si>
  <si>
    <t>総数</t>
    <rPh sb="0" eb="2">
      <t>ソウスウ</t>
    </rPh>
    <phoneticPr fontId="2"/>
  </si>
  <si>
    <t>幸</t>
    <rPh sb="0" eb="1">
      <t>サイワイ</t>
    </rPh>
    <phoneticPr fontId="2"/>
  </si>
  <si>
    <t>中原</t>
    <rPh sb="0" eb="2">
      <t>チュウゲン</t>
    </rPh>
    <phoneticPr fontId="2"/>
  </si>
  <si>
    <t>高津</t>
    <rPh sb="0" eb="2">
      <t>タカヅ</t>
    </rPh>
    <phoneticPr fontId="2"/>
  </si>
  <si>
    <t>宮前</t>
    <rPh sb="0" eb="2">
      <t>ミヤマエ</t>
    </rPh>
    <phoneticPr fontId="2"/>
  </si>
  <si>
    <t>多摩</t>
    <rPh sb="0" eb="2">
      <t>タマ</t>
    </rPh>
    <phoneticPr fontId="2"/>
  </si>
  <si>
    <t>麻生</t>
    <rPh sb="0" eb="2">
      <t>アサオ</t>
    </rPh>
    <phoneticPr fontId="2"/>
  </si>
  <si>
    <t>世帯数</t>
    <rPh sb="0" eb="3">
      <t>セタイスウ</t>
    </rPh>
    <phoneticPr fontId="2"/>
  </si>
  <si>
    <t>人員</t>
    <rPh sb="0" eb="2">
      <t>ジンイン</t>
    </rPh>
    <phoneticPr fontId="2"/>
  </si>
  <si>
    <t>被保護者世帯数・人員</t>
    <rPh sb="0" eb="1">
      <t>ヒ</t>
    </rPh>
    <rPh sb="1" eb="4">
      <t>ホゴシャ</t>
    </rPh>
    <rPh sb="4" eb="7">
      <t>セタイスウ</t>
    </rPh>
    <rPh sb="8" eb="10">
      <t>ジンイン</t>
    </rPh>
    <phoneticPr fontId="2"/>
  </si>
  <si>
    <t>保護率
（‰）</t>
    <rPh sb="0" eb="2">
      <t>ホゴ</t>
    </rPh>
    <rPh sb="2" eb="3">
      <t>リツ</t>
    </rPh>
    <phoneticPr fontId="2"/>
  </si>
  <si>
    <t>一時扶助（年間総数）</t>
    <rPh sb="0" eb="2">
      <t>イチジ</t>
    </rPh>
    <rPh sb="2" eb="4">
      <t>フジョ</t>
    </rPh>
    <rPh sb="5" eb="7">
      <t>ネンカン</t>
    </rPh>
    <rPh sb="7" eb="9">
      <t>ソウスウ</t>
    </rPh>
    <phoneticPr fontId="2"/>
  </si>
  <si>
    <t>医療扶助
率（％）</t>
    <rPh sb="0" eb="2">
      <t>イリョウ</t>
    </rPh>
    <rPh sb="2" eb="4">
      <t>フジョ</t>
    </rPh>
    <rPh sb="5" eb="6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</si>
  <si>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</si>
  <si>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</si>
  <si>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</si>
  <si>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</si>
  <si>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</si>
  <si>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出産
扶助</t>
    <rPh sb="0" eb="2">
      <t>シュッサン</t>
    </rPh>
    <rPh sb="3" eb="5">
      <t>フジョ</t>
    </rPh>
    <phoneticPr fontId="2"/>
  </si>
  <si>
    <t>生業
扶助</t>
    <rPh sb="0" eb="2">
      <t>ナリワイ</t>
    </rPh>
    <rPh sb="3" eb="5">
      <t>フジョ</t>
    </rPh>
    <phoneticPr fontId="2"/>
  </si>
  <si>
    <t>葬祭
扶助</t>
    <rPh sb="0" eb="2">
      <t>ソウサイ</t>
    </rPh>
    <rPh sb="3" eb="5">
      <t>フジョ</t>
    </rPh>
    <phoneticPr fontId="2"/>
  </si>
  <si>
    <t>保護
受給中</t>
    <rPh sb="0" eb="2">
      <t>ホゴ</t>
    </rPh>
    <rPh sb="3" eb="5">
      <t>ジュキュウ</t>
    </rPh>
    <rPh sb="5" eb="6">
      <t>ナカ</t>
    </rPh>
    <phoneticPr fontId="2"/>
  </si>
  <si>
    <t>保護
停止</t>
    <rPh sb="0" eb="2">
      <t>ホゴ</t>
    </rPh>
    <rPh sb="3" eb="5">
      <t>テイシ</t>
    </rPh>
    <phoneticPr fontId="2"/>
  </si>
  <si>
    <t>　疾病や障害、高齢等により収入が得られず、自立生活ができない者を対象に、生活保護法を適用している状況を福祉事務所別・扶助の種類別に集計したものである。</t>
    <rPh sb="1" eb="3">
      <t>シッペイ</t>
    </rPh>
    <rPh sb="4" eb="6">
      <t>ショウガイ</t>
    </rPh>
    <rPh sb="7" eb="9">
      <t>コウレイ</t>
    </rPh>
    <rPh sb="9" eb="10">
      <t>トウ</t>
    </rPh>
    <rPh sb="13" eb="15">
      <t>シュウニュウ</t>
    </rPh>
    <rPh sb="16" eb="17">
      <t>エ</t>
    </rPh>
    <rPh sb="21" eb="23">
      <t>ジリツ</t>
    </rPh>
    <rPh sb="23" eb="25">
      <t>セイカツ</t>
    </rPh>
    <rPh sb="30" eb="31">
      <t>モノ</t>
    </rPh>
    <rPh sb="32" eb="34">
      <t>タイショウ</t>
    </rPh>
    <rPh sb="36" eb="38">
      <t>セイカツ</t>
    </rPh>
    <rPh sb="38" eb="40">
      <t>ホゴ</t>
    </rPh>
    <rPh sb="40" eb="41">
      <t>ホウ</t>
    </rPh>
    <rPh sb="42" eb="44">
      <t>テキヨウ</t>
    </rPh>
    <rPh sb="48" eb="50">
      <t>ジョウキョウ</t>
    </rPh>
    <rPh sb="51" eb="53">
      <t>フクシ</t>
    </rPh>
    <rPh sb="53" eb="55">
      <t>ジム</t>
    </rPh>
    <rPh sb="55" eb="56">
      <t>ショ</t>
    </rPh>
    <rPh sb="56" eb="57">
      <t>ベツ</t>
    </rPh>
    <rPh sb="58" eb="60">
      <t>フジョ</t>
    </rPh>
    <rPh sb="61" eb="63">
      <t>シュルイ</t>
    </rPh>
    <rPh sb="63" eb="64">
      <t>ベツ</t>
    </rPh>
    <rPh sb="65" eb="67">
      <t>シュウケイ</t>
    </rPh>
    <phoneticPr fontId="2"/>
  </si>
  <si>
    <t>資料：生活保護・自立支援室</t>
    <rPh sb="3" eb="5">
      <t>セイカツ</t>
    </rPh>
    <rPh sb="5" eb="7">
      <t>ホゴ</t>
    </rPh>
    <rPh sb="8" eb="13">
      <t>ジリツシエンシツ</t>
    </rPh>
    <phoneticPr fontId="2"/>
  </si>
  <si>
    <t>世帯数</t>
    <rPh sb="0" eb="3">
      <t>セタイスウ</t>
    </rPh>
    <phoneticPr fontId="2"/>
  </si>
  <si>
    <t>Ⅳ　地域の福祉施策</t>
    <rPh sb="2" eb="4">
      <t>チイキ</t>
    </rPh>
    <rPh sb="5" eb="7">
      <t>フクシ</t>
    </rPh>
    <rPh sb="7" eb="8">
      <t>セ</t>
    </rPh>
    <rPh sb="8" eb="9">
      <t>サク</t>
    </rPh>
    <phoneticPr fontId="2"/>
  </si>
  <si>
    <t>表 １  保護の対象</t>
    <phoneticPr fontId="2"/>
  </si>
  <si>
    <t>月平均</t>
    <rPh sb="0" eb="3">
      <t>ツキヘイキン</t>
    </rPh>
    <phoneticPr fontId="2"/>
  </si>
  <si>
    <t>※月平均の数値は、各項目ごとに小数点以下を四捨五入しているので、合計値と一致しない場合があります。</t>
    <rPh sb="1" eb="4">
      <t>ツキヘイキン</t>
    </rPh>
    <rPh sb="5" eb="7">
      <t>スウチ</t>
    </rPh>
    <rPh sb="9" eb="12">
      <t>カクコウモク</t>
    </rPh>
    <rPh sb="15" eb="18">
      <t>ショウスウテン</t>
    </rPh>
    <rPh sb="18" eb="20">
      <t>イカ</t>
    </rPh>
    <rPh sb="21" eb="25">
      <t>シシャゴニュウ</t>
    </rPh>
    <rPh sb="32" eb="34">
      <t>ゴウケイ</t>
    </rPh>
    <rPh sb="34" eb="35">
      <t>チ</t>
    </rPh>
    <rPh sb="36" eb="38">
      <t>イッチ</t>
    </rPh>
    <rPh sb="41" eb="43">
      <t>バアイ</t>
    </rPh>
    <phoneticPr fontId="2"/>
  </si>
  <si>
    <t>-</t>
    <phoneticPr fontId="2"/>
  </si>
  <si>
    <t>表 ２  被保護世帯数・人員・保護率の推移（全市）</t>
    <phoneticPr fontId="2"/>
  </si>
  <si>
    <t>現に保護を
受けている者</t>
    <rPh sb="0" eb="1">
      <t>ゲン</t>
    </rPh>
    <rPh sb="2" eb="4">
      <t>ホゴ</t>
    </rPh>
    <rPh sb="6" eb="7">
      <t>ウ</t>
    </rPh>
    <rPh sb="11" eb="12">
      <t>モノ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</si>
  <si>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</si>
  <si>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</si>
  <si>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</si>
  <si>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</si>
  <si>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</si>
  <si>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出産
扶助
(人員)</t>
    <rPh sb="0" eb="2">
      <t>シュッサン</t>
    </rPh>
    <rPh sb="3" eb="5">
      <t>フジョ</t>
    </rPh>
    <rPh sb="7" eb="8">
      <t>ヒト</t>
    </rPh>
    <rPh sb="8" eb="9">
      <t>イン</t>
    </rPh>
    <phoneticPr fontId="2"/>
  </si>
  <si>
    <t>生業
扶助
(人員)</t>
    <rPh sb="0" eb="2">
      <t>セイギョウ</t>
    </rPh>
    <rPh sb="3" eb="5">
      <t>フジョ</t>
    </rPh>
    <rPh sb="8" eb="9">
      <t>イン</t>
    </rPh>
    <phoneticPr fontId="2"/>
  </si>
  <si>
    <t>葬祭
扶助
(人員)</t>
    <rPh sb="0" eb="2">
      <t>ソウサイ</t>
    </rPh>
    <rPh sb="3" eb="5">
      <t>フジョ</t>
    </rPh>
    <rPh sb="8" eb="9">
      <t>イン</t>
    </rPh>
    <phoneticPr fontId="2"/>
  </si>
  <si>
    <t>世帯</t>
    <rPh sb="0" eb="2">
      <t>セタイ</t>
    </rPh>
    <phoneticPr fontId="2"/>
  </si>
  <si>
    <t>平成</t>
    <rPh sb="0" eb="2">
      <t>ヘイセイ</t>
    </rPh>
    <phoneticPr fontId="2"/>
  </si>
  <si>
    <t>年度月平均</t>
    <phoneticPr fontId="2"/>
  </si>
  <si>
    <t>〃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</si>
  <si>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</si>
  <si>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</si>
  <si>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</si>
  <si>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</si>
  <si>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表 ３  福祉事務所別被保護世帯数・人員の推移（停止を含む）</t>
    <phoneticPr fontId="2"/>
  </si>
  <si>
    <t>全市</t>
    <rPh sb="0" eb="1">
      <t>ゼン</t>
    </rPh>
    <rPh sb="1" eb="2">
      <t>シ</t>
    </rPh>
    <phoneticPr fontId="2"/>
  </si>
  <si>
    <t>中原</t>
    <rPh sb="0" eb="2">
      <t>ナカハラ</t>
    </rPh>
    <phoneticPr fontId="2"/>
  </si>
  <si>
    <t>高津</t>
    <rPh sb="0" eb="2">
      <t>タカツ</t>
    </rPh>
    <phoneticPr fontId="2"/>
  </si>
  <si>
    <t>月</t>
    <rPh sb="0" eb="1">
      <t>ガツ</t>
    </rPh>
    <phoneticPr fontId="2"/>
  </si>
  <si>
    <t>表 ４  扶助別保護費</t>
    <phoneticPr fontId="2"/>
  </si>
  <si>
    <t>　一年間の生活保護費を扶助別に集計したものである。</t>
    <rPh sb="1" eb="4">
      <t>イチネンカン</t>
    </rPh>
    <rPh sb="5" eb="7">
      <t>セイカツ</t>
    </rPh>
    <rPh sb="7" eb="9">
      <t>ホゴ</t>
    </rPh>
    <rPh sb="9" eb="10">
      <t>ヒ</t>
    </rPh>
    <rPh sb="11" eb="13">
      <t>フジョ</t>
    </rPh>
    <rPh sb="13" eb="14">
      <t>ベツ</t>
    </rPh>
    <rPh sb="15" eb="17">
      <t>シュウケイ</t>
    </rPh>
    <phoneticPr fontId="2"/>
  </si>
  <si>
    <t>生活扶助
(円)</t>
    <rPh sb="0" eb="2">
      <t>セイカツ</t>
    </rPh>
    <rPh sb="2" eb="4">
      <t>フジョ</t>
    </rPh>
    <rPh sb="6" eb="7">
      <t>エン</t>
    </rPh>
    <phoneticPr fontId="2"/>
  </si>
  <si>
    <t>住宅扶助
(円)</t>
    <rPh sb="0" eb="2">
      <t>ジュウタク</t>
    </rPh>
    <rPh sb="2" eb="4">
      <t>フジョ</t>
    </rPh>
    <phoneticPr fontId="2"/>
  </si>
  <si>
    <t>教育扶助
(円)</t>
    <rPh sb="0" eb="2">
      <t>キョウイク</t>
    </rPh>
    <rPh sb="2" eb="4">
      <t>フジョ</t>
    </rPh>
    <phoneticPr fontId="2"/>
  </si>
  <si>
    <t>介護扶助
(円)</t>
    <rPh sb="0" eb="2">
      <t>カイゴ</t>
    </rPh>
    <rPh sb="2" eb="4">
      <t>フジョ</t>
    </rPh>
    <phoneticPr fontId="2"/>
  </si>
  <si>
    <t>医療扶助
(円)</t>
    <rPh sb="0" eb="2">
      <t>イリョウ</t>
    </rPh>
    <rPh sb="2" eb="4">
      <t>フジョ</t>
    </rPh>
    <phoneticPr fontId="2"/>
  </si>
  <si>
    <t>出産
扶助
(円)</t>
    <rPh sb="0" eb="2">
      <t>シュッサン</t>
    </rPh>
    <rPh sb="3" eb="5">
      <t>フジョ</t>
    </rPh>
    <phoneticPr fontId="2"/>
  </si>
  <si>
    <t>生業扶助
(円)</t>
    <rPh sb="0" eb="2">
      <t>セイギョウ</t>
    </rPh>
    <rPh sb="2" eb="4">
      <t>フジョ</t>
    </rPh>
    <phoneticPr fontId="2"/>
  </si>
  <si>
    <t>葬祭扶助
(円)</t>
    <rPh sb="0" eb="2">
      <t>ソウサイ</t>
    </rPh>
    <rPh sb="2" eb="4">
      <t>フジョ</t>
    </rPh>
    <phoneticPr fontId="2"/>
  </si>
  <si>
    <t>施設事務費
(円)</t>
    <rPh sb="0" eb="2">
      <t>シセツ</t>
    </rPh>
    <rPh sb="2" eb="5">
      <t>ジムヒ</t>
    </rPh>
    <phoneticPr fontId="2"/>
  </si>
  <si>
    <t>就労自立
支援金（円）</t>
    <rPh sb="0" eb="2">
      <t>シュウロウ</t>
    </rPh>
    <rPh sb="2" eb="4">
      <t>ジリツ</t>
    </rPh>
    <rPh sb="5" eb="7">
      <t>シエン</t>
    </rPh>
    <rPh sb="7" eb="8">
      <t>キン</t>
    </rPh>
    <rPh sb="9" eb="10">
      <t>エン</t>
    </rPh>
    <phoneticPr fontId="2"/>
  </si>
  <si>
    <t>進学準備給付金（円）</t>
    <rPh sb="0" eb="2">
      <t>シンガク</t>
    </rPh>
    <rPh sb="2" eb="4">
      <t>ジュンビ</t>
    </rPh>
    <rPh sb="4" eb="7">
      <t>キュウフキン</t>
    </rPh>
    <rPh sb="8" eb="9">
      <t>エン</t>
    </rPh>
    <phoneticPr fontId="2"/>
  </si>
  <si>
    <t>総額
(円)</t>
    <rPh sb="0" eb="2">
      <t>ソウガク</t>
    </rPh>
    <phoneticPr fontId="2"/>
  </si>
  <si>
    <t>前年比
(%)</t>
    <rPh sb="0" eb="2">
      <t>ゼンネン</t>
    </rPh>
    <phoneticPr fontId="2"/>
  </si>
  <si>
    <t>令和３年度</t>
    <rPh sb="0" eb="2">
      <t>レイワ</t>
    </rPh>
    <rPh sb="3" eb="5">
      <t>ネンド</t>
    </rPh>
    <phoneticPr fontId="2"/>
  </si>
  <si>
    <t>年間</t>
    <rPh sb="0" eb="2">
      <t>ネンカン</t>
    </rPh>
    <phoneticPr fontId="2"/>
  </si>
  <si>
    <t>１か月
平均</t>
    <rPh sb="2" eb="3">
      <t>ゲツ</t>
    </rPh>
    <rPh sb="3" eb="5">
      <t>ヘイキン</t>
    </rPh>
    <phoneticPr fontId="2"/>
  </si>
  <si>
    <t>構成比
(%)</t>
    <rPh sb="0" eb="3">
      <t>コウセイヒ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</si>
  <si>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</si>
  <si>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</si>
  <si>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表 ５  医療扶助人員</t>
    <phoneticPr fontId="2"/>
  </si>
  <si>
    <t>　生活保護法の各種扶助のうち、医療扶助（入院・外来の医療費用）のみを必要とする人員と、他の扶助と医療扶助を必要とする人員とを集計したものである。</t>
    <rPh sb="1" eb="3">
      <t>セイカツ</t>
    </rPh>
    <rPh sb="3" eb="5">
      <t>ホゴ</t>
    </rPh>
    <rPh sb="5" eb="6">
      <t>ホウ</t>
    </rPh>
    <rPh sb="7" eb="9">
      <t>カクシュ</t>
    </rPh>
    <rPh sb="9" eb="11">
      <t>フジョ</t>
    </rPh>
    <rPh sb="15" eb="17">
      <t>イリョウ</t>
    </rPh>
    <rPh sb="17" eb="19">
      <t>フジョ</t>
    </rPh>
    <rPh sb="20" eb="22">
      <t>ニュウイン</t>
    </rPh>
    <rPh sb="23" eb="25">
      <t>ガイライ</t>
    </rPh>
    <rPh sb="26" eb="28">
      <t>イリョウ</t>
    </rPh>
    <rPh sb="28" eb="30">
      <t>ヒヨウ</t>
    </rPh>
    <rPh sb="34" eb="36">
      <t>ヒツヨウ</t>
    </rPh>
    <rPh sb="39" eb="41">
      <t>ジンイン</t>
    </rPh>
    <rPh sb="43" eb="44">
      <t>タ</t>
    </rPh>
    <rPh sb="45" eb="47">
      <t>フジョ</t>
    </rPh>
    <rPh sb="48" eb="50">
      <t>イリョウ</t>
    </rPh>
    <rPh sb="50" eb="52">
      <t>フジョ</t>
    </rPh>
    <rPh sb="53" eb="55">
      <t>ヒツヨウ</t>
    </rPh>
    <rPh sb="58" eb="60">
      <t>ジンイン</t>
    </rPh>
    <rPh sb="62" eb="64">
      <t>シュウケイ</t>
    </rPh>
    <phoneticPr fontId="2"/>
  </si>
  <si>
    <t>月平均</t>
    <rPh sb="0" eb="1">
      <t>ツキ</t>
    </rPh>
    <rPh sb="1" eb="3">
      <t>ヘイキン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</si>
  <si>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</si>
  <si>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</si>
  <si>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入院計</t>
    <rPh sb="0" eb="2">
      <t>ニュウイン</t>
    </rPh>
    <rPh sb="2" eb="3">
      <t>ケイ</t>
    </rPh>
    <phoneticPr fontId="2"/>
  </si>
  <si>
    <t>医療扶助単給</t>
    <rPh sb="0" eb="2">
      <t>イリョウ</t>
    </rPh>
    <rPh sb="2" eb="4">
      <t>フジョ</t>
    </rPh>
    <rPh sb="4" eb="5">
      <t>タン</t>
    </rPh>
    <rPh sb="5" eb="6">
      <t>キュウ</t>
    </rPh>
    <phoneticPr fontId="2"/>
  </si>
  <si>
    <t>医療扶助併給</t>
    <rPh sb="0" eb="2">
      <t>イリョウ</t>
    </rPh>
    <rPh sb="2" eb="4">
      <t>フジョ</t>
    </rPh>
    <rPh sb="4" eb="6">
      <t>ヘイキュウ</t>
    </rPh>
    <phoneticPr fontId="2"/>
  </si>
  <si>
    <t>入院外計</t>
    <rPh sb="0" eb="2">
      <t>ニュウイン</t>
    </rPh>
    <rPh sb="2" eb="3">
      <t>ガイ</t>
    </rPh>
    <rPh sb="3" eb="4">
      <t>ケイ</t>
    </rPh>
    <phoneticPr fontId="2"/>
  </si>
  <si>
    <t>精神疾患</t>
    <rPh sb="0" eb="2">
      <t>セイシン</t>
    </rPh>
    <rPh sb="2" eb="4">
      <t>シッカン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</si>
  <si>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</si>
  <si>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</si>
  <si>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構成比</t>
    <rPh sb="0" eb="3">
      <t>コウセイヒ</t>
    </rPh>
    <phoneticPr fontId="2"/>
  </si>
  <si>
    <t>表 ６  労働力類型別被保護世帯数</t>
    <phoneticPr fontId="2"/>
  </si>
  <si>
    <t>　生活保護は、世帯の人員や年齢等の構成によって最低生活費を算出し、収入が最低生活費を下回る場合に不足額を支給するものである。働いている者のいる世帯を就労の形態別に集計したものである。</t>
    <rPh sb="1" eb="3">
      <t>セイカツ</t>
    </rPh>
    <rPh sb="3" eb="5">
      <t>ホゴ</t>
    </rPh>
    <rPh sb="7" eb="9">
      <t>セタイ</t>
    </rPh>
    <rPh sb="10" eb="12">
      <t>ジンイン</t>
    </rPh>
    <rPh sb="13" eb="16">
      <t>ネンレイトウ</t>
    </rPh>
    <rPh sb="17" eb="19">
      <t>コウセイ</t>
    </rPh>
    <rPh sb="23" eb="25">
      <t>サイテイ</t>
    </rPh>
    <rPh sb="25" eb="28">
      <t>セイカツヒ</t>
    </rPh>
    <rPh sb="29" eb="31">
      <t>サンシュツ</t>
    </rPh>
    <rPh sb="33" eb="35">
      <t>シュウニュウ</t>
    </rPh>
    <rPh sb="36" eb="38">
      <t>サイテイ</t>
    </rPh>
    <rPh sb="38" eb="41">
      <t>セイカツヒ</t>
    </rPh>
    <rPh sb="42" eb="44">
      <t>シタマワ</t>
    </rPh>
    <rPh sb="45" eb="47">
      <t>バアイ</t>
    </rPh>
    <rPh sb="48" eb="50">
      <t>フソク</t>
    </rPh>
    <rPh sb="50" eb="51">
      <t>ガク</t>
    </rPh>
    <rPh sb="52" eb="54">
      <t>シキュウ</t>
    </rPh>
    <rPh sb="62" eb="63">
      <t>ハタラ</t>
    </rPh>
    <rPh sb="67" eb="68">
      <t>モノ</t>
    </rPh>
    <rPh sb="71" eb="73">
      <t>セタイ</t>
    </rPh>
    <rPh sb="74" eb="76">
      <t>シュウロウ</t>
    </rPh>
    <rPh sb="77" eb="80">
      <t>ケイタイベツ</t>
    </rPh>
    <rPh sb="81" eb="83">
      <t>シュウケイ</t>
    </rPh>
    <phoneticPr fontId="2"/>
  </si>
  <si>
    <t>働いている者のいる世帯（稼働世帯）</t>
    <rPh sb="0" eb="1">
      <t>ハタラ</t>
    </rPh>
    <rPh sb="5" eb="6">
      <t>モノ</t>
    </rPh>
    <rPh sb="9" eb="11">
      <t>セタイ</t>
    </rPh>
    <rPh sb="12" eb="14">
      <t>カドウ</t>
    </rPh>
    <rPh sb="14" eb="16">
      <t>セタイ</t>
    </rPh>
    <phoneticPr fontId="2"/>
  </si>
  <si>
    <t>働いている
者のいない
世帯</t>
    <rPh sb="0" eb="1">
      <t>ハタラ</t>
    </rPh>
    <rPh sb="6" eb="7">
      <t>モノ</t>
    </rPh>
    <rPh sb="12" eb="14">
      <t>セタイ</t>
    </rPh>
    <phoneticPr fontId="2"/>
  </si>
  <si>
    <t>世帯主が働いている世帯</t>
    <rPh sb="0" eb="3">
      <t>セタイヌシ</t>
    </rPh>
    <rPh sb="4" eb="5">
      <t>ハタラ</t>
    </rPh>
    <rPh sb="9" eb="11">
      <t>セタイ</t>
    </rPh>
    <phoneticPr fontId="2"/>
  </si>
  <si>
    <t>世帯員が
働いて
いる世帯</t>
    <rPh sb="0" eb="3">
      <t>セタイイン</t>
    </rPh>
    <rPh sb="5" eb="6">
      <t>ハタラ</t>
    </rPh>
    <rPh sb="11" eb="13">
      <t>セタイ</t>
    </rPh>
    <phoneticPr fontId="2"/>
  </si>
  <si>
    <t>常用労働者</t>
    <rPh sb="0" eb="2">
      <t>ジョウヨウ</t>
    </rPh>
    <rPh sb="2" eb="5">
      <t>ロウドウシャ</t>
    </rPh>
    <phoneticPr fontId="2"/>
  </si>
  <si>
    <t>日雇労働者</t>
    <rPh sb="0" eb="2">
      <t>ヒヤト</t>
    </rPh>
    <rPh sb="2" eb="5">
      <t>ロウドウシャ</t>
    </rPh>
    <phoneticPr fontId="2"/>
  </si>
  <si>
    <t>内職者</t>
    <rPh sb="0" eb="2">
      <t>ナイショク</t>
    </rPh>
    <rPh sb="2" eb="3">
      <t>シャ</t>
    </rPh>
    <phoneticPr fontId="2"/>
  </si>
  <si>
    <t>その他の
就業者</t>
    <rPh sb="2" eb="3">
      <t>タ</t>
    </rPh>
    <rPh sb="5" eb="7">
      <t>シュウギョウ</t>
    </rPh>
    <rPh sb="7" eb="8">
      <t>シャ</t>
    </rPh>
    <phoneticPr fontId="2"/>
  </si>
  <si>
    <t>表 ７  世帯類型別被保護世帯数</t>
    <phoneticPr fontId="2"/>
  </si>
  <si>
    <t>　生活保護を受けている世帯を、世帯主の状況や、世帯構成別に集計したものである。</t>
    <rPh sb="1" eb="3">
      <t>セイカツ</t>
    </rPh>
    <rPh sb="3" eb="5">
      <t>ホゴ</t>
    </rPh>
    <rPh sb="6" eb="7">
      <t>ウ</t>
    </rPh>
    <rPh sb="11" eb="13">
      <t>セタイ</t>
    </rPh>
    <rPh sb="15" eb="18">
      <t>セタイヌシ</t>
    </rPh>
    <rPh sb="19" eb="21">
      <t>ジョウキョウ</t>
    </rPh>
    <rPh sb="23" eb="25">
      <t>セタイ</t>
    </rPh>
    <rPh sb="25" eb="27">
      <t>コウセイ</t>
    </rPh>
    <rPh sb="27" eb="28">
      <t>ベツ</t>
    </rPh>
    <rPh sb="29" eb="31">
      <t>シュウケイ</t>
    </rPh>
    <phoneticPr fontId="2"/>
  </si>
  <si>
    <t>単　　身　　者　　世　　帯</t>
    <rPh sb="0" eb="1">
      <t>タン</t>
    </rPh>
    <rPh sb="3" eb="4">
      <t>ミ</t>
    </rPh>
    <rPh sb="6" eb="7">
      <t>モノ</t>
    </rPh>
    <rPh sb="9" eb="10">
      <t>ヨ</t>
    </rPh>
    <rPh sb="12" eb="13">
      <t>オビ</t>
    </rPh>
    <phoneticPr fontId="2"/>
  </si>
  <si>
    <t>２　　人　　以　　上　　の　　世　　帯</t>
    <rPh sb="3" eb="4">
      <t>ヒト</t>
    </rPh>
    <rPh sb="6" eb="7">
      <t>イ</t>
    </rPh>
    <rPh sb="9" eb="10">
      <t>ウエ</t>
    </rPh>
    <rPh sb="15" eb="16">
      <t>ヨ</t>
    </rPh>
    <rPh sb="18" eb="19">
      <t>オビ</t>
    </rPh>
    <phoneticPr fontId="2"/>
  </si>
  <si>
    <t>高齢者</t>
    <rPh sb="0" eb="3">
      <t>コウレイシャ</t>
    </rPh>
    <phoneticPr fontId="2"/>
  </si>
  <si>
    <t>障害者</t>
    <rPh sb="0" eb="3">
      <t>ショウガイシャ</t>
    </rPh>
    <phoneticPr fontId="2"/>
  </si>
  <si>
    <t>傷病者</t>
    <rPh sb="0" eb="3">
      <t>ショウビョウシャ</t>
    </rPh>
    <phoneticPr fontId="2"/>
  </si>
  <si>
    <t>医療単給
（再掲）</t>
    <rPh sb="0" eb="2">
      <t>イリョウ</t>
    </rPh>
    <rPh sb="2" eb="3">
      <t>タン</t>
    </rPh>
    <rPh sb="3" eb="4">
      <t>キュウ</t>
    </rPh>
    <rPh sb="6" eb="8">
      <t>サイケイ</t>
    </rPh>
    <phoneticPr fontId="2"/>
  </si>
  <si>
    <t>母子</t>
    <rPh sb="0" eb="2">
      <t>ボシ</t>
    </rPh>
    <phoneticPr fontId="2"/>
  </si>
  <si>
    <t>表 ８  保護施設及び措置の状況</t>
    <phoneticPr fontId="2"/>
  </si>
  <si>
    <t>施設数
（市内）</t>
    <rPh sb="0" eb="2">
      <t>シセツ</t>
    </rPh>
    <rPh sb="2" eb="3">
      <t>スウ</t>
    </rPh>
    <rPh sb="5" eb="7">
      <t>シナイ</t>
    </rPh>
    <phoneticPr fontId="2"/>
  </si>
  <si>
    <t>施設数
（市外）</t>
    <rPh sb="0" eb="3">
      <t>シセツスウ</t>
    </rPh>
    <rPh sb="5" eb="7">
      <t>シガイ</t>
    </rPh>
    <phoneticPr fontId="2"/>
  </si>
  <si>
    <t>年度末現在
措置人員</t>
    <rPh sb="0" eb="3">
      <t>ネンドマツ</t>
    </rPh>
    <rPh sb="3" eb="5">
      <t>ゲンザイ</t>
    </rPh>
    <rPh sb="6" eb="8">
      <t>ソチ</t>
    </rPh>
    <rPh sb="8" eb="10">
      <t>ジンイン</t>
    </rPh>
    <phoneticPr fontId="2"/>
  </si>
  <si>
    <t>入所
（年度中）</t>
    <rPh sb="0" eb="2">
      <t>ニュウショ</t>
    </rPh>
    <rPh sb="4" eb="7">
      <t>ネンドチュウ</t>
    </rPh>
    <phoneticPr fontId="2"/>
  </si>
  <si>
    <t>退所
（年度中）</t>
    <rPh sb="0" eb="2">
      <t>タイショ</t>
    </rPh>
    <rPh sb="4" eb="7">
      <t>ネンドチュウ</t>
    </rPh>
    <phoneticPr fontId="2"/>
  </si>
  <si>
    <t>救護施設</t>
    <rPh sb="0" eb="2">
      <t>キュウゴ</t>
    </rPh>
    <rPh sb="2" eb="4">
      <t>シセツ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</si>
  <si>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</si>
  <si>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</si>
  <si>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更生施設</t>
    <rPh sb="0" eb="2">
      <t>コウセイ</t>
    </rPh>
    <rPh sb="2" eb="4">
      <t>シセツ</t>
    </rPh>
    <phoneticPr fontId="2"/>
  </si>
  <si>
    <t xml:space="preserve">  </t>
    <phoneticPr fontId="2"/>
  </si>
  <si>
    <t>表 ９  保護の申請・開始・廃止</t>
    <phoneticPr fontId="2"/>
  </si>
  <si>
    <t>申請
件数</t>
    <rPh sb="0" eb="2">
      <t>シンセイ</t>
    </rPh>
    <rPh sb="3" eb="5">
      <t>ケンスウ</t>
    </rPh>
    <phoneticPr fontId="2"/>
  </si>
  <si>
    <t>却下
件数</t>
    <rPh sb="0" eb="2">
      <t>キャッカ</t>
    </rPh>
    <rPh sb="3" eb="5">
      <t>ケンスウ</t>
    </rPh>
    <phoneticPr fontId="2"/>
  </si>
  <si>
    <t>開始
決定
件数</t>
    <rPh sb="0" eb="2">
      <t>カイシ</t>
    </rPh>
    <rPh sb="3" eb="5">
      <t>ケッテイ</t>
    </rPh>
    <rPh sb="6" eb="8">
      <t>ケンスウ</t>
    </rPh>
    <phoneticPr fontId="2"/>
  </si>
  <si>
    <t xml:space="preserve"> 開　　始　　原　　因　　別　　世　　帯　　数 </t>
    <rPh sb="1" eb="2">
      <t>カイ</t>
    </rPh>
    <rPh sb="4" eb="5">
      <t>ハジメ</t>
    </rPh>
    <rPh sb="7" eb="8">
      <t>ハラ</t>
    </rPh>
    <rPh sb="10" eb="11">
      <t>イン</t>
    </rPh>
    <rPh sb="13" eb="14">
      <t>ベツ</t>
    </rPh>
    <rPh sb="16" eb="17">
      <t>ヨ</t>
    </rPh>
    <rPh sb="19" eb="20">
      <t>オビ</t>
    </rPh>
    <rPh sb="22" eb="23">
      <t>カズ</t>
    </rPh>
    <phoneticPr fontId="2"/>
  </si>
  <si>
    <t>廃止
決定
件数</t>
    <rPh sb="0" eb="2">
      <t>ハイシ</t>
    </rPh>
    <rPh sb="3" eb="5">
      <t>ケッテイ</t>
    </rPh>
    <rPh sb="6" eb="8">
      <t>ケンスウ</t>
    </rPh>
    <phoneticPr fontId="2"/>
  </si>
  <si>
    <t xml:space="preserve"> 廃　　止　　原　　因　　世　　帯　　数 </t>
    <rPh sb="1" eb="2">
      <t>ハイ</t>
    </rPh>
    <rPh sb="4" eb="5">
      <t>ドメ</t>
    </rPh>
    <rPh sb="7" eb="8">
      <t>ハラ</t>
    </rPh>
    <rPh sb="10" eb="11">
      <t>イン</t>
    </rPh>
    <rPh sb="13" eb="14">
      <t>ヨ</t>
    </rPh>
    <rPh sb="16" eb="17">
      <t>オビ</t>
    </rPh>
    <rPh sb="19" eb="20">
      <t>カズ</t>
    </rPh>
    <phoneticPr fontId="2"/>
  </si>
  <si>
    <t>傷病</t>
    <rPh sb="0" eb="2">
      <t>ショウビョウ</t>
    </rPh>
    <phoneticPr fontId="2"/>
  </si>
  <si>
    <t>収入
の
減少</t>
    <rPh sb="0" eb="2">
      <t>シュウニュウ</t>
    </rPh>
    <rPh sb="5" eb="7">
      <t>ゲンショウ</t>
    </rPh>
    <phoneticPr fontId="2"/>
  </si>
  <si>
    <t>死別
離別
不在</t>
    <rPh sb="0" eb="2">
      <t>シベツ</t>
    </rPh>
    <rPh sb="3" eb="5">
      <t>リベツ</t>
    </rPh>
    <rPh sb="6" eb="8">
      <t>フザイ</t>
    </rPh>
    <phoneticPr fontId="2"/>
  </si>
  <si>
    <t>転入
継続</t>
    <rPh sb="0" eb="2">
      <t>テンニュウ</t>
    </rPh>
    <rPh sb="3" eb="5">
      <t>ケイゾク</t>
    </rPh>
    <phoneticPr fontId="2"/>
  </si>
  <si>
    <t>傷病
治癒</t>
    <rPh sb="0" eb="2">
      <t>ショウビョウ</t>
    </rPh>
    <rPh sb="3" eb="5">
      <t>チユ</t>
    </rPh>
    <phoneticPr fontId="2"/>
  </si>
  <si>
    <t>死亡
失踪</t>
    <rPh sb="0" eb="2">
      <t>シボウ</t>
    </rPh>
    <rPh sb="3" eb="5">
      <t>シッソウ</t>
    </rPh>
    <phoneticPr fontId="2"/>
  </si>
  <si>
    <t>収入
増加</t>
    <rPh sb="0" eb="2">
      <t>シュウニュウ</t>
    </rPh>
    <rPh sb="3" eb="5">
      <t>ゾウカ</t>
    </rPh>
    <phoneticPr fontId="2"/>
  </si>
  <si>
    <t>転出</t>
    <rPh sb="0" eb="2">
      <t>テンシュツ</t>
    </rPh>
    <phoneticPr fontId="2"/>
  </si>
  <si>
    <t>１か月平均</t>
    <rPh sb="2" eb="3">
      <t>ツキ</t>
    </rPh>
    <rPh sb="3" eb="5">
      <t>ヘイキン</t>
    </rPh>
    <phoneticPr fontId="2"/>
  </si>
  <si>
    <t>－</t>
    <phoneticPr fontId="2"/>
  </si>
  <si>
    <t>※申請件数には職権申請を含まず、開始決定件数には職権申請による開始決定を含む。</t>
    <rPh sb="1" eb="3">
      <t>シンセイ</t>
    </rPh>
    <rPh sb="3" eb="5">
      <t>ケンスウ</t>
    </rPh>
    <rPh sb="7" eb="9">
      <t>ショッケン</t>
    </rPh>
    <rPh sb="9" eb="11">
      <t>シンセイ</t>
    </rPh>
    <rPh sb="12" eb="13">
      <t>フク</t>
    </rPh>
    <rPh sb="16" eb="18">
      <t>カイシ</t>
    </rPh>
    <rPh sb="18" eb="20">
      <t>ケッテイ</t>
    </rPh>
    <rPh sb="20" eb="22">
      <t>ケンスウ</t>
    </rPh>
    <rPh sb="24" eb="26">
      <t>ショッケン</t>
    </rPh>
    <rPh sb="26" eb="28">
      <t>シンセイ</t>
    </rPh>
    <rPh sb="31" eb="33">
      <t>カイシ</t>
    </rPh>
    <rPh sb="33" eb="35">
      <t>ケッテイ</t>
    </rPh>
    <rPh sb="36" eb="37">
      <t>フク</t>
    </rPh>
    <phoneticPr fontId="2"/>
  </si>
  <si>
    <t>表 １０ 生活資金貸付状況</t>
    <phoneticPr fontId="2"/>
  </si>
  <si>
    <t>　低所得者が病気、失業など緊急不測の事態に陥ったとき、無利子で貸付を行うものである。</t>
    <rPh sb="1" eb="5">
      <t>テイショトクシャ</t>
    </rPh>
    <rPh sb="6" eb="8">
      <t>ビョウキ</t>
    </rPh>
    <rPh sb="9" eb="11">
      <t>シツギョウ</t>
    </rPh>
    <rPh sb="13" eb="15">
      <t>キンキュウ</t>
    </rPh>
    <rPh sb="15" eb="17">
      <t>フソク</t>
    </rPh>
    <rPh sb="18" eb="20">
      <t>ジタイ</t>
    </rPh>
    <rPh sb="21" eb="22">
      <t>オチイ</t>
    </rPh>
    <rPh sb="27" eb="28">
      <t>ム</t>
    </rPh>
    <rPh sb="28" eb="30">
      <t>リシ</t>
    </rPh>
    <rPh sb="31" eb="33">
      <t>カシツケ</t>
    </rPh>
    <rPh sb="34" eb="35">
      <t>オコナ</t>
    </rPh>
    <phoneticPr fontId="2"/>
  </si>
  <si>
    <t>（１）理由別利用状況</t>
    <rPh sb="3" eb="5">
      <t>リユウ</t>
    </rPh>
    <rPh sb="5" eb="6">
      <t>ベツ</t>
    </rPh>
    <rPh sb="6" eb="8">
      <t>リヨウ</t>
    </rPh>
    <rPh sb="8" eb="10">
      <t>ジョウキョウ</t>
    </rPh>
    <phoneticPr fontId="2"/>
  </si>
  <si>
    <t>（２）単価利用別状況</t>
    <rPh sb="3" eb="5">
      <t>タンカ</t>
    </rPh>
    <rPh sb="5" eb="7">
      <t>リヨウ</t>
    </rPh>
    <rPh sb="7" eb="8">
      <t>ベツ</t>
    </rPh>
    <rPh sb="8" eb="10">
      <t>ジョウキョウ</t>
    </rPh>
    <phoneticPr fontId="2"/>
  </si>
  <si>
    <t>貸付額</t>
    <rPh sb="0" eb="2">
      <t>カシツケ</t>
    </rPh>
    <rPh sb="2" eb="3">
      <t>ガク</t>
    </rPh>
    <phoneticPr fontId="2"/>
  </si>
  <si>
    <t>貸　　　　付　　　　件　　　　数</t>
    <rPh sb="0" eb="1">
      <t>カシ</t>
    </rPh>
    <rPh sb="5" eb="6">
      <t>ヅケ</t>
    </rPh>
    <rPh sb="10" eb="11">
      <t>ケン</t>
    </rPh>
    <rPh sb="15" eb="16">
      <t>カズ</t>
    </rPh>
    <phoneticPr fontId="2"/>
  </si>
  <si>
    <t>貸付金額</t>
    <rPh sb="0" eb="2">
      <t>カシツケ</t>
    </rPh>
    <rPh sb="2" eb="4">
      <t>キンガク</t>
    </rPh>
    <phoneticPr fontId="2"/>
  </si>
  <si>
    <t>件数</t>
    <rPh sb="0" eb="2">
      <t>ケンスウ</t>
    </rPh>
    <phoneticPr fontId="2"/>
  </si>
  <si>
    <t>計</t>
    <rPh sb="0" eb="1">
      <t>ケイ</t>
    </rPh>
    <phoneticPr fontId="2"/>
  </si>
  <si>
    <t>金額</t>
    <rPh sb="0" eb="2">
      <t>キンガク</t>
    </rPh>
    <phoneticPr fontId="2"/>
  </si>
  <si>
    <t>総　　　数</t>
    <rPh sb="0" eb="1">
      <t>フサ</t>
    </rPh>
    <rPh sb="4" eb="5">
      <t>カズ</t>
    </rPh>
    <phoneticPr fontId="2"/>
  </si>
  <si>
    <t>１０，０００</t>
    <phoneticPr fontId="2"/>
  </si>
  <si>
    <t>円</t>
    <rPh sb="0" eb="1">
      <t>エン</t>
    </rPh>
    <phoneticPr fontId="2"/>
  </si>
  <si>
    <t>以下</t>
    <rPh sb="0" eb="2">
      <t>イカ</t>
    </rPh>
    <phoneticPr fontId="2"/>
  </si>
  <si>
    <t>生業</t>
    <rPh sb="0" eb="2">
      <t>セイギョウ</t>
    </rPh>
    <phoneticPr fontId="2"/>
  </si>
  <si>
    <t>-</t>
  </si>
  <si>
    <t>１０，００１</t>
    <phoneticPr fontId="2"/>
  </si>
  <si>
    <t>以上</t>
    <rPh sb="0" eb="2">
      <t>イジョウ</t>
    </rPh>
    <phoneticPr fontId="2"/>
  </si>
  <si>
    <t>生活
維持</t>
    <rPh sb="0" eb="2">
      <t>セイカツ</t>
    </rPh>
    <rPh sb="3" eb="5">
      <t>イジ</t>
    </rPh>
    <phoneticPr fontId="2"/>
  </si>
  <si>
    <t>２０，０００</t>
    <phoneticPr fontId="2"/>
  </si>
  <si>
    <t>２０，００１</t>
    <phoneticPr fontId="2"/>
  </si>
  <si>
    <t>住宅</t>
    <rPh sb="0" eb="2">
      <t>ジュウタク</t>
    </rPh>
    <phoneticPr fontId="2"/>
  </si>
  <si>
    <t>３０，０００</t>
    <phoneticPr fontId="2"/>
  </si>
  <si>
    <t>３０，００１</t>
    <phoneticPr fontId="2"/>
  </si>
  <si>
    <t>修学</t>
    <rPh sb="0" eb="2">
      <t>シュウガク</t>
    </rPh>
    <phoneticPr fontId="2"/>
  </si>
  <si>
    <t>４０，０００</t>
    <phoneticPr fontId="2"/>
  </si>
  <si>
    <t>４０，００１</t>
    <phoneticPr fontId="2"/>
  </si>
  <si>
    <t>療養</t>
    <rPh sb="0" eb="2">
      <t>リョウヨウ</t>
    </rPh>
    <phoneticPr fontId="2"/>
  </si>
  <si>
    <t>５０，０００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</si>
</sst>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"/>
    <numFmt numFmtId="178" formatCode="#,##0_);[Red]\(#,##0\)"/>
    <numFmt numFmtId="179" formatCode="#,##0_ "/>
    <numFmt numFmtId="180" formatCode="#,##0_ ;[Red]\-#,##0\ "/>
    <numFmt numFmtId="181" formatCode="0.00_ "/>
    <numFmt numFmtId="182" formatCode="0.0%"/>
    <numFmt numFmtId="183" formatCode="0.0_ "/>
    <numFmt numFmtId="184" formatCode="0.0000_ "/>
    <numFmt numFmtId="185" formatCode="0.00000_ "/>
    <numFmt numFmtId="186" formatCode="_ * #,##0.0_ ;_ * \-#,##0.0_ ;_ * &quot;-&quot;?_ ;_ @_ "/>
    <numFmt numFmtId="187" formatCode="0_);[Red]\(0\)"/>
    <numFmt numFmtId="188" formatCode="_ * #,##0.0_ ;_ * \-#,##0.0_ ;_ * &quot;-&quot;_ ;_ @_ "/>
    <numFmt numFmtId="189" formatCode="#,##0.0_);[Red]\(#,##0.0\)"/>
    <numFmt numFmtId="190" formatCode="#,##0.0;[Red]\-#,##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FUJ明朝体"/>
      <family val="1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6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5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Border="1"/>
    <xf numFmtId="38" fontId="13" fillId="0" borderId="3" xfId="1" applyNumberFormat="1" applyFont="1" applyFill="1" applyBorder="1" applyAlignment="1">
      <alignment horizontal="right" vertical="center"/>
    </xf>
    <xf numFmtId="178" fontId="14" fillId="0" borderId="4" xfId="0" applyNumberFormat="1" applyFont="1" applyFill="1" applyBorder="1" applyAlignment="1">
      <alignment horizontal="right" vertical="center" shrinkToFit="1"/>
    </xf>
    <xf numFmtId="178" fontId="14" fillId="0" borderId="4" xfId="1" applyNumberFormat="1" applyFont="1" applyFill="1" applyBorder="1" applyAlignment="1">
      <alignment horizontal="right" vertical="center" shrinkToFit="1"/>
    </xf>
    <xf numFmtId="178" fontId="14" fillId="0" borderId="1" xfId="0" applyNumberFormat="1" applyFont="1" applyFill="1" applyBorder="1" applyAlignment="1">
      <alignment horizontal="right" vertical="center" shrinkToFit="1"/>
    </xf>
    <xf numFmtId="38" fontId="13" fillId="0" borderId="3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right"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 wrapText="1"/>
    </xf>
    <xf numFmtId="177" fontId="11" fillId="0" borderId="17" xfId="0" applyNumberFormat="1" applyFont="1" applyFill="1" applyBorder="1" applyAlignment="1">
      <alignment horizontal="center" vertical="center"/>
    </xf>
    <xf numFmtId="176" fontId="11" fillId="0" borderId="7" xfId="6" applyNumberFormat="1" applyFont="1" applyFill="1" applyBorder="1" applyAlignment="1">
      <alignment horizontal="right" vertical="center" shrinkToFit="1"/>
    </xf>
    <xf numFmtId="176" fontId="11" fillId="0" borderId="9" xfId="6" applyNumberFormat="1" applyFont="1" applyFill="1" applyBorder="1" applyAlignment="1">
      <alignment horizontal="right" vertical="center" shrinkToFit="1"/>
    </xf>
    <xf numFmtId="177" fontId="11" fillId="0" borderId="13" xfId="0" applyNumberFormat="1" applyFont="1" applyFill="1" applyBorder="1" applyAlignment="1">
      <alignment horizontal="center" vertical="center"/>
    </xf>
    <xf numFmtId="176" fontId="11" fillId="0" borderId="3" xfId="6" applyNumberFormat="1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center" vertical="center"/>
    </xf>
    <xf numFmtId="176" fontId="13" fillId="0" borderId="10" xfId="6" applyNumberFormat="1" applyFont="1" applyFill="1" applyBorder="1" applyAlignment="1">
      <alignment horizontal="right" vertical="center" shrinkToFit="1"/>
    </xf>
    <xf numFmtId="176" fontId="13" fillId="0" borderId="3" xfId="6" applyNumberFormat="1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16" fillId="0" borderId="0" xfId="0" applyFont="1" applyFill="1"/>
    <xf numFmtId="0" fontId="9" fillId="0" borderId="0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17" fillId="0" borderId="12" xfId="0" applyFont="1" applyFill="1" applyBorder="1" applyAlignment="1">
      <alignment horizontal="distributed" vertical="center" wrapText="1"/>
    </xf>
    <xf numFmtId="0" fontId="17" fillId="0" borderId="18" xfId="0" applyFont="1" applyFill="1" applyBorder="1" applyAlignment="1">
      <alignment horizontal="distributed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7" fillId="0" borderId="2" xfId="0" applyFont="1" applyFill="1" applyBorder="1" applyAlignment="1"/>
    <xf numFmtId="0" fontId="17" fillId="0" borderId="6" xfId="0" applyFont="1" applyFill="1" applyBorder="1" applyAlignment="1"/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9" fontId="17" fillId="0" borderId="20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/>
    </xf>
    <xf numFmtId="0" fontId="17" fillId="0" borderId="21" xfId="0" applyNumberFormat="1" applyFont="1" applyFill="1" applyBorder="1" applyAlignment="1"/>
    <xf numFmtId="0" fontId="17" fillId="0" borderId="21" xfId="0" applyFont="1" applyFill="1" applyBorder="1" applyAlignment="1"/>
    <xf numFmtId="179" fontId="19" fillId="0" borderId="4" xfId="6" applyNumberFormat="1" applyFont="1" applyFill="1" applyBorder="1" applyAlignment="1">
      <alignment horizontal="right" vertical="center" shrinkToFit="1"/>
    </xf>
    <xf numFmtId="41" fontId="19" fillId="0" borderId="4" xfId="1" applyNumberFormat="1" applyFont="1" applyFill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horizontal="right" shrinkToFit="1"/>
    </xf>
    <xf numFmtId="0" fontId="17" fillId="0" borderId="0" xfId="0" applyFont="1" applyFill="1"/>
    <xf numFmtId="0" fontId="20" fillId="0" borderId="21" xfId="0" applyFont="1" applyFill="1" applyBorder="1" applyAlignment="1">
      <alignment horizontal="center"/>
    </xf>
    <xf numFmtId="0" fontId="20" fillId="0" borderId="21" xfId="0" applyFont="1" applyFill="1" applyBorder="1" applyAlignment="1"/>
    <xf numFmtId="178" fontId="19" fillId="0" borderId="4" xfId="1" applyNumberFormat="1" applyFont="1" applyBorder="1" applyAlignment="1">
      <alignment horizontal="right" vertical="center" shrinkToFit="1"/>
    </xf>
    <xf numFmtId="180" fontId="19" fillId="0" borderId="4" xfId="0" applyNumberFormat="1" applyFont="1" applyBorder="1" applyAlignment="1">
      <alignment horizontal="right" vertical="center" shrinkToFit="1"/>
    </xf>
    <xf numFmtId="43" fontId="19" fillId="0" borderId="17" xfId="0" applyNumberFormat="1" applyFont="1" applyFill="1" applyBorder="1" applyAlignment="1">
      <alignment horizontal="right"/>
    </xf>
    <xf numFmtId="178" fontId="19" fillId="0" borderId="4" xfId="0" applyNumberFormat="1" applyFont="1" applyBorder="1" applyAlignment="1">
      <alignment horizontal="right" vertical="center" shrinkToFit="1"/>
    </xf>
    <xf numFmtId="0" fontId="21" fillId="0" borderId="0" xfId="0" applyFont="1" applyFill="1"/>
    <xf numFmtId="0" fontId="17" fillId="0" borderId="21" xfId="0" applyNumberFormat="1" applyFont="1" applyFill="1" applyBorder="1" applyAlignment="1">
      <alignment horizontal="center"/>
    </xf>
    <xf numFmtId="178" fontId="19" fillId="0" borderId="4" xfId="0" applyNumberFormat="1" applyFont="1" applyFill="1" applyBorder="1" applyAlignment="1">
      <alignment horizontal="right" vertical="center" shrinkToFit="1"/>
    </xf>
    <xf numFmtId="0" fontId="20" fillId="0" borderId="21" xfId="0" applyNumberFormat="1" applyFont="1" applyFill="1" applyBorder="1" applyAlignment="1">
      <alignment horizontal="center"/>
    </xf>
    <xf numFmtId="178" fontId="22" fillId="0" borderId="4" xfId="0" applyNumberFormat="1" applyFont="1" applyFill="1" applyBorder="1" applyAlignment="1">
      <alignment horizontal="right" vertical="center" shrinkToFit="1"/>
    </xf>
    <xf numFmtId="43" fontId="22" fillId="0" borderId="17" xfId="0" applyNumberFormat="1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/>
    </xf>
    <xf numFmtId="0" fontId="17" fillId="0" borderId="21" xfId="0" applyNumberFormat="1" applyFont="1" applyFill="1" applyBorder="1" applyAlignment="1">
      <alignment vertical="center"/>
    </xf>
    <xf numFmtId="49" fontId="17" fillId="0" borderId="21" xfId="0" applyNumberFormat="1" applyFont="1" applyFill="1" applyBorder="1" applyAlignment="1">
      <alignment vertical="center"/>
    </xf>
    <xf numFmtId="180" fontId="19" fillId="0" borderId="4" xfId="14" applyNumberFormat="1" applyFont="1" applyFill="1" applyBorder="1" applyAlignment="1">
      <alignment horizontal="right" vertical="center" shrinkToFit="1"/>
    </xf>
    <xf numFmtId="0" fontId="17" fillId="0" borderId="21" xfId="0" applyFont="1" applyFill="1" applyBorder="1" applyAlignment="1">
      <alignment horizontal="left" vertical="center"/>
    </xf>
    <xf numFmtId="49" fontId="17" fillId="0" borderId="21" xfId="0" applyNumberFormat="1" applyFont="1" applyFill="1" applyBorder="1" applyAlignment="1">
      <alignment horizontal="distributed" vertical="center"/>
    </xf>
    <xf numFmtId="0" fontId="17" fillId="0" borderId="21" xfId="0" applyFont="1" applyFill="1" applyBorder="1" applyAlignment="1">
      <alignment horizontal="distributed" vertical="center"/>
    </xf>
    <xf numFmtId="49" fontId="17" fillId="0" borderId="21" xfId="0" applyNumberFormat="1" applyFont="1" applyFill="1" applyBorder="1" applyAlignment="1">
      <alignment horizontal="left" vertical="center"/>
    </xf>
    <xf numFmtId="181" fontId="19" fillId="0" borderId="17" xfId="6" applyNumberFormat="1" applyFont="1" applyFill="1" applyBorder="1" applyAlignment="1">
      <alignment horizontal="right" vertical="center"/>
    </xf>
    <xf numFmtId="49" fontId="17" fillId="0" borderId="21" xfId="0" applyNumberFormat="1" applyFont="1" applyFill="1" applyBorder="1" applyAlignment="1">
      <alignment horizontal="center" vertical="center"/>
    </xf>
    <xf numFmtId="0" fontId="17" fillId="0" borderId="21" xfId="0" applyNumberFormat="1" applyFont="1" applyFill="1" applyBorder="1" applyAlignment="1">
      <alignment horizontal="right" vertical="center"/>
    </xf>
    <xf numFmtId="0" fontId="17" fillId="0" borderId="22" xfId="0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0" fontId="17" fillId="0" borderId="22" xfId="0" applyNumberFormat="1" applyFont="1" applyFill="1" applyBorder="1" applyAlignment="1">
      <alignment horizontal="right" vertical="center"/>
    </xf>
    <xf numFmtId="180" fontId="19" fillId="0" borderId="1" xfId="14" applyNumberFormat="1" applyFont="1" applyFill="1" applyBorder="1" applyAlignment="1">
      <alignment horizontal="right" vertical="center" shrinkToFit="1"/>
    </xf>
    <xf numFmtId="43" fontId="19" fillId="0" borderId="13" xfId="0" applyNumberFormat="1" applyFont="1" applyFill="1" applyBorder="1" applyAlignment="1">
      <alignment horizontal="right"/>
    </xf>
    <xf numFmtId="38" fontId="18" fillId="0" borderId="0" xfId="0" applyNumberFormat="1" applyFont="1" applyFill="1"/>
    <xf numFmtId="43" fontId="18" fillId="0" borderId="0" xfId="0" applyNumberFormat="1" applyFont="1" applyFill="1" applyBorder="1" applyAlignment="1">
      <alignment shrinkToFit="1"/>
    </xf>
    <xf numFmtId="38" fontId="10" fillId="0" borderId="0" xfId="0" applyNumberFormat="1" applyFont="1" applyFill="1"/>
    <xf numFmtId="40" fontId="10" fillId="0" borderId="0" xfId="0" applyNumberFormat="1" applyFont="1" applyFill="1" applyAlignment="1">
      <alignment shrinkToFit="1"/>
    </xf>
    <xf numFmtId="0" fontId="9" fillId="0" borderId="0" xfId="0" applyFont="1" applyBorder="1" applyAlignment="1">
      <alignment vertical="top"/>
    </xf>
    <xf numFmtId="0" fontId="16" fillId="0" borderId="0" xfId="0" applyFont="1"/>
    <xf numFmtId="0" fontId="10" fillId="0" borderId="0" xfId="0" applyFont="1"/>
    <xf numFmtId="0" fontId="10" fillId="0" borderId="0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/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3" fillId="0" borderId="0" xfId="0" applyFont="1"/>
    <xf numFmtId="0" fontId="17" fillId="0" borderId="2" xfId="0" applyFont="1" applyBorder="1" applyAlignment="1"/>
    <xf numFmtId="0" fontId="17" fillId="0" borderId="6" xfId="0" applyFont="1" applyBorder="1" applyAlignment="1"/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49" fontId="17" fillId="0" borderId="15" xfId="0" applyNumberFormat="1" applyFont="1" applyFill="1" applyBorder="1" applyAlignment="1">
      <alignment vertical="center"/>
    </xf>
    <xf numFmtId="41" fontId="19" fillId="0" borderId="4" xfId="0" applyNumberFormat="1" applyFont="1" applyFill="1" applyBorder="1" applyAlignment="1">
      <alignment shrinkToFit="1"/>
    </xf>
    <xf numFmtId="41" fontId="24" fillId="0" borderId="4" xfId="0" applyNumberFormat="1" applyFont="1" applyFill="1" applyBorder="1" applyAlignment="1">
      <alignment horizontal="right" shrinkToFit="1"/>
    </xf>
    <xf numFmtId="41" fontId="24" fillId="0" borderId="17" xfId="0" applyNumberFormat="1" applyFont="1" applyFill="1" applyBorder="1" applyAlignment="1">
      <alignment horizontal="right" shrinkToFit="1"/>
    </xf>
    <xf numFmtId="0" fontId="23" fillId="0" borderId="0" xfId="0" applyFont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41" fontId="24" fillId="0" borderId="4" xfId="15" applyNumberFormat="1" applyFont="1" applyFill="1" applyBorder="1" applyAlignment="1">
      <alignment horizontal="right" shrinkToFit="1"/>
    </xf>
    <xf numFmtId="41" fontId="25" fillId="0" borderId="0" xfId="15" applyNumberFormat="1" applyFont="1" applyAlignment="1">
      <alignment horizontal="right"/>
    </xf>
    <xf numFmtId="41" fontId="24" fillId="0" borderId="17" xfId="15" applyNumberFormat="1" applyFont="1" applyFill="1" applyBorder="1" applyAlignment="1">
      <alignment horizontal="right" shrinkToFit="1"/>
    </xf>
    <xf numFmtId="0" fontId="17" fillId="0" borderId="24" xfId="0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shrinkToFit="1"/>
    </xf>
    <xf numFmtId="41" fontId="24" fillId="0" borderId="1" xfId="0" applyNumberFormat="1" applyFont="1" applyFill="1" applyBorder="1" applyAlignment="1">
      <alignment horizontal="right" shrinkToFit="1"/>
    </xf>
    <xf numFmtId="41" fontId="24" fillId="0" borderId="13" xfId="0" applyNumberFormat="1" applyFont="1" applyFill="1" applyBorder="1" applyAlignment="1">
      <alignment horizontal="right" shrinkToFit="1"/>
    </xf>
    <xf numFmtId="0" fontId="11" fillId="0" borderId="0" xfId="0" applyFont="1" applyBorder="1" applyAlignment="1">
      <alignment vertical="center"/>
    </xf>
    <xf numFmtId="0" fontId="17" fillId="0" borderId="0" xfId="0" applyFont="1"/>
    <xf numFmtId="41" fontId="17" fillId="0" borderId="0" xfId="0" applyNumberFormat="1" applyFont="1" applyAlignment="1">
      <alignment shrinkToFit="1"/>
    </xf>
    <xf numFmtId="0" fontId="26" fillId="0" borderId="0" xfId="0" applyFont="1" applyBorder="1"/>
    <xf numFmtId="0" fontId="26" fillId="0" borderId="0" xfId="0" applyFont="1"/>
    <xf numFmtId="0" fontId="0" fillId="0" borderId="0" xfId="0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8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/>
    </xf>
    <xf numFmtId="0" fontId="17" fillId="0" borderId="25" xfId="0" applyFont="1" applyFill="1" applyBorder="1" applyAlignment="1"/>
    <xf numFmtId="0" fontId="17" fillId="0" borderId="26" xfId="0" applyFont="1" applyFill="1" applyBorder="1" applyAlignment="1"/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 applyProtection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textRotation="255" wrapText="1"/>
    </xf>
    <xf numFmtId="49" fontId="24" fillId="0" borderId="3" xfId="0" applyNumberFormat="1" applyFont="1" applyFill="1" applyBorder="1" applyAlignment="1">
      <alignment horizontal="center" vertical="center"/>
    </xf>
    <xf numFmtId="41" fontId="24" fillId="0" borderId="3" xfId="0" applyNumberFormat="1" applyFont="1" applyFill="1" applyBorder="1" applyAlignment="1">
      <alignment vertical="center"/>
    </xf>
    <xf numFmtId="41" fontId="24" fillId="0" borderId="28" xfId="0" applyNumberFormat="1" applyFont="1" applyFill="1" applyBorder="1" applyAlignment="1">
      <alignment vertical="center"/>
    </xf>
    <xf numFmtId="41" fontId="24" fillId="0" borderId="12" xfId="0" applyNumberFormat="1" applyFont="1" applyFill="1" applyBorder="1" applyAlignment="1">
      <alignment vertical="center"/>
    </xf>
    <xf numFmtId="182" fontId="24" fillId="0" borderId="29" xfId="1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 textRotation="255" wrapText="1"/>
    </xf>
    <xf numFmtId="49" fontId="24" fillId="0" borderId="4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right" vertical="center"/>
    </xf>
    <xf numFmtId="3" fontId="24" fillId="0" borderId="4" xfId="0" applyNumberFormat="1" applyFont="1" applyFill="1" applyBorder="1" applyAlignment="1">
      <alignment vertical="center"/>
    </xf>
    <xf numFmtId="0" fontId="24" fillId="0" borderId="6" xfId="0" applyNumberFormat="1" applyFont="1" applyFill="1" applyBorder="1" applyAlignment="1">
      <alignment horizontal="center" vertical="center" textRotation="255" wrapText="1"/>
    </xf>
    <xf numFmtId="49" fontId="24" fillId="0" borderId="1" xfId="0" applyNumberFormat="1" applyFont="1" applyFill="1" applyBorder="1" applyAlignment="1">
      <alignment horizontal="center" vertical="center" wrapText="1"/>
    </xf>
    <xf numFmtId="183" fontId="24" fillId="0" borderId="1" xfId="0" applyNumberFormat="1" applyFont="1" applyFill="1" applyBorder="1" applyAlignment="1">
      <alignment vertical="center"/>
    </xf>
    <xf numFmtId="183" fontId="24" fillId="0" borderId="13" xfId="0" applyNumberFormat="1" applyFont="1" applyFill="1" applyBorder="1" applyAlignment="1">
      <alignment vertical="center"/>
    </xf>
    <xf numFmtId="41" fontId="24" fillId="0" borderId="3" xfId="0" applyNumberFormat="1" applyFont="1" applyFill="1" applyBorder="1" applyAlignment="1">
      <alignment vertical="center" shrinkToFit="1"/>
    </xf>
    <xf numFmtId="41" fontId="24" fillId="0" borderId="28" xfId="0" applyNumberFormat="1" applyFont="1" applyFill="1" applyBorder="1" applyAlignment="1">
      <alignment vertical="center" shrinkToFit="1"/>
    </xf>
    <xf numFmtId="3" fontId="24" fillId="0" borderId="4" xfId="0" applyNumberFormat="1" applyFont="1" applyFill="1" applyBorder="1" applyAlignment="1">
      <alignment vertical="center" shrinkToFit="1"/>
    </xf>
    <xf numFmtId="183" fontId="24" fillId="0" borderId="1" xfId="0" applyNumberFormat="1" applyFont="1" applyFill="1" applyBorder="1" applyAlignment="1">
      <alignment vertical="center" shrinkToFit="1"/>
    </xf>
    <xf numFmtId="182" fontId="24" fillId="0" borderId="2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7" fillId="0" borderId="0" xfId="0" applyFont="1" applyFill="1" applyAlignment="1"/>
    <xf numFmtId="184" fontId="17" fillId="0" borderId="0" xfId="0" applyNumberFormat="1" applyFont="1" applyFill="1" applyAlignment="1"/>
    <xf numFmtId="184" fontId="27" fillId="0" borderId="0" xfId="0" applyNumberFormat="1" applyFont="1" applyFill="1" applyAlignment="1"/>
    <xf numFmtId="185" fontId="27" fillId="0" borderId="0" xfId="0" applyNumberFormat="1" applyFont="1" applyFill="1" applyAlignment="1"/>
    <xf numFmtId="0" fontId="27" fillId="0" borderId="0" xfId="0" applyFont="1" applyFill="1" applyBorder="1" applyAlignment="1"/>
    <xf numFmtId="41" fontId="10" fillId="0" borderId="0" xfId="0" applyNumberFormat="1" applyFont="1" applyFill="1" applyAlignment="1"/>
    <xf numFmtId="0" fontId="9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1" fillId="0" borderId="0" xfId="0" applyFont="1"/>
    <xf numFmtId="0" fontId="11" fillId="0" borderId="0" xfId="0" applyFont="1" applyBorder="1"/>
    <xf numFmtId="0" fontId="17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30" xfId="0" applyFont="1" applyBorder="1" applyAlignment="1"/>
    <xf numFmtId="0" fontId="17" fillId="0" borderId="2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distributed" textRotation="255" wrapText="1"/>
    </xf>
    <xf numFmtId="0" fontId="17" fillId="0" borderId="7" xfId="0" applyFont="1" applyBorder="1" applyAlignment="1">
      <alignment horizontal="center" vertical="distributed" textRotation="255"/>
    </xf>
    <xf numFmtId="0" fontId="17" fillId="0" borderId="31" xfId="0" applyFont="1" applyBorder="1" applyAlignment="1">
      <alignment horizontal="center" vertical="distributed" textRotation="255"/>
    </xf>
    <xf numFmtId="0" fontId="17" fillId="0" borderId="7" xfId="0" applyFont="1" applyBorder="1" applyAlignment="1">
      <alignment horizontal="center" vertical="distributed" textRotation="255" wrapText="1"/>
    </xf>
    <xf numFmtId="0" fontId="17" fillId="0" borderId="32" xfId="0" applyFont="1" applyBorder="1" applyAlignment="1">
      <alignment horizontal="center" vertical="distributed" textRotation="255"/>
    </xf>
    <xf numFmtId="0" fontId="17" fillId="0" borderId="0" xfId="0" applyFont="1" applyBorder="1" applyAlignment="1">
      <alignment horizontal="center" vertical="distributed" textRotation="255" wrapText="1"/>
    </xf>
    <xf numFmtId="0" fontId="17" fillId="0" borderId="33" xfId="0" applyFont="1" applyBorder="1" applyAlignment="1">
      <alignment horizontal="center" vertical="distributed" textRotation="255"/>
    </xf>
    <xf numFmtId="0" fontId="20" fillId="0" borderId="11" xfId="0" applyFont="1" applyBorder="1" applyAlignment="1">
      <alignment horizontal="distributed" vertical="center"/>
    </xf>
    <xf numFmtId="41" fontId="20" fillId="0" borderId="10" xfId="0" applyNumberFormat="1" applyFont="1" applyFill="1" applyBorder="1" applyAlignment="1">
      <alignment horizontal="right" vertical="center" shrinkToFit="1"/>
    </xf>
    <xf numFmtId="41" fontId="20" fillId="0" borderId="19" xfId="0" applyNumberFormat="1" applyFont="1" applyFill="1" applyBorder="1" applyAlignment="1">
      <alignment horizontal="right" vertical="center" shrinkToFit="1"/>
    </xf>
    <xf numFmtId="0" fontId="18" fillId="0" borderId="0" xfId="0" applyFont="1"/>
    <xf numFmtId="0" fontId="17" fillId="0" borderId="24" xfId="0" applyFont="1" applyBorder="1" applyAlignment="1">
      <alignment horizontal="distributed" vertical="center"/>
    </xf>
    <xf numFmtId="186" fontId="17" fillId="0" borderId="3" xfId="0" applyNumberFormat="1" applyFont="1" applyFill="1" applyBorder="1" applyAlignment="1">
      <alignment horizontal="right" vertical="center" shrinkToFit="1"/>
    </xf>
    <xf numFmtId="186" fontId="17" fillId="0" borderId="28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distributed" vertical="center"/>
    </xf>
    <xf numFmtId="41" fontId="17" fillId="0" borderId="34" xfId="0" applyNumberFormat="1" applyFont="1" applyFill="1" applyBorder="1" applyAlignment="1">
      <alignment horizontal="right" vertical="center" shrinkToFit="1"/>
    </xf>
    <xf numFmtId="187" fontId="17" fillId="0" borderId="34" xfId="0" applyNumberFormat="1" applyFont="1" applyFill="1" applyBorder="1" applyAlignment="1">
      <alignment horizontal="right" vertical="center" shrinkToFit="1"/>
    </xf>
    <xf numFmtId="41" fontId="17" fillId="0" borderId="29" xfId="0" applyNumberFormat="1" applyFont="1" applyFill="1" applyBorder="1" applyAlignment="1">
      <alignment horizontal="right" vertical="center" shrinkToFit="1"/>
    </xf>
    <xf numFmtId="41" fontId="20" fillId="0" borderId="0" xfId="0" applyNumberFormat="1" applyFont="1" applyBorder="1" applyAlignment="1">
      <alignment horizontal="right" vertical="center" shrinkToFit="1"/>
    </xf>
    <xf numFmtId="0" fontId="17" fillId="0" borderId="2" xfId="0" applyFont="1" applyBorder="1" applyAlignment="1">
      <alignment horizontal="distributed" vertical="center"/>
    </xf>
    <xf numFmtId="41" fontId="17" fillId="0" borderId="9" xfId="0" applyNumberFormat="1" applyFont="1" applyFill="1" applyBorder="1" applyAlignment="1">
      <alignment horizontal="right" vertical="center" shrinkToFit="1"/>
    </xf>
    <xf numFmtId="187" fontId="17" fillId="0" borderId="9" xfId="0" applyNumberFormat="1" applyFont="1" applyFill="1" applyBorder="1" applyAlignment="1">
      <alignment horizontal="right" vertical="center" shrinkToFit="1"/>
    </xf>
    <xf numFmtId="41" fontId="17" fillId="0" borderId="20" xfId="0" applyNumberFormat="1" applyFont="1" applyFill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Border="1"/>
    <xf numFmtId="0" fontId="18" fillId="0" borderId="0" xfId="0" applyFont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distributed" vertical="center" wrapText="1"/>
    </xf>
    <xf numFmtId="0" fontId="11" fillId="0" borderId="30" xfId="0" applyFont="1" applyFill="1" applyBorder="1" applyAlignment="1"/>
    <xf numFmtId="0" fontId="11" fillId="0" borderId="34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distributed" vertical="center" wrapText="1"/>
    </xf>
    <xf numFmtId="0" fontId="11" fillId="0" borderId="29" xfId="0" applyFont="1" applyFill="1" applyBorder="1" applyAlignment="1">
      <alignment horizontal="distributed" vertical="center"/>
    </xf>
    <xf numFmtId="0" fontId="11" fillId="0" borderId="6" xfId="0" applyFont="1" applyFill="1" applyBorder="1" applyAlignment="1"/>
    <xf numFmtId="0" fontId="11" fillId="0" borderId="9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/>
    </xf>
    <xf numFmtId="0" fontId="11" fillId="0" borderId="16" xfId="0" applyFont="1" applyFill="1" applyBorder="1" applyAlignment="1">
      <alignment horizontal="distributed" vertical="center" wrapText="1"/>
    </xf>
    <xf numFmtId="0" fontId="15" fillId="0" borderId="9" xfId="0" applyFont="1" applyFill="1" applyBorder="1"/>
    <xf numFmtId="0" fontId="11" fillId="0" borderId="20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41" fontId="13" fillId="0" borderId="10" xfId="0" applyNumberFormat="1" applyFont="1" applyFill="1" applyBorder="1" applyAlignment="1">
      <alignment horizontal="right" shrinkToFit="1"/>
    </xf>
    <xf numFmtId="41" fontId="13" fillId="0" borderId="5" xfId="0" applyNumberFormat="1" applyFont="1" applyFill="1" applyBorder="1" applyAlignment="1">
      <alignment horizontal="right" shrinkToFit="1"/>
    </xf>
    <xf numFmtId="41" fontId="13" fillId="0" borderId="0" xfId="0" applyNumberFormat="1" applyFont="1" applyFill="1" applyBorder="1" applyAlignment="1">
      <alignment horizontal="right" shrinkToFit="1"/>
    </xf>
    <xf numFmtId="0" fontId="11" fillId="0" borderId="24" xfId="0" applyFont="1" applyFill="1" applyBorder="1" applyAlignment="1">
      <alignment horizontal="distributed" vertical="center"/>
    </xf>
    <xf numFmtId="186" fontId="11" fillId="0" borderId="3" xfId="0" applyNumberFormat="1" applyFont="1" applyFill="1" applyBorder="1" applyAlignment="1">
      <alignment horizontal="right" shrinkToFit="1"/>
    </xf>
    <xf numFmtId="186" fontId="11" fillId="0" borderId="14" xfId="14" applyNumberFormat="1" applyFont="1" applyFill="1" applyBorder="1" applyAlignment="1">
      <alignment horizontal="right" shrinkToFit="1"/>
    </xf>
    <xf numFmtId="186" fontId="11" fillId="0" borderId="24" xfId="14" applyNumberFormat="1" applyFont="1" applyFill="1" applyBorder="1" applyAlignment="1">
      <alignment horizontal="right" shrinkToFit="1"/>
    </xf>
    <xf numFmtId="186" fontId="11" fillId="0" borderId="28" xfId="14" applyNumberFormat="1" applyFont="1" applyFill="1" applyBorder="1" applyAlignment="1">
      <alignment horizontal="right" shrinkToFit="1"/>
    </xf>
    <xf numFmtId="0" fontId="11" fillId="0" borderId="0" xfId="0" applyFont="1" applyFill="1" applyBorder="1" applyAlignment="1">
      <alignment horizontal="distributed" vertical="center"/>
    </xf>
    <xf numFmtId="41" fontId="11" fillId="0" borderId="34" xfId="0" applyNumberFormat="1" applyFont="1" applyFill="1" applyBorder="1" applyAlignment="1">
      <alignment horizontal="right" shrinkToFit="1"/>
    </xf>
    <xf numFmtId="41" fontId="11" fillId="0" borderId="30" xfId="0" applyNumberFormat="1" applyFont="1" applyFill="1" applyBorder="1" applyAlignment="1">
      <alignment shrinkToFit="1"/>
    </xf>
    <xf numFmtId="41" fontId="11" fillId="0" borderId="34" xfId="0" applyNumberFormat="1" applyFont="1" applyFill="1" applyBorder="1" applyAlignment="1">
      <alignment shrinkToFit="1"/>
    </xf>
    <xf numFmtId="41" fontId="11" fillId="0" borderId="0" xfId="0" applyNumberFormat="1" applyFont="1" applyFill="1" applyBorder="1" applyAlignment="1">
      <alignment shrinkToFit="1"/>
    </xf>
    <xf numFmtId="0" fontId="11" fillId="0" borderId="2" xfId="0" applyFont="1" applyFill="1" applyBorder="1" applyAlignment="1">
      <alignment horizontal="distributed" vertical="center"/>
    </xf>
    <xf numFmtId="41" fontId="11" fillId="0" borderId="9" xfId="0" applyNumberFormat="1" applyFont="1" applyFill="1" applyBorder="1" applyAlignment="1">
      <alignment horizontal="right" shrinkToFit="1"/>
    </xf>
    <xf numFmtId="41" fontId="11" fillId="0" borderId="6" xfId="0" applyNumberFormat="1" applyFont="1" applyFill="1" applyBorder="1" applyAlignment="1">
      <alignment shrinkToFit="1"/>
    </xf>
    <xf numFmtId="41" fontId="11" fillId="0" borderId="9" xfId="0" applyNumberFormat="1" applyFont="1" applyFill="1" applyBorder="1" applyAlignment="1">
      <alignment shrinkToFit="1"/>
    </xf>
    <xf numFmtId="41" fontId="11" fillId="0" borderId="2" xfId="0" applyNumberFormat="1" applyFont="1" applyFill="1" applyBorder="1" applyAlignment="1">
      <alignment shrinkToFit="1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top"/>
    </xf>
    <xf numFmtId="0" fontId="11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distributed" vertical="center"/>
    </xf>
    <xf numFmtId="41" fontId="20" fillId="0" borderId="10" xfId="0" applyNumberFormat="1" applyFont="1" applyFill="1" applyBorder="1" applyAlignment="1">
      <alignment horizontal="right"/>
    </xf>
    <xf numFmtId="41" fontId="20" fillId="0" borderId="19" xfId="0" applyNumberFormat="1" applyFont="1" applyFill="1" applyBorder="1" applyAlignment="1">
      <alignment horizontal="right"/>
    </xf>
    <xf numFmtId="0" fontId="17" fillId="0" borderId="30" xfId="0" applyFont="1" applyFill="1" applyBorder="1" applyAlignment="1">
      <alignment horizontal="distributed" vertical="center"/>
    </xf>
    <xf numFmtId="41" fontId="17" fillId="0" borderId="3" xfId="0" applyNumberFormat="1" applyFont="1" applyFill="1" applyBorder="1" applyAlignment="1">
      <alignment horizontal="right" shrinkToFit="1"/>
    </xf>
    <xf numFmtId="186" fontId="17" fillId="0" borderId="3" xfId="0" applyNumberFormat="1" applyFont="1" applyFill="1" applyBorder="1" applyAlignment="1">
      <alignment horizontal="right" shrinkToFit="1"/>
    </xf>
    <xf numFmtId="188" fontId="17" fillId="0" borderId="34" xfId="14" applyNumberFormat="1" applyFont="1" applyFill="1" applyBorder="1" applyAlignment="1">
      <alignment horizontal="right" shrinkToFit="1"/>
    </xf>
    <xf numFmtId="186" fontId="17" fillId="0" borderId="28" xfId="0" applyNumberFormat="1" applyFont="1" applyFill="1" applyBorder="1" applyAlignment="1">
      <alignment horizontal="right" shrinkToFit="1"/>
    </xf>
    <xf numFmtId="0" fontId="11" fillId="0" borderId="32" xfId="0" applyFont="1" applyFill="1" applyBorder="1" applyAlignment="1">
      <alignment horizontal="distributed" vertical="center"/>
    </xf>
    <xf numFmtId="41" fontId="17" fillId="0" borderId="7" xfId="0" applyNumberFormat="1" applyFont="1" applyFill="1" applyBorder="1" applyAlignment="1">
      <alignment horizontal="right" shrinkToFit="1"/>
    </xf>
    <xf numFmtId="41" fontId="17" fillId="0" borderId="7" xfId="14" applyNumberFormat="1" applyFont="1" applyFill="1" applyBorder="1" applyAlignment="1">
      <alignment horizontal="right" shrinkToFit="1"/>
    </xf>
    <xf numFmtId="41" fontId="17" fillId="0" borderId="31" xfId="14" applyNumberFormat="1" applyFont="1" applyFill="1" applyBorder="1" applyAlignment="1">
      <alignment horizontal="right" shrinkToFit="1"/>
    </xf>
    <xf numFmtId="41" fontId="17" fillId="0" borderId="32" xfId="14" applyNumberFormat="1" applyFont="1" applyFill="1" applyBorder="1" applyAlignment="1">
      <alignment horizontal="right" shrinkToFit="1"/>
    </xf>
    <xf numFmtId="41" fontId="17" fillId="0" borderId="31" xfId="0" applyNumberFormat="1" applyFont="1" applyFill="1" applyBorder="1" applyAlignment="1">
      <alignment horizontal="right" shrinkToFit="1"/>
    </xf>
    <xf numFmtId="0" fontId="11" fillId="0" borderId="30" xfId="0" applyFont="1" applyFill="1" applyBorder="1" applyAlignment="1">
      <alignment horizontal="distributed" vertical="center"/>
    </xf>
    <xf numFmtId="41" fontId="17" fillId="0" borderId="34" xfId="0" applyNumberFormat="1" applyFont="1" applyFill="1" applyBorder="1" applyAlignment="1">
      <alignment horizontal="right" shrinkToFit="1"/>
    </xf>
    <xf numFmtId="41" fontId="17" fillId="0" borderId="34" xfId="14" applyNumberFormat="1" applyFont="1" applyFill="1" applyBorder="1" applyAlignment="1">
      <alignment horizontal="right" shrinkToFit="1"/>
    </xf>
    <xf numFmtId="41" fontId="17" fillId="0" borderId="29" xfId="14" applyNumberFormat="1" applyFont="1" applyFill="1" applyBorder="1" applyAlignment="1">
      <alignment horizontal="right" shrinkToFit="1"/>
    </xf>
    <xf numFmtId="41" fontId="17" fillId="0" borderId="30" xfId="14" applyNumberFormat="1" applyFont="1" applyFill="1" applyBorder="1" applyAlignment="1">
      <alignment horizontal="right" shrinkToFit="1"/>
    </xf>
    <xf numFmtId="41" fontId="17" fillId="0" borderId="29" xfId="0" applyNumberFormat="1" applyFont="1" applyFill="1" applyBorder="1" applyAlignment="1">
      <alignment horizontal="right" shrinkToFit="1"/>
    </xf>
    <xf numFmtId="0" fontId="11" fillId="0" borderId="6" xfId="0" applyFont="1" applyFill="1" applyBorder="1" applyAlignment="1">
      <alignment horizontal="distributed" vertical="center"/>
    </xf>
    <xf numFmtId="41" fontId="17" fillId="0" borderId="9" xfId="0" applyNumberFormat="1" applyFont="1" applyFill="1" applyBorder="1" applyAlignment="1">
      <alignment horizontal="right" shrinkToFit="1"/>
    </xf>
    <xf numFmtId="41" fontId="17" fillId="0" borderId="9" xfId="14" applyNumberFormat="1" applyFont="1" applyFill="1" applyBorder="1" applyAlignment="1">
      <alignment horizontal="right" shrinkToFit="1"/>
    </xf>
    <xf numFmtId="41" fontId="17" fillId="0" borderId="20" xfId="14" applyNumberFormat="1" applyFont="1" applyFill="1" applyBorder="1" applyAlignment="1">
      <alignment horizontal="right" shrinkToFit="1"/>
    </xf>
    <xf numFmtId="41" fontId="17" fillId="0" borderId="6" xfId="14" applyNumberFormat="1" applyFont="1" applyFill="1" applyBorder="1" applyAlignment="1">
      <alignment horizontal="right" shrinkToFit="1"/>
    </xf>
    <xf numFmtId="41" fontId="17" fillId="0" borderId="20" xfId="0" applyNumberFormat="1" applyFont="1" applyFill="1" applyBorder="1" applyAlignment="1">
      <alignment horizontal="right" shrinkToFit="1"/>
    </xf>
    <xf numFmtId="0" fontId="9" fillId="0" borderId="0" xfId="0" applyFont="1" applyBorder="1" applyAlignment="1">
      <alignment vertical="center"/>
    </xf>
    <xf numFmtId="0" fontId="11" fillId="0" borderId="35" xfId="0" applyFont="1" applyBorder="1" applyAlignment="1"/>
    <xf numFmtId="0" fontId="11" fillId="0" borderId="25" xfId="0" applyFont="1" applyBorder="1" applyAlignment="1"/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distributed" vertical="center"/>
    </xf>
    <xf numFmtId="41" fontId="11" fillId="0" borderId="3" xfId="0" applyNumberFormat="1" applyFont="1" applyBorder="1" applyAlignment="1">
      <alignment horizontal="center" vertical="center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28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distributed" vertical="center"/>
    </xf>
    <xf numFmtId="186" fontId="11" fillId="0" borderId="4" xfId="0" applyNumberFormat="1" applyFont="1" applyBorder="1" applyAlignment="1">
      <alignment horizontal="center" vertical="center"/>
    </xf>
    <xf numFmtId="41" fontId="11" fillId="0" borderId="4" xfId="0" applyNumberFormat="1" applyFont="1" applyFill="1" applyBorder="1"/>
    <xf numFmtId="41" fontId="11" fillId="0" borderId="17" xfId="0" applyNumberFormat="1" applyFont="1" applyFill="1" applyBorder="1"/>
    <xf numFmtId="0" fontId="11" fillId="0" borderId="15" xfId="0" applyFont="1" applyBorder="1" applyAlignment="1">
      <alignment horizontal="distributed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right"/>
    </xf>
    <xf numFmtId="0" fontId="11" fillId="0" borderId="16" xfId="0" applyFont="1" applyBorder="1" applyAlignment="1">
      <alignment horizontal="distributed" vertical="center"/>
    </xf>
    <xf numFmtId="186" fontId="11" fillId="0" borderId="1" xfId="0" applyNumberFormat="1" applyFont="1" applyBorder="1" applyAlignment="1">
      <alignment horizontal="center" vertical="center"/>
    </xf>
    <xf numFmtId="41" fontId="11" fillId="0" borderId="1" xfId="0" applyNumberFormat="1" applyFont="1" applyFill="1" applyBorder="1"/>
    <xf numFmtId="41" fontId="11" fillId="0" borderId="1" xfId="0" applyNumberFormat="1" applyFont="1" applyFill="1" applyBorder="1" applyAlignment="1">
      <alignment horizontal="right"/>
    </xf>
    <xf numFmtId="41" fontId="11" fillId="0" borderId="13" xfId="0" applyNumberFormat="1" applyFont="1" applyFill="1" applyBorder="1"/>
    <xf numFmtId="0" fontId="27" fillId="0" borderId="0" xfId="0" applyFont="1" applyBorder="1"/>
    <xf numFmtId="0" fontId="27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1" fillId="0" borderId="6" xfId="0" applyFont="1" applyBorder="1" applyAlignment="1"/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/>
    </xf>
    <xf numFmtId="178" fontId="13" fillId="0" borderId="10" xfId="0" applyNumberFormat="1" applyFont="1" applyFill="1" applyBorder="1" applyAlignment="1">
      <alignment horizontal="right"/>
    </xf>
    <xf numFmtId="178" fontId="28" fillId="0" borderId="10" xfId="0" applyNumberFormat="1" applyFont="1" applyFill="1" applyBorder="1" applyAlignment="1">
      <alignment horizontal="right"/>
    </xf>
    <xf numFmtId="178" fontId="13" fillId="0" borderId="19" xfId="0" applyNumberFormat="1" applyFont="1" applyFill="1" applyBorder="1" applyAlignment="1">
      <alignment horizontal="right"/>
    </xf>
    <xf numFmtId="0" fontId="11" fillId="0" borderId="30" xfId="0" applyFont="1" applyBorder="1" applyAlignment="1">
      <alignment horizontal="distributed" vertical="center"/>
    </xf>
    <xf numFmtId="178" fontId="11" fillId="0" borderId="34" xfId="0" applyNumberFormat="1" applyFont="1" applyFill="1" applyBorder="1" applyAlignment="1">
      <alignment horizontal="right" shrinkToFit="1"/>
    </xf>
    <xf numFmtId="178" fontId="7" fillId="0" borderId="34" xfId="0" applyNumberFormat="1" applyFont="1" applyFill="1" applyBorder="1" applyAlignment="1">
      <alignment horizontal="right" shrinkToFit="1"/>
    </xf>
    <xf numFmtId="178" fontId="11" fillId="0" borderId="29" xfId="0" applyNumberFormat="1" applyFont="1" applyFill="1" applyBorder="1" applyAlignment="1">
      <alignment horizontal="right" shrinkToFit="1"/>
    </xf>
    <xf numFmtId="178" fontId="11" fillId="0" borderId="3" xfId="0" applyNumberFormat="1" applyFont="1" applyFill="1" applyBorder="1" applyAlignment="1">
      <alignment horizontal="center" shrinkToFit="1"/>
    </xf>
    <xf numFmtId="189" fontId="11" fillId="0" borderId="3" xfId="0" applyNumberFormat="1" applyFont="1" applyFill="1" applyBorder="1" applyAlignment="1">
      <alignment horizontal="right" shrinkToFit="1"/>
    </xf>
    <xf numFmtId="189" fontId="7" fillId="0" borderId="3" xfId="0" applyNumberFormat="1" applyFont="1" applyFill="1" applyBorder="1" applyAlignment="1">
      <alignment horizontal="right" shrinkToFit="1"/>
    </xf>
    <xf numFmtId="189" fontId="11" fillId="0" borderId="28" xfId="0" applyNumberFormat="1" applyFont="1" applyFill="1" applyBorder="1" applyAlignment="1">
      <alignment horizontal="right" shrinkToFit="1"/>
    </xf>
    <xf numFmtId="0" fontId="11" fillId="0" borderId="32" xfId="0" applyFont="1" applyBorder="1" applyAlignment="1">
      <alignment horizontal="distributed" vertical="center"/>
    </xf>
    <xf numFmtId="178" fontId="11" fillId="0" borderId="7" xfId="0" applyNumberFormat="1" applyFont="1" applyFill="1" applyBorder="1" applyAlignment="1">
      <alignment horizontal="right" shrinkToFit="1"/>
    </xf>
    <xf numFmtId="187" fontId="7" fillId="0" borderId="34" xfId="6" applyNumberFormat="1" applyFont="1" applyFill="1" applyBorder="1" applyAlignment="1">
      <alignment horizontal="right"/>
    </xf>
    <xf numFmtId="187" fontId="7" fillId="0" borderId="29" xfId="6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distributed" vertical="center"/>
    </xf>
    <xf numFmtId="178" fontId="11" fillId="0" borderId="9" xfId="0" applyNumberFormat="1" applyFont="1" applyFill="1" applyBorder="1" applyAlignment="1">
      <alignment horizontal="right" shrinkToFit="1"/>
    </xf>
    <xf numFmtId="187" fontId="7" fillId="0" borderId="9" xfId="6" applyNumberFormat="1" applyFont="1" applyFill="1" applyBorder="1" applyAlignment="1">
      <alignment horizontal="right"/>
    </xf>
    <xf numFmtId="187" fontId="7" fillId="0" borderId="20" xfId="6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41" fontId="11" fillId="0" borderId="0" xfId="0" applyNumberFormat="1" applyFont="1" applyBorder="1" applyAlignment="1">
      <alignment horizontal="center" vertical="center"/>
    </xf>
    <xf numFmtId="41" fontId="11" fillId="0" borderId="0" xfId="0" applyNumberFormat="1" applyFont="1" applyBorder="1"/>
    <xf numFmtId="41" fontId="11" fillId="0" borderId="0" xfId="0" applyNumberFormat="1" applyFont="1"/>
    <xf numFmtId="41" fontId="10" fillId="0" borderId="0" xfId="0" applyNumberFormat="1" applyFont="1"/>
    <xf numFmtId="49" fontId="9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49" fontId="11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49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distributed" vertical="center"/>
    </xf>
    <xf numFmtId="49" fontId="11" fillId="0" borderId="5" xfId="0" applyNumberFormat="1" applyFont="1" applyBorder="1" applyAlignment="1">
      <alignment horizontal="distributed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distributed" vertical="center"/>
    </xf>
    <xf numFmtId="49" fontId="11" fillId="0" borderId="11" xfId="0" applyNumberFormat="1" applyFont="1" applyBorder="1" applyAlignment="1" applyProtection="1">
      <alignment horizontal="distributed" vertical="center"/>
    </xf>
    <xf numFmtId="49" fontId="11" fillId="0" borderId="5" xfId="0" applyNumberFormat="1" applyFont="1" applyBorder="1" applyAlignment="1" applyProtection="1">
      <alignment horizontal="distributed" vertical="center"/>
    </xf>
    <xf numFmtId="49" fontId="11" fillId="0" borderId="14" xfId="0" applyNumberFormat="1" applyFont="1" applyBorder="1" applyAlignment="1" applyProtection="1">
      <alignment horizontal="distributed" vertical="center"/>
    </xf>
    <xf numFmtId="41" fontId="11" fillId="0" borderId="3" xfId="0" applyNumberFormat="1" applyFont="1" applyBorder="1" applyAlignment="1" applyProtection="1"/>
    <xf numFmtId="41" fontId="11" fillId="0" borderId="36" xfId="0" applyNumberFormat="1" applyFont="1" applyBorder="1" applyAlignment="1" applyProtection="1"/>
    <xf numFmtId="41" fontId="11" fillId="0" borderId="4" xfId="14" applyNumberFormat="1" applyFont="1" applyBorder="1" applyAlignment="1" applyProtection="1">
      <alignment horizontal="right"/>
    </xf>
    <xf numFmtId="41" fontId="11" fillId="0" borderId="4" xfId="1" applyNumberFormat="1" applyFont="1" applyBorder="1" applyAlignment="1">
      <alignment horizontal="right"/>
    </xf>
    <xf numFmtId="41" fontId="11" fillId="0" borderId="17" xfId="14" applyNumberFormat="1" applyFont="1" applyBorder="1" applyAlignment="1" applyProtection="1">
      <alignment horizontal="right"/>
    </xf>
    <xf numFmtId="49" fontId="11" fillId="0" borderId="2" xfId="0" applyNumberFormat="1" applyFont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distributed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/>
    </xf>
    <xf numFmtId="49" fontId="11" fillId="0" borderId="24" xfId="0" applyNumberFormat="1" applyFont="1" applyBorder="1" applyAlignment="1" applyProtection="1">
      <alignment horizontal="distributed" vertical="center"/>
    </xf>
    <xf numFmtId="49" fontId="11" fillId="0" borderId="14" xfId="0" applyNumberFormat="1" applyFont="1" applyBorder="1" applyAlignment="1" applyProtection="1">
      <alignment horizontal="distributed" vertical="center"/>
    </xf>
    <xf numFmtId="49" fontId="11" fillId="0" borderId="15" xfId="0" applyNumberFormat="1" applyFont="1" applyBorder="1" applyAlignment="1" applyProtection="1">
      <alignment horizontal="distributed" vertical="center"/>
    </xf>
    <xf numFmtId="41" fontId="11" fillId="0" borderId="4" xfId="0" applyNumberFormat="1" applyFont="1" applyBorder="1" applyAlignment="1" applyProtection="1"/>
    <xf numFmtId="41" fontId="11" fillId="0" borderId="37" xfId="0" applyNumberFormat="1" applyFont="1" applyBorder="1" applyAlignment="1" applyProtection="1"/>
    <xf numFmtId="49" fontId="11" fillId="0" borderId="11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1" fontId="11" fillId="0" borderId="10" xfId="0" applyNumberFormat="1" applyFont="1" applyBorder="1" applyAlignment="1">
      <alignment horizontal="center"/>
    </xf>
    <xf numFmtId="41" fontId="11" fillId="0" borderId="10" xfId="0" applyNumberFormat="1" applyFont="1" applyBorder="1" applyAlignment="1">
      <alignment horizontal="right"/>
    </xf>
    <xf numFmtId="41" fontId="11" fillId="0" borderId="10" xfId="0" applyNumberFormat="1" applyFont="1" applyBorder="1" applyAlignment="1" applyProtection="1">
      <alignment horizontal="center"/>
      <protection locked="0"/>
    </xf>
    <xf numFmtId="41" fontId="11" fillId="0" borderId="10" xfId="0" applyNumberFormat="1" applyFont="1" applyBorder="1" applyAlignment="1"/>
    <xf numFmtId="41" fontId="11" fillId="0" borderId="19" xfId="0" applyNumberFormat="1" applyFont="1" applyBorder="1" applyAlignment="1"/>
    <xf numFmtId="49" fontId="11" fillId="0" borderId="32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distributed" vertical="center"/>
    </xf>
    <xf numFmtId="49" fontId="11" fillId="0" borderId="15" xfId="0" applyNumberFormat="1" applyFont="1" applyBorder="1" applyAlignment="1">
      <alignment horizontal="distributed" vertical="center"/>
    </xf>
    <xf numFmtId="190" fontId="11" fillId="0" borderId="4" xfId="1" applyNumberFormat="1" applyFont="1" applyBorder="1" applyAlignment="1"/>
    <xf numFmtId="41" fontId="11" fillId="0" borderId="17" xfId="1" applyNumberFormat="1" applyFont="1" applyBorder="1" applyAlignment="1">
      <alignment horizontal="right"/>
    </xf>
    <xf numFmtId="49" fontId="11" fillId="0" borderId="24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/>
    </xf>
    <xf numFmtId="41" fontId="11" fillId="0" borderId="3" xfId="0" applyNumberFormat="1" applyFont="1" applyBorder="1" applyAlignment="1">
      <alignment horizontal="right"/>
    </xf>
    <xf numFmtId="41" fontId="11" fillId="0" borderId="3" xfId="0" applyNumberFormat="1" applyFont="1" applyBorder="1" applyAlignment="1" applyProtection="1">
      <alignment horizontal="center"/>
      <protection locked="0"/>
    </xf>
    <xf numFmtId="41" fontId="11" fillId="0" borderId="3" xfId="0" applyNumberFormat="1" applyFont="1" applyBorder="1" applyAlignment="1"/>
    <xf numFmtId="41" fontId="11" fillId="0" borderId="28" xfId="0" applyNumberFormat="1" applyFont="1" applyBorder="1" applyAlignment="1"/>
    <xf numFmtId="49" fontId="11" fillId="0" borderId="30" xfId="0" applyNumberFormat="1" applyFont="1" applyBorder="1" applyAlignment="1">
      <alignment horizontal="center" vertical="center" textRotation="255"/>
    </xf>
    <xf numFmtId="49" fontId="11" fillId="0" borderId="3" xfId="0" applyNumberFormat="1" applyFont="1" applyBorder="1" applyAlignment="1">
      <alignment horizontal="distributed" vertical="center"/>
    </xf>
    <xf numFmtId="49" fontId="11" fillId="0" borderId="33" xfId="0" applyNumberFormat="1" applyFont="1" applyBorder="1" applyAlignment="1">
      <alignment horizontal="distributed" vertical="center"/>
    </xf>
    <xf numFmtId="49" fontId="11" fillId="0" borderId="33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1" fontId="11" fillId="0" borderId="7" xfId="0" applyNumberFormat="1" applyFont="1" applyBorder="1" applyAlignment="1">
      <alignment horizontal="center"/>
    </xf>
    <xf numFmtId="41" fontId="11" fillId="0" borderId="7" xfId="0" applyNumberFormat="1" applyFont="1" applyBorder="1" applyAlignment="1"/>
    <xf numFmtId="41" fontId="11" fillId="0" borderId="31" xfId="0" applyNumberFormat="1" applyFont="1" applyBorder="1" applyAlignment="1"/>
    <xf numFmtId="41" fontId="11" fillId="0" borderId="4" xfId="0" applyNumberFormat="1" applyFont="1" applyBorder="1" applyAlignment="1"/>
    <xf numFmtId="41" fontId="11" fillId="0" borderId="4" xfId="14" applyNumberFormat="1" applyFont="1" applyBorder="1" applyAlignment="1">
      <alignment horizontal="right"/>
    </xf>
    <xf numFmtId="41" fontId="11" fillId="0" borderId="17" xfId="14" applyNumberFormat="1" applyFont="1" applyBorder="1" applyAlignment="1" applyProtection="1">
      <alignment horizontal="right"/>
      <protection locked="0"/>
    </xf>
    <xf numFmtId="49" fontId="11" fillId="0" borderId="24" xfId="0" applyNumberFormat="1" applyFont="1" applyBorder="1" applyAlignment="1">
      <alignment horizontal="distributed" vertical="center"/>
    </xf>
    <xf numFmtId="49" fontId="11" fillId="0" borderId="24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vertical="center"/>
    </xf>
    <xf numFmtId="49" fontId="11" fillId="0" borderId="33" xfId="0" applyNumberFormat="1" applyFont="1" applyBorder="1" applyAlignment="1">
      <alignment horizontal="distributed" vertical="center"/>
    </xf>
    <xf numFmtId="49" fontId="11" fillId="0" borderId="33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/>
    </xf>
    <xf numFmtId="41" fontId="11" fillId="0" borderId="7" xfId="0" applyNumberFormat="1" applyFont="1" applyBorder="1" applyAlignment="1" applyProtection="1">
      <alignment horizontal="center"/>
      <protection locked="0"/>
    </xf>
    <xf numFmtId="41" fontId="11" fillId="0" borderId="31" xfId="0" applyNumberFormat="1" applyFont="1" applyBorder="1" applyAlignment="1">
      <alignment horizontal="right"/>
    </xf>
    <xf numFmtId="49" fontId="11" fillId="0" borderId="7" xfId="0" applyNumberFormat="1" applyFont="1" applyBorder="1" applyAlignment="1">
      <alignment horizontal="distributed" vertical="center" wrapText="1"/>
    </xf>
    <xf numFmtId="49" fontId="11" fillId="0" borderId="0" xfId="0" applyNumberFormat="1" applyFont="1" applyBorder="1" applyAlignment="1">
      <alignment horizontal="distributed" vertical="center"/>
    </xf>
    <xf numFmtId="49" fontId="11" fillId="0" borderId="30" xfId="0" applyNumberFormat="1" applyFont="1" applyBorder="1" applyAlignment="1">
      <alignment horizontal="center" vertical="center"/>
    </xf>
    <xf numFmtId="41" fontId="11" fillId="0" borderId="28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distributed" vertical="center" wrapText="1"/>
    </xf>
    <xf numFmtId="41" fontId="11" fillId="0" borderId="7" xfId="0" applyNumberFormat="1" applyFont="1" applyBorder="1" applyAlignment="1">
      <alignment horizontal="right"/>
    </xf>
    <xf numFmtId="41" fontId="11" fillId="0" borderId="4" xfId="0" applyNumberFormat="1" applyFont="1" applyBorder="1" applyAlignment="1">
      <alignment horizontal="right"/>
    </xf>
    <xf numFmtId="49" fontId="11" fillId="0" borderId="24" xfId="0" applyNumberFormat="1" applyFont="1" applyBorder="1" applyAlignment="1">
      <alignment horizontal="distributed" vertical="center"/>
    </xf>
    <xf numFmtId="49" fontId="11" fillId="0" borderId="24" xfId="0" applyNumberFormat="1" applyFont="1" applyBorder="1" applyAlignment="1">
      <alignment vertical="center"/>
    </xf>
    <xf numFmtId="49" fontId="11" fillId="0" borderId="14" xfId="0" applyNumberFormat="1" applyFont="1" applyBorder="1" applyAlignment="1">
      <alignment horizontal="center" vertical="center"/>
    </xf>
    <xf numFmtId="41" fontId="11" fillId="0" borderId="4" xfId="14" applyNumberFormat="1" applyFont="1" applyBorder="1" applyAlignment="1" applyProtection="1">
      <alignment horizontal="right"/>
      <protection locked="0"/>
    </xf>
    <xf numFmtId="41" fontId="11" fillId="0" borderId="31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center" vertical="center"/>
    </xf>
    <xf numFmtId="41" fontId="11" fillId="0" borderId="9" xfId="0" applyNumberFormat="1" applyFont="1" applyBorder="1" applyAlignment="1">
      <alignment horizontal="center"/>
    </xf>
    <xf numFmtId="41" fontId="11" fillId="0" borderId="9" xfId="0" applyNumberFormat="1" applyFont="1" applyBorder="1" applyAlignment="1" applyProtection="1">
      <alignment horizontal="center"/>
      <protection locked="0"/>
    </xf>
    <xf numFmtId="41" fontId="11" fillId="0" borderId="20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9" xfId="0" applyNumberFormat="1" applyFont="1" applyBorder="1" applyAlignment="1">
      <alignment horizontal="distributed" vertical="center"/>
    </xf>
    <xf numFmtId="49" fontId="11" fillId="0" borderId="16" xfId="0" applyNumberFormat="1" applyFont="1" applyBorder="1" applyAlignment="1">
      <alignment horizontal="distributed" vertical="center"/>
    </xf>
    <xf numFmtId="41" fontId="11" fillId="0" borderId="1" xfId="0" applyNumberFormat="1" applyFont="1" applyBorder="1" applyAlignment="1"/>
    <xf numFmtId="190" fontId="11" fillId="0" borderId="1" xfId="1" applyNumberFormat="1" applyFont="1" applyBorder="1" applyAlignment="1"/>
    <xf numFmtId="41" fontId="11" fillId="0" borderId="1" xfId="14" applyNumberFormat="1" applyFont="1" applyBorder="1" applyAlignment="1">
      <alignment horizontal="right"/>
    </xf>
    <xf numFmtId="41" fontId="11" fillId="0" borderId="1" xfId="14" applyNumberFormat="1" applyFont="1" applyBorder="1" applyAlignment="1" applyProtection="1">
      <alignment horizontal="right"/>
      <protection locked="0"/>
    </xf>
    <xf numFmtId="41" fontId="11" fillId="0" borderId="13" xfId="14" applyNumberFormat="1" applyFont="1" applyBorder="1" applyAlignment="1">
      <alignment horizontal="right"/>
    </xf>
    <xf numFmtId="0" fontId="11" fillId="0" borderId="11" xfId="0" applyFont="1" applyBorder="1" applyAlignment="1">
      <alignment horizontal="left" vertical="center"/>
    </xf>
    <xf numFmtId="186" fontId="11" fillId="0" borderId="0" xfId="0" applyNumberFormat="1" applyFont="1" applyBorder="1"/>
  </cellXfs>
  <cellStyles count="16">
    <cellStyle name="桁区切り" xfId="1" builtinId="6"/>
    <cellStyle name="桁区切り 2" xfId="14"/>
    <cellStyle name="桁区切り 3" xfId="15"/>
    <cellStyle name="標準" xfId="0" builtinId="0"/>
    <cellStyle name="標準 10" xfId="2"/>
    <cellStyle name="標準 11" xfId="3"/>
    <cellStyle name="標準 12" xfId="4"/>
    <cellStyle name="標準 13" xfId="5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  <cellStyle name="標準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tabSelected="1" zoomScaleSheetLayoutView="80" workbookViewId="0">
      <selection sqref="A1:N1"/>
    </sheetView>
  </sheetViews>
  <sheetFormatPr defaultColWidth="9" defaultRowHeight="13.5"/>
  <cols>
    <col min="1" max="1" width="6.375" style="3" customWidth="1"/>
    <col min="2" max="2" width="6.375" style="4" customWidth="1"/>
    <col min="3" max="3" width="9.125" style="4" customWidth="1"/>
    <col min="4" max="7" width="6.375" style="4" customWidth="1"/>
    <col min="8" max="8" width="6.375" style="3" customWidth="1"/>
    <col min="9" max="11" width="6.375" style="4" customWidth="1"/>
    <col min="12" max="13" width="6.375" style="3" customWidth="1"/>
    <col min="14" max="14" width="7.25" style="3" customWidth="1"/>
    <col min="15" max="16384" width="9" style="4"/>
  </cols>
  <sheetData>
    <row r="1" spans="1:14" ht="20.100000000000001" customHeight="1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15" customHeight="1"/>
    <row r="3" spans="1:14" s="2" customFormat="1" ht="17.45" customHeight="1">
      <c r="A3" s="31" t="s">
        <v>3</v>
      </c>
      <c r="H3" s="1"/>
      <c r="L3" s="1"/>
      <c r="M3" s="1"/>
      <c r="N3" s="1"/>
    </row>
    <row r="4" spans="1:14" ht="15" customHeight="1"/>
    <row r="5" spans="1:14" ht="15" customHeight="1">
      <c r="A5" s="7" t="s">
        <v>31</v>
      </c>
      <c r="B5" s="8"/>
      <c r="C5" s="8"/>
      <c r="D5" s="8"/>
      <c r="E5" s="8"/>
      <c r="F5" s="8"/>
      <c r="G5" s="8"/>
      <c r="H5" s="9"/>
      <c r="I5" s="8"/>
      <c r="J5" s="8"/>
      <c r="K5" s="8"/>
      <c r="L5" s="9"/>
      <c r="M5" s="10"/>
      <c r="N5" s="9"/>
    </row>
    <row r="6" spans="1:14" s="5" customFormat="1" ht="24.95" customHeight="1">
      <c r="A6" s="46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s="5" customFormat="1" ht="12.6" customHeight="1" thickBot="1">
      <c r="A7" s="11"/>
      <c r="B7" s="12"/>
      <c r="C7" s="12"/>
      <c r="D7" s="12"/>
      <c r="E7" s="12"/>
      <c r="F7" s="12"/>
      <c r="G7" s="12"/>
      <c r="H7" s="11"/>
      <c r="I7" s="12"/>
      <c r="J7" s="12"/>
      <c r="K7" s="12"/>
      <c r="L7" s="13"/>
      <c r="M7" s="14"/>
      <c r="N7" s="15" t="s">
        <v>32</v>
      </c>
    </row>
    <row r="8" spans="1:14" s="5" customFormat="1" ht="15" customHeight="1">
      <c r="A8" s="49"/>
      <c r="B8" s="50"/>
      <c r="C8" s="53" t="s">
        <v>13</v>
      </c>
      <c r="D8" s="53"/>
      <c r="E8" s="47" t="s">
        <v>17</v>
      </c>
      <c r="F8" s="47" t="s">
        <v>18</v>
      </c>
      <c r="G8" s="47" t="s">
        <v>19</v>
      </c>
      <c r="H8" s="47" t="s">
        <v>20</v>
      </c>
      <c r="I8" s="47" t="s">
        <v>21</v>
      </c>
      <c r="J8" s="53" t="s">
        <v>15</v>
      </c>
      <c r="K8" s="53"/>
      <c r="L8" s="53"/>
      <c r="M8" s="47" t="s">
        <v>14</v>
      </c>
      <c r="N8" s="44" t="s">
        <v>16</v>
      </c>
    </row>
    <row r="9" spans="1:14" s="5" customFormat="1" ht="30" customHeight="1" thickBot="1">
      <c r="A9" s="51"/>
      <c r="B9" s="52"/>
      <c r="C9" s="16" t="s">
        <v>25</v>
      </c>
      <c r="D9" s="16" t="s">
        <v>26</v>
      </c>
      <c r="E9" s="48"/>
      <c r="F9" s="48"/>
      <c r="G9" s="48"/>
      <c r="H9" s="48"/>
      <c r="I9" s="48"/>
      <c r="J9" s="16" t="s">
        <v>22</v>
      </c>
      <c r="K9" s="16" t="s">
        <v>23</v>
      </c>
      <c r="L9" s="16" t="s">
        <v>24</v>
      </c>
      <c r="M9" s="48"/>
      <c r="N9" s="45"/>
    </row>
    <row r="10" spans="1:14" s="6" customFormat="1" ht="18" customHeight="1">
      <c r="A10" s="58" t="s">
        <v>4</v>
      </c>
      <c r="B10" s="17" t="s">
        <v>11</v>
      </c>
      <c r="C10" s="27">
        <v>23101</v>
      </c>
      <c r="D10" s="23">
        <v>36</v>
      </c>
      <c r="E10" s="23">
        <v>19976</v>
      </c>
      <c r="F10" s="23">
        <v>21208</v>
      </c>
      <c r="G10" s="23">
        <v>793</v>
      </c>
      <c r="H10" s="23">
        <v>5449</v>
      </c>
      <c r="I10" s="23">
        <v>19910</v>
      </c>
      <c r="J10" s="23">
        <v>4</v>
      </c>
      <c r="K10" s="23">
        <v>5819</v>
      </c>
      <c r="L10" s="23">
        <v>1119</v>
      </c>
      <c r="M10" s="56">
        <v>18.23</v>
      </c>
      <c r="N10" s="54">
        <v>83.09</v>
      </c>
    </row>
    <row r="11" spans="1:14" s="6" customFormat="1" ht="18" customHeight="1">
      <c r="A11" s="59"/>
      <c r="B11" s="18" t="s">
        <v>12</v>
      </c>
      <c r="C11" s="27">
        <v>28128</v>
      </c>
      <c r="D11" s="23">
        <v>44</v>
      </c>
      <c r="E11" s="23">
        <v>24384</v>
      </c>
      <c r="F11" s="23">
        <v>25734</v>
      </c>
      <c r="G11" s="23">
        <v>1124</v>
      </c>
      <c r="H11" s="23">
        <v>5629</v>
      </c>
      <c r="I11" s="23">
        <v>23372</v>
      </c>
      <c r="J11" s="23">
        <v>4</v>
      </c>
      <c r="K11" s="23">
        <v>6700</v>
      </c>
      <c r="L11" s="23">
        <v>1120</v>
      </c>
      <c r="M11" s="57"/>
      <c r="N11" s="55"/>
    </row>
    <row r="12" spans="1:14" s="5" customFormat="1" ht="18" customHeight="1">
      <c r="A12" s="35" t="s">
        <v>0</v>
      </c>
      <c r="B12" s="19" t="s">
        <v>11</v>
      </c>
      <c r="C12" s="25">
        <v>3535</v>
      </c>
      <c r="D12" s="24">
        <v>8</v>
      </c>
      <c r="E12" s="25">
        <v>3095</v>
      </c>
      <c r="F12" s="24">
        <v>3295</v>
      </c>
      <c r="G12" s="24">
        <v>81</v>
      </c>
      <c r="H12" s="24">
        <v>773</v>
      </c>
      <c r="I12" s="24">
        <v>2925</v>
      </c>
      <c r="J12" s="24" t="s">
        <v>34</v>
      </c>
      <c r="K12" s="24">
        <v>562</v>
      </c>
      <c r="L12" s="24">
        <v>202</v>
      </c>
      <c r="M12" s="39">
        <v>39.200000000000003</v>
      </c>
      <c r="N12" s="38">
        <v>80.63</v>
      </c>
    </row>
    <row r="13" spans="1:14" s="5" customFormat="1" ht="18" customHeight="1">
      <c r="A13" s="35"/>
      <c r="B13" s="19" t="s">
        <v>12</v>
      </c>
      <c r="C13" s="24">
        <v>4012</v>
      </c>
      <c r="D13" s="24">
        <v>10</v>
      </c>
      <c r="E13" s="24">
        <v>3527</v>
      </c>
      <c r="F13" s="24">
        <v>3729</v>
      </c>
      <c r="G13" s="24">
        <v>111</v>
      </c>
      <c r="H13" s="25">
        <v>786</v>
      </c>
      <c r="I13" s="24">
        <v>3235</v>
      </c>
      <c r="J13" s="24" t="s">
        <v>34</v>
      </c>
      <c r="K13" s="24">
        <v>642</v>
      </c>
      <c r="L13" s="24">
        <v>202</v>
      </c>
      <c r="M13" s="42"/>
      <c r="N13" s="38"/>
    </row>
    <row r="14" spans="1:14" s="5" customFormat="1" ht="18" customHeight="1">
      <c r="A14" s="35" t="s">
        <v>1</v>
      </c>
      <c r="B14" s="19" t="s">
        <v>11</v>
      </c>
      <c r="C14" s="25">
        <v>1922</v>
      </c>
      <c r="D14" s="25">
        <v>7</v>
      </c>
      <c r="E14" s="24">
        <v>1682</v>
      </c>
      <c r="F14" s="24">
        <v>1793</v>
      </c>
      <c r="G14" s="24">
        <v>82</v>
      </c>
      <c r="H14" s="24">
        <v>404</v>
      </c>
      <c r="I14" s="24">
        <v>1626</v>
      </c>
      <c r="J14" s="24">
        <v>1</v>
      </c>
      <c r="K14" s="24">
        <v>503</v>
      </c>
      <c r="L14" s="24">
        <v>82</v>
      </c>
      <c r="M14" s="39">
        <v>30.39</v>
      </c>
      <c r="N14" s="38">
        <v>80.489999999999995</v>
      </c>
    </row>
    <row r="15" spans="1:14" s="5" customFormat="1" ht="18" customHeight="1">
      <c r="A15" s="35"/>
      <c r="B15" s="19" t="s">
        <v>12</v>
      </c>
      <c r="C15" s="24">
        <v>2348</v>
      </c>
      <c r="D15" s="24">
        <v>8</v>
      </c>
      <c r="E15" s="24">
        <v>2058</v>
      </c>
      <c r="F15" s="24">
        <v>2180</v>
      </c>
      <c r="G15" s="24">
        <v>117</v>
      </c>
      <c r="H15" s="24">
        <v>414</v>
      </c>
      <c r="I15" s="24">
        <v>1890</v>
      </c>
      <c r="J15" s="24">
        <v>1</v>
      </c>
      <c r="K15" s="24">
        <v>621</v>
      </c>
      <c r="L15" s="24">
        <v>82</v>
      </c>
      <c r="M15" s="42"/>
      <c r="N15" s="38"/>
    </row>
    <row r="16" spans="1:14" s="5" customFormat="1" ht="18" customHeight="1">
      <c r="A16" s="35" t="s">
        <v>2</v>
      </c>
      <c r="B16" s="19" t="s">
        <v>11</v>
      </c>
      <c r="C16" s="25">
        <v>2250</v>
      </c>
      <c r="D16" s="24">
        <v>0</v>
      </c>
      <c r="E16" s="24">
        <v>1953</v>
      </c>
      <c r="F16" s="24">
        <v>2084</v>
      </c>
      <c r="G16" s="24">
        <v>88</v>
      </c>
      <c r="H16" s="24">
        <v>595</v>
      </c>
      <c r="I16" s="24">
        <v>1921</v>
      </c>
      <c r="J16" s="24" t="s">
        <v>34</v>
      </c>
      <c r="K16" s="25">
        <v>470</v>
      </c>
      <c r="L16" s="24">
        <v>148</v>
      </c>
      <c r="M16" s="39">
        <v>53.65</v>
      </c>
      <c r="N16" s="38">
        <v>82.08</v>
      </c>
    </row>
    <row r="17" spans="1:14" s="5" customFormat="1" ht="18" customHeight="1">
      <c r="A17" s="35"/>
      <c r="B17" s="19" t="s">
        <v>12</v>
      </c>
      <c r="C17" s="24">
        <v>2729</v>
      </c>
      <c r="D17" s="24">
        <v>0</v>
      </c>
      <c r="E17" s="24">
        <v>2361</v>
      </c>
      <c r="F17" s="24">
        <v>2519</v>
      </c>
      <c r="G17" s="24">
        <v>129</v>
      </c>
      <c r="H17" s="24">
        <v>611</v>
      </c>
      <c r="I17" s="24">
        <v>2240</v>
      </c>
      <c r="J17" s="24" t="s">
        <v>34</v>
      </c>
      <c r="K17" s="25">
        <v>517</v>
      </c>
      <c r="L17" s="24">
        <v>148</v>
      </c>
      <c r="M17" s="42"/>
      <c r="N17" s="38"/>
    </row>
    <row r="18" spans="1:14" s="5" customFormat="1" ht="18" customHeight="1">
      <c r="A18" s="36" t="s">
        <v>5</v>
      </c>
      <c r="B18" s="19" t="s">
        <v>11</v>
      </c>
      <c r="C18" s="25">
        <v>3064</v>
      </c>
      <c r="D18" s="25">
        <v>5</v>
      </c>
      <c r="E18" s="24">
        <v>2627</v>
      </c>
      <c r="F18" s="24">
        <v>2782</v>
      </c>
      <c r="G18" s="24">
        <v>111</v>
      </c>
      <c r="H18" s="24">
        <v>736</v>
      </c>
      <c r="I18" s="24">
        <v>2645</v>
      </c>
      <c r="J18" s="24" t="s">
        <v>34</v>
      </c>
      <c r="K18" s="25">
        <v>966</v>
      </c>
      <c r="L18" s="24">
        <v>134</v>
      </c>
      <c r="M18" s="39">
        <v>22.34</v>
      </c>
      <c r="N18" s="38">
        <v>82.8</v>
      </c>
    </row>
    <row r="19" spans="1:14" s="5" customFormat="1" ht="18" customHeight="1">
      <c r="A19" s="36"/>
      <c r="B19" s="19" t="s">
        <v>12</v>
      </c>
      <c r="C19" s="24">
        <v>3842</v>
      </c>
      <c r="D19" s="24">
        <v>6</v>
      </c>
      <c r="E19" s="24">
        <v>3308</v>
      </c>
      <c r="F19" s="24">
        <v>3485</v>
      </c>
      <c r="G19" s="24">
        <v>156</v>
      </c>
      <c r="H19" s="24">
        <v>764</v>
      </c>
      <c r="I19" s="24">
        <v>3181</v>
      </c>
      <c r="J19" s="24" t="s">
        <v>34</v>
      </c>
      <c r="K19" s="25">
        <v>1163</v>
      </c>
      <c r="L19" s="24">
        <v>134</v>
      </c>
      <c r="M19" s="42"/>
      <c r="N19" s="38"/>
    </row>
    <row r="20" spans="1:14" s="5" customFormat="1" ht="18" customHeight="1">
      <c r="A20" s="35" t="s">
        <v>6</v>
      </c>
      <c r="B20" s="19" t="s">
        <v>11</v>
      </c>
      <c r="C20" s="25">
        <v>2223</v>
      </c>
      <c r="D20" s="24">
        <v>2</v>
      </c>
      <c r="E20" s="24">
        <v>1876</v>
      </c>
      <c r="F20" s="24">
        <v>2028</v>
      </c>
      <c r="G20" s="24">
        <v>58</v>
      </c>
      <c r="H20" s="24">
        <v>465</v>
      </c>
      <c r="I20" s="24">
        <v>1927</v>
      </c>
      <c r="J20" s="24">
        <v>1</v>
      </c>
      <c r="K20" s="24">
        <v>536</v>
      </c>
      <c r="L20" s="24">
        <v>99</v>
      </c>
      <c r="M20" s="39">
        <v>9.84</v>
      </c>
      <c r="N20" s="38">
        <v>83.81</v>
      </c>
    </row>
    <row r="21" spans="1:14" s="5" customFormat="1" ht="18" customHeight="1">
      <c r="A21" s="35"/>
      <c r="B21" s="19" t="s">
        <v>12</v>
      </c>
      <c r="C21" s="24">
        <v>2619</v>
      </c>
      <c r="D21" s="24">
        <v>3</v>
      </c>
      <c r="E21" s="24">
        <v>2226</v>
      </c>
      <c r="F21" s="24">
        <v>2382</v>
      </c>
      <c r="G21" s="24">
        <v>83</v>
      </c>
      <c r="H21" s="24">
        <v>475</v>
      </c>
      <c r="I21" s="24">
        <v>2195</v>
      </c>
      <c r="J21" s="24">
        <v>1</v>
      </c>
      <c r="K21" s="24">
        <v>600</v>
      </c>
      <c r="L21" s="24">
        <v>99</v>
      </c>
      <c r="M21" s="42"/>
      <c r="N21" s="38"/>
    </row>
    <row r="22" spans="1:14" s="5" customFormat="1" ht="18" customHeight="1">
      <c r="A22" s="35" t="s">
        <v>7</v>
      </c>
      <c r="B22" s="19" t="s">
        <v>29</v>
      </c>
      <c r="C22" s="25">
        <v>2965</v>
      </c>
      <c r="D22" s="25">
        <v>5</v>
      </c>
      <c r="E22" s="24">
        <v>2552</v>
      </c>
      <c r="F22" s="24">
        <v>2700</v>
      </c>
      <c r="G22" s="24">
        <v>135</v>
      </c>
      <c r="H22" s="24">
        <v>813</v>
      </c>
      <c r="I22" s="24">
        <v>2600</v>
      </c>
      <c r="J22" s="24">
        <v>1</v>
      </c>
      <c r="K22" s="24">
        <v>1045</v>
      </c>
      <c r="L22" s="24">
        <v>155</v>
      </c>
      <c r="M22" s="39">
        <v>16.36</v>
      </c>
      <c r="N22" s="38">
        <v>84.29</v>
      </c>
    </row>
    <row r="23" spans="1:14" s="5" customFormat="1" ht="18" customHeight="1">
      <c r="A23" s="35"/>
      <c r="B23" s="19" t="s">
        <v>12</v>
      </c>
      <c r="C23" s="24">
        <v>3832</v>
      </c>
      <c r="D23" s="24">
        <v>8</v>
      </c>
      <c r="E23" s="24">
        <v>3302</v>
      </c>
      <c r="F23" s="24">
        <v>3467</v>
      </c>
      <c r="G23" s="24">
        <v>188</v>
      </c>
      <c r="H23" s="24">
        <v>858</v>
      </c>
      <c r="I23" s="24">
        <v>3230</v>
      </c>
      <c r="J23" s="24">
        <v>1</v>
      </c>
      <c r="K23" s="24">
        <v>1200</v>
      </c>
      <c r="L23" s="24">
        <v>155</v>
      </c>
      <c r="M23" s="42"/>
      <c r="N23" s="38"/>
    </row>
    <row r="24" spans="1:14" s="5" customFormat="1" ht="18" customHeight="1">
      <c r="A24" s="35" t="s">
        <v>8</v>
      </c>
      <c r="B24" s="19" t="s">
        <v>11</v>
      </c>
      <c r="C24" s="25">
        <v>2639</v>
      </c>
      <c r="D24" s="24">
        <v>3</v>
      </c>
      <c r="E24" s="24">
        <v>2318</v>
      </c>
      <c r="F24" s="24">
        <v>2429</v>
      </c>
      <c r="G24" s="24">
        <v>108</v>
      </c>
      <c r="H24" s="24">
        <v>675</v>
      </c>
      <c r="I24" s="24">
        <v>2353</v>
      </c>
      <c r="J24" s="24" t="s">
        <v>34</v>
      </c>
      <c r="K24" s="24">
        <v>798</v>
      </c>
      <c r="L24" s="24">
        <v>131</v>
      </c>
      <c r="M24" s="39">
        <v>14.22</v>
      </c>
      <c r="N24" s="38">
        <v>84.99</v>
      </c>
    </row>
    <row r="25" spans="1:14" s="5" customFormat="1" ht="18" customHeight="1">
      <c r="A25" s="35"/>
      <c r="B25" s="19" t="s">
        <v>12</v>
      </c>
      <c r="C25" s="24">
        <v>3337</v>
      </c>
      <c r="D25" s="24">
        <v>4</v>
      </c>
      <c r="E25" s="24">
        <v>2939</v>
      </c>
      <c r="F25" s="24">
        <v>3059</v>
      </c>
      <c r="G25" s="24">
        <v>141</v>
      </c>
      <c r="H25" s="24">
        <v>702</v>
      </c>
      <c r="I25" s="24">
        <v>2836</v>
      </c>
      <c r="J25" s="24" t="s">
        <v>34</v>
      </c>
      <c r="K25" s="24">
        <v>869</v>
      </c>
      <c r="L25" s="24">
        <v>132</v>
      </c>
      <c r="M25" s="42"/>
      <c r="N25" s="38"/>
    </row>
    <row r="26" spans="1:14" s="5" customFormat="1" ht="18" customHeight="1">
      <c r="A26" s="35" t="s">
        <v>9</v>
      </c>
      <c r="B26" s="19" t="s">
        <v>11</v>
      </c>
      <c r="C26" s="25">
        <v>3021</v>
      </c>
      <c r="D26" s="25">
        <v>5</v>
      </c>
      <c r="E26" s="24">
        <v>2616</v>
      </c>
      <c r="F26" s="24">
        <v>2759</v>
      </c>
      <c r="G26" s="24">
        <v>82</v>
      </c>
      <c r="H26" s="24">
        <v>652</v>
      </c>
      <c r="I26" s="24">
        <v>2623</v>
      </c>
      <c r="J26" s="24">
        <v>1</v>
      </c>
      <c r="K26" s="24">
        <v>681</v>
      </c>
      <c r="L26" s="24">
        <v>115</v>
      </c>
      <c r="M26" s="39">
        <v>16.05</v>
      </c>
      <c r="N26" s="38">
        <v>84.61</v>
      </c>
    </row>
    <row r="27" spans="1:14" s="5" customFormat="1" ht="18" customHeight="1">
      <c r="A27" s="35"/>
      <c r="B27" s="19" t="s">
        <v>12</v>
      </c>
      <c r="C27" s="24">
        <v>3613</v>
      </c>
      <c r="D27" s="24">
        <v>5</v>
      </c>
      <c r="E27" s="24">
        <v>3129</v>
      </c>
      <c r="F27" s="24">
        <v>3294</v>
      </c>
      <c r="G27" s="24">
        <v>122</v>
      </c>
      <c r="H27" s="24">
        <v>672</v>
      </c>
      <c r="I27" s="24">
        <v>3057</v>
      </c>
      <c r="J27" s="24">
        <v>1</v>
      </c>
      <c r="K27" s="24">
        <v>755</v>
      </c>
      <c r="L27" s="24">
        <v>115</v>
      </c>
      <c r="M27" s="42"/>
      <c r="N27" s="38"/>
    </row>
    <row r="28" spans="1:14" s="5" customFormat="1" ht="18" customHeight="1">
      <c r="A28" s="35" t="s">
        <v>10</v>
      </c>
      <c r="B28" s="19" t="s">
        <v>11</v>
      </c>
      <c r="C28" s="25">
        <v>1483</v>
      </c>
      <c r="D28" s="24">
        <v>1</v>
      </c>
      <c r="E28" s="24">
        <v>1258</v>
      </c>
      <c r="F28" s="24">
        <v>1339</v>
      </c>
      <c r="G28" s="24">
        <v>48</v>
      </c>
      <c r="H28" s="24">
        <v>338</v>
      </c>
      <c r="I28" s="24">
        <v>1290</v>
      </c>
      <c r="J28" s="24" t="s">
        <v>34</v>
      </c>
      <c r="K28" s="24">
        <v>258</v>
      </c>
      <c r="L28" s="24">
        <v>53</v>
      </c>
      <c r="M28" s="39">
        <v>9.94</v>
      </c>
      <c r="N28" s="38">
        <v>83.9</v>
      </c>
    </row>
    <row r="29" spans="1:14" s="5" customFormat="1" ht="18" customHeight="1" thickBot="1">
      <c r="A29" s="43"/>
      <c r="B29" s="20" t="s">
        <v>12</v>
      </c>
      <c r="C29" s="28">
        <v>1795</v>
      </c>
      <c r="D29" s="26">
        <v>1</v>
      </c>
      <c r="E29" s="26">
        <v>1535</v>
      </c>
      <c r="F29" s="26">
        <v>1619</v>
      </c>
      <c r="G29" s="26">
        <v>77</v>
      </c>
      <c r="H29" s="26">
        <v>348</v>
      </c>
      <c r="I29" s="26">
        <v>1506</v>
      </c>
      <c r="J29" s="26" t="s">
        <v>34</v>
      </c>
      <c r="K29" s="26">
        <v>333</v>
      </c>
      <c r="L29" s="26">
        <v>53</v>
      </c>
      <c r="M29" s="40"/>
      <c r="N29" s="41"/>
    </row>
    <row r="30" spans="1:14" s="5" customFormat="1" ht="15" customHeight="1">
      <c r="A30" s="29" t="s">
        <v>33</v>
      </c>
      <c r="B30" s="12"/>
      <c r="C30" s="12"/>
      <c r="D30" s="12"/>
      <c r="E30" s="12"/>
      <c r="F30" s="12"/>
      <c r="G30" s="12"/>
      <c r="H30" s="11"/>
      <c r="I30" s="12"/>
      <c r="J30" s="12"/>
      <c r="K30" s="12"/>
      <c r="L30" s="11"/>
      <c r="M30" s="11"/>
      <c r="N30" s="11"/>
    </row>
    <row r="31" spans="1:14" s="6" customFormat="1" ht="15" customHeight="1">
      <c r="A31" s="30" t="s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  <c r="L31" s="21"/>
      <c r="M31" s="21"/>
      <c r="N31" s="22"/>
    </row>
    <row r="32" spans="1:14">
      <c r="K32" s="3"/>
      <c r="L32" s="4"/>
      <c r="M32" s="4"/>
    </row>
    <row r="33" spans="8:13">
      <c r="K33" s="3"/>
      <c r="L33" s="4"/>
      <c r="M33" s="4"/>
    </row>
    <row r="34" spans="8:13">
      <c r="K34" s="3"/>
      <c r="L34" s="4"/>
      <c r="M34" s="4"/>
    </row>
    <row r="35" spans="8:13">
      <c r="K35" s="3"/>
      <c r="L35" s="4"/>
      <c r="M35" s="4"/>
    </row>
    <row r="36" spans="8:13">
      <c r="K36" s="3"/>
      <c r="L36" s="4"/>
      <c r="M36" s="4"/>
    </row>
    <row r="37" spans="8:13">
      <c r="K37" s="3"/>
      <c r="L37" s="4"/>
      <c r="M37" s="4"/>
    </row>
    <row r="38" spans="8:13">
      <c r="K38" s="3"/>
      <c r="L38" s="4"/>
      <c r="M38" s="4"/>
    </row>
    <row r="39" spans="8:13">
      <c r="K39" s="3"/>
      <c r="L39" s="4"/>
      <c r="M39" s="4"/>
    </row>
    <row r="40" spans="8:13">
      <c r="K40" s="3"/>
      <c r="L40" s="4"/>
      <c r="M40" s="4"/>
    </row>
    <row r="41" spans="8:13">
      <c r="K41" s="3"/>
      <c r="L41" s="4"/>
      <c r="M41" s="4"/>
    </row>
    <row r="42" spans="8:13">
      <c r="H42" s="4"/>
      <c r="I42" s="3"/>
      <c r="K42" s="3"/>
      <c r="L42" s="4"/>
      <c r="M42" s="4"/>
    </row>
    <row r="43" spans="8:13">
      <c r="H43" s="4"/>
      <c r="I43" s="3"/>
      <c r="K43" s="3"/>
      <c r="L43" s="4"/>
      <c r="M43" s="4"/>
    </row>
    <row r="44" spans="8:13">
      <c r="K44" s="3"/>
      <c r="L44" s="4"/>
      <c r="M44" s="4"/>
    </row>
    <row r="45" spans="8:13">
      <c r="L45" s="4"/>
      <c r="M45" s="4"/>
    </row>
    <row r="46" spans="8:13">
      <c r="L46" s="4"/>
      <c r="M46" s="4"/>
    </row>
    <row r="47" spans="8:13">
      <c r="L47" s="4"/>
      <c r="M47" s="4"/>
    </row>
    <row r="48" spans="8:13">
      <c r="L48" s="4"/>
      <c r="M48" s="4"/>
    </row>
    <row r="49" spans="12:14">
      <c r="L49" s="4"/>
      <c r="M49" s="4"/>
    </row>
    <row r="50" spans="12:14">
      <c r="L50" s="4"/>
      <c r="M50" s="4"/>
    </row>
    <row r="51" spans="12:14">
      <c r="L51" s="4"/>
      <c r="M51" s="4"/>
    </row>
    <row r="52" spans="12:14">
      <c r="L52" s="4"/>
      <c r="M52" s="4"/>
    </row>
    <row r="53" spans="12:14">
      <c r="L53" s="4"/>
      <c r="M53" s="4"/>
    </row>
    <row r="54" spans="12:14">
      <c r="L54" s="4"/>
      <c r="N54" s="4"/>
    </row>
    <row r="55" spans="12:14">
      <c r="M55" s="4"/>
    </row>
  </sheetData>
  <mergeCells count="42">
    <mergeCell ref="N10:N11"/>
    <mergeCell ref="A14:A15"/>
    <mergeCell ref="M10:M11"/>
    <mergeCell ref="A10:A11"/>
    <mergeCell ref="A12:A13"/>
    <mergeCell ref="M12:M13"/>
    <mergeCell ref="N12:N13"/>
    <mergeCell ref="N14:N15"/>
    <mergeCell ref="M14:M15"/>
    <mergeCell ref="N8:N9"/>
    <mergeCell ref="A6:N6"/>
    <mergeCell ref="G8:G9"/>
    <mergeCell ref="A8:B9"/>
    <mergeCell ref="M8:M9"/>
    <mergeCell ref="E8:E9"/>
    <mergeCell ref="J8:L8"/>
    <mergeCell ref="H8:H9"/>
    <mergeCell ref="F8:F9"/>
    <mergeCell ref="C8:D8"/>
    <mergeCell ref="I8:I9"/>
    <mergeCell ref="A1:N1"/>
    <mergeCell ref="N16:N17"/>
    <mergeCell ref="N18:N19"/>
    <mergeCell ref="N20:N21"/>
    <mergeCell ref="M28:M29"/>
    <mergeCell ref="N28:N29"/>
    <mergeCell ref="M26:M27"/>
    <mergeCell ref="N26:N27"/>
    <mergeCell ref="M22:M23"/>
    <mergeCell ref="M24:M25"/>
    <mergeCell ref="N22:N23"/>
    <mergeCell ref="N24:N25"/>
    <mergeCell ref="M20:M21"/>
    <mergeCell ref="M16:M17"/>
    <mergeCell ref="M18:M19"/>
    <mergeCell ref="A28:A29"/>
    <mergeCell ref="A26:A27"/>
    <mergeCell ref="A16:A17"/>
    <mergeCell ref="A18:A19"/>
    <mergeCell ref="A20:A21"/>
    <mergeCell ref="A22:A23"/>
    <mergeCell ref="A24:A25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showGridLines="0" zoomScaleNormal="100" workbookViewId="0"/>
  </sheetViews>
  <sheetFormatPr defaultColWidth="8.875" defaultRowHeight="13.5"/>
  <cols>
    <col min="1" max="1" width="3.625" style="325" customWidth="1"/>
    <col min="2" max="3" width="5" style="325" customWidth="1"/>
    <col min="4" max="4" width="9.125" style="326" customWidth="1"/>
    <col min="5" max="5" width="7" style="325" customWidth="1"/>
    <col min="6" max="6" width="7" style="326" customWidth="1"/>
    <col min="7" max="7" width="7" style="325" customWidth="1"/>
    <col min="8" max="8" width="7" style="326" customWidth="1"/>
    <col min="9" max="9" width="7" style="325" customWidth="1"/>
    <col min="10" max="10" width="7" style="326" customWidth="1"/>
    <col min="11" max="11" width="7" style="325" customWidth="1"/>
    <col min="12" max="12" width="7" style="326" customWidth="1"/>
    <col min="13" max="14" width="7" style="325" customWidth="1"/>
    <col min="15" max="15" width="9.125" style="325" customWidth="1"/>
    <col min="16" max="16" width="2.75" style="326" customWidth="1"/>
    <col min="17" max="17" width="4.5" style="326" customWidth="1"/>
    <col min="18" max="27" width="6.375" style="326" customWidth="1"/>
    <col min="28" max="28" width="12.75" style="325" customWidth="1"/>
    <col min="29" max="16384" width="8.875" style="326"/>
  </cols>
  <sheetData>
    <row r="1" spans="1:28" ht="15" customHeight="1">
      <c r="A1" s="360" t="s">
        <v>140</v>
      </c>
      <c r="B1" s="361"/>
      <c r="C1" s="361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1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</row>
    <row r="2" spans="1:28" s="197" customFormat="1" ht="11.25">
      <c r="A2" s="363" t="s">
        <v>141</v>
      </c>
      <c r="B2" s="363"/>
      <c r="C2" s="363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3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</row>
    <row r="3" spans="1:28" s="197" customFormat="1" ht="12" thickBot="1">
      <c r="A3" s="363" t="s">
        <v>142</v>
      </c>
      <c r="B3" s="363"/>
      <c r="C3" s="363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5" t="s">
        <v>143</v>
      </c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</row>
    <row r="4" spans="1:28" s="197" customFormat="1" ht="18" customHeight="1" thickBot="1">
      <c r="A4" s="305"/>
      <c r="B4" s="305"/>
      <c r="C4" s="306"/>
      <c r="D4" s="367" t="s">
        <v>54</v>
      </c>
      <c r="E4" s="368" t="s">
        <v>91</v>
      </c>
      <c r="F4" s="367" t="s">
        <v>0</v>
      </c>
      <c r="G4" s="368" t="s">
        <v>1</v>
      </c>
      <c r="H4" s="367" t="s">
        <v>2</v>
      </c>
      <c r="I4" s="368" t="s">
        <v>5</v>
      </c>
      <c r="J4" s="367" t="s">
        <v>55</v>
      </c>
      <c r="K4" s="368" t="s">
        <v>56</v>
      </c>
      <c r="L4" s="367" t="s">
        <v>8</v>
      </c>
      <c r="M4" s="368" t="s">
        <v>9</v>
      </c>
      <c r="N4" s="369" t="s">
        <v>10</v>
      </c>
      <c r="O4" s="370" t="s">
        <v>144</v>
      </c>
      <c r="P4" s="370"/>
      <c r="Q4" s="371"/>
      <c r="R4" s="372" t="s">
        <v>145</v>
      </c>
      <c r="S4" s="373"/>
      <c r="T4" s="373"/>
      <c r="U4" s="373"/>
      <c r="V4" s="373"/>
      <c r="W4" s="373"/>
      <c r="X4" s="373"/>
      <c r="Y4" s="373"/>
      <c r="Z4" s="373"/>
      <c r="AA4" s="374"/>
      <c r="AB4" s="375" t="s">
        <v>146</v>
      </c>
    </row>
    <row r="5" spans="1:28" s="197" customFormat="1" ht="18" customHeight="1" thickBot="1">
      <c r="A5" s="376" t="s">
        <v>77</v>
      </c>
      <c r="B5" s="377"/>
      <c r="C5" s="378" t="s">
        <v>147</v>
      </c>
      <c r="D5" s="379">
        <v>8</v>
      </c>
      <c r="E5" s="380"/>
      <c r="F5" s="381" t="s">
        <v>34</v>
      </c>
      <c r="G5" s="381" t="s">
        <v>34</v>
      </c>
      <c r="H5" s="381" t="s">
        <v>34</v>
      </c>
      <c r="I5" s="381" t="s">
        <v>34</v>
      </c>
      <c r="J5" s="382">
        <v>5</v>
      </c>
      <c r="K5" s="381" t="s">
        <v>34</v>
      </c>
      <c r="L5" s="382">
        <v>3</v>
      </c>
      <c r="M5" s="381" t="s">
        <v>34</v>
      </c>
      <c r="N5" s="383" t="s">
        <v>34</v>
      </c>
      <c r="O5" s="384"/>
      <c r="P5" s="384"/>
      <c r="Q5" s="385"/>
      <c r="R5" s="386" t="s">
        <v>0</v>
      </c>
      <c r="S5" s="386" t="s">
        <v>1</v>
      </c>
      <c r="T5" s="386" t="s">
        <v>2</v>
      </c>
      <c r="U5" s="386" t="s">
        <v>5</v>
      </c>
      <c r="V5" s="386" t="s">
        <v>55</v>
      </c>
      <c r="W5" s="386" t="s">
        <v>56</v>
      </c>
      <c r="X5" s="386" t="s">
        <v>8</v>
      </c>
      <c r="Y5" s="386" t="s">
        <v>9</v>
      </c>
      <c r="Z5" s="386" t="s">
        <v>10</v>
      </c>
      <c r="AA5" s="386" t="s">
        <v>148</v>
      </c>
      <c r="AB5" s="387"/>
    </row>
    <row r="6" spans="1:28" s="197" customFormat="1" ht="18" customHeight="1">
      <c r="A6" s="388"/>
      <c r="B6" s="389"/>
      <c r="C6" s="390" t="s">
        <v>149</v>
      </c>
      <c r="D6" s="391">
        <v>240000</v>
      </c>
      <c r="E6" s="392"/>
      <c r="F6" s="381" t="s">
        <v>34</v>
      </c>
      <c r="G6" s="381" t="s">
        <v>34</v>
      </c>
      <c r="H6" s="381" t="s">
        <v>34</v>
      </c>
      <c r="I6" s="381" t="s">
        <v>34</v>
      </c>
      <c r="J6" s="382">
        <v>150000</v>
      </c>
      <c r="K6" s="381" t="s">
        <v>34</v>
      </c>
      <c r="L6" s="382">
        <v>90000</v>
      </c>
      <c r="M6" s="381" t="s">
        <v>34</v>
      </c>
      <c r="N6" s="383" t="s">
        <v>34</v>
      </c>
      <c r="O6" s="393" t="s">
        <v>150</v>
      </c>
      <c r="P6" s="393"/>
      <c r="Q6" s="394"/>
      <c r="R6" s="395">
        <v>0</v>
      </c>
      <c r="S6" s="395">
        <v>0</v>
      </c>
      <c r="T6" s="396">
        <v>1</v>
      </c>
      <c r="U6" s="395">
        <v>0</v>
      </c>
      <c r="V6" s="397">
        <v>2</v>
      </c>
      <c r="W6" s="395">
        <v>0</v>
      </c>
      <c r="X6" s="395">
        <v>6</v>
      </c>
      <c r="Y6" s="395">
        <v>0</v>
      </c>
      <c r="Z6" s="395">
        <v>1</v>
      </c>
      <c r="AA6" s="398">
        <v>10</v>
      </c>
      <c r="AB6" s="399">
        <v>290000</v>
      </c>
    </row>
    <row r="7" spans="1:28" s="197" customFormat="1" ht="18" customHeight="1">
      <c r="A7" s="400" t="s">
        <v>78</v>
      </c>
      <c r="B7" s="401" t="s">
        <v>4</v>
      </c>
      <c r="C7" s="402" t="s">
        <v>147</v>
      </c>
      <c r="D7" s="382">
        <v>10</v>
      </c>
      <c r="E7" s="403">
        <v>100</v>
      </c>
      <c r="F7" s="382" t="s">
        <v>34</v>
      </c>
      <c r="G7" s="382">
        <v>0</v>
      </c>
      <c r="H7" s="382">
        <v>1</v>
      </c>
      <c r="I7" s="382">
        <v>0</v>
      </c>
      <c r="J7" s="382">
        <v>2</v>
      </c>
      <c r="K7" s="382" t="s">
        <v>34</v>
      </c>
      <c r="L7" s="382">
        <v>6</v>
      </c>
      <c r="M7" s="382" t="s">
        <v>34</v>
      </c>
      <c r="N7" s="404">
        <v>1</v>
      </c>
      <c r="O7" s="405"/>
      <c r="P7" s="405"/>
      <c r="Q7" s="406"/>
      <c r="R7" s="407"/>
      <c r="S7" s="407"/>
      <c r="T7" s="408"/>
      <c r="U7" s="407"/>
      <c r="V7" s="409"/>
      <c r="W7" s="407"/>
      <c r="X7" s="407"/>
      <c r="Y7" s="407"/>
      <c r="Z7" s="407"/>
      <c r="AA7" s="410"/>
      <c r="AB7" s="411"/>
    </row>
    <row r="8" spans="1:28" s="197" customFormat="1" ht="18" customHeight="1">
      <c r="A8" s="412"/>
      <c r="B8" s="413"/>
      <c r="C8" s="402" t="s">
        <v>149</v>
      </c>
      <c r="D8" s="382">
        <v>290000</v>
      </c>
      <c r="E8" s="403">
        <v>100</v>
      </c>
      <c r="F8" s="382" t="s">
        <v>34</v>
      </c>
      <c r="G8" s="382">
        <v>0</v>
      </c>
      <c r="H8" s="382">
        <v>30000</v>
      </c>
      <c r="I8" s="382">
        <v>0</v>
      </c>
      <c r="J8" s="382">
        <v>60000</v>
      </c>
      <c r="K8" s="382" t="s">
        <v>34</v>
      </c>
      <c r="L8" s="382">
        <v>170000</v>
      </c>
      <c r="M8" s="382" t="s">
        <v>34</v>
      </c>
      <c r="N8" s="404">
        <v>30000</v>
      </c>
      <c r="O8" s="414" t="s">
        <v>151</v>
      </c>
      <c r="P8" s="415" t="s">
        <v>152</v>
      </c>
      <c r="Q8" s="416" t="s">
        <v>153</v>
      </c>
      <c r="R8" s="417">
        <v>0</v>
      </c>
      <c r="S8" s="417">
        <v>0</v>
      </c>
      <c r="T8" s="417">
        <v>0</v>
      </c>
      <c r="U8" s="417">
        <v>0</v>
      </c>
      <c r="V8" s="417">
        <v>0</v>
      </c>
      <c r="W8" s="417">
        <v>0</v>
      </c>
      <c r="X8" s="417">
        <v>0</v>
      </c>
      <c r="Y8" s="418">
        <v>0</v>
      </c>
      <c r="Z8" s="417">
        <v>0</v>
      </c>
      <c r="AA8" s="418">
        <v>0</v>
      </c>
      <c r="AB8" s="419">
        <v>0</v>
      </c>
    </row>
    <row r="9" spans="1:28" s="197" customFormat="1" ht="18" customHeight="1">
      <c r="A9" s="412"/>
      <c r="B9" s="401" t="s">
        <v>154</v>
      </c>
      <c r="C9" s="402" t="s">
        <v>147</v>
      </c>
      <c r="D9" s="420">
        <v>0</v>
      </c>
      <c r="E9" s="403">
        <v>0</v>
      </c>
      <c r="F9" s="421">
        <v>0</v>
      </c>
      <c r="G9" s="421">
        <v>0</v>
      </c>
      <c r="H9" s="421">
        <v>0</v>
      </c>
      <c r="I9" s="382">
        <v>0</v>
      </c>
      <c r="J9" s="382" t="s">
        <v>155</v>
      </c>
      <c r="K9" s="382" t="s">
        <v>34</v>
      </c>
      <c r="L9" s="382" t="s">
        <v>34</v>
      </c>
      <c r="M9" s="382">
        <v>0</v>
      </c>
      <c r="N9" s="422">
        <v>0</v>
      </c>
      <c r="O9" s="423"/>
      <c r="P9" s="424"/>
      <c r="Q9" s="425"/>
      <c r="R9" s="407"/>
      <c r="S9" s="407"/>
      <c r="T9" s="407"/>
      <c r="U9" s="407"/>
      <c r="V9" s="407"/>
      <c r="W9" s="407"/>
      <c r="X9" s="407"/>
      <c r="Y9" s="410"/>
      <c r="Z9" s="407"/>
      <c r="AA9" s="410"/>
      <c r="AB9" s="411"/>
    </row>
    <row r="10" spans="1:28" s="197" customFormat="1" ht="18" customHeight="1">
      <c r="A10" s="412"/>
      <c r="B10" s="413"/>
      <c r="C10" s="402" t="s">
        <v>149</v>
      </c>
      <c r="D10" s="420">
        <v>0</v>
      </c>
      <c r="E10" s="403">
        <v>0</v>
      </c>
      <c r="F10" s="421">
        <v>0</v>
      </c>
      <c r="G10" s="421">
        <v>0</v>
      </c>
      <c r="H10" s="421">
        <v>0</v>
      </c>
      <c r="I10" s="382">
        <v>0</v>
      </c>
      <c r="J10" s="382" t="s">
        <v>155</v>
      </c>
      <c r="K10" s="382" t="s">
        <v>34</v>
      </c>
      <c r="L10" s="382" t="s">
        <v>34</v>
      </c>
      <c r="M10" s="382">
        <v>0</v>
      </c>
      <c r="N10" s="422">
        <v>0</v>
      </c>
      <c r="O10" s="426" t="s">
        <v>156</v>
      </c>
      <c r="P10" s="427" t="s">
        <v>152</v>
      </c>
      <c r="Q10" s="428" t="s">
        <v>157</v>
      </c>
      <c r="R10" s="417">
        <v>0</v>
      </c>
      <c r="S10" s="417">
        <v>0</v>
      </c>
      <c r="T10" s="417">
        <v>0</v>
      </c>
      <c r="U10" s="417">
        <v>0</v>
      </c>
      <c r="V10" s="429">
        <v>0</v>
      </c>
      <c r="W10" s="417">
        <v>0</v>
      </c>
      <c r="X10" s="417">
        <v>1</v>
      </c>
      <c r="Y10" s="417">
        <v>0</v>
      </c>
      <c r="Z10" s="417">
        <v>0</v>
      </c>
      <c r="AA10" s="418">
        <v>1</v>
      </c>
      <c r="AB10" s="430">
        <v>20000</v>
      </c>
    </row>
    <row r="11" spans="1:28" s="197" customFormat="1" ht="18" customHeight="1">
      <c r="A11" s="412"/>
      <c r="B11" s="431" t="s">
        <v>158</v>
      </c>
      <c r="C11" s="402" t="s">
        <v>147</v>
      </c>
      <c r="D11" s="382">
        <v>10</v>
      </c>
      <c r="E11" s="403">
        <v>100</v>
      </c>
      <c r="F11" s="421" t="s">
        <v>34</v>
      </c>
      <c r="G11" s="421">
        <v>0</v>
      </c>
      <c r="H11" s="382">
        <v>1</v>
      </c>
      <c r="I11" s="382">
        <v>0</v>
      </c>
      <c r="J11" s="382">
        <v>2</v>
      </c>
      <c r="K11" s="382" t="s">
        <v>34</v>
      </c>
      <c r="L11" s="382">
        <v>6</v>
      </c>
      <c r="M11" s="382" t="s">
        <v>34</v>
      </c>
      <c r="N11" s="404">
        <v>1</v>
      </c>
      <c r="O11" s="432" t="s">
        <v>159</v>
      </c>
      <c r="P11" s="363" t="s">
        <v>152</v>
      </c>
      <c r="Q11" s="433" t="s">
        <v>153</v>
      </c>
      <c r="R11" s="407"/>
      <c r="S11" s="407"/>
      <c r="T11" s="407"/>
      <c r="U11" s="407"/>
      <c r="V11" s="409"/>
      <c r="W11" s="407"/>
      <c r="X11" s="407"/>
      <c r="Y11" s="407"/>
      <c r="Z11" s="407"/>
      <c r="AA11" s="410"/>
      <c r="AB11" s="434"/>
    </row>
    <row r="12" spans="1:28" s="197" customFormat="1" ht="18" customHeight="1">
      <c r="A12" s="412"/>
      <c r="B12" s="435"/>
      <c r="C12" s="402" t="s">
        <v>149</v>
      </c>
      <c r="D12" s="382">
        <v>290000</v>
      </c>
      <c r="E12" s="403">
        <v>100</v>
      </c>
      <c r="F12" s="421" t="s">
        <v>34</v>
      </c>
      <c r="G12" s="421">
        <v>0</v>
      </c>
      <c r="H12" s="382">
        <v>30000</v>
      </c>
      <c r="I12" s="382">
        <v>0</v>
      </c>
      <c r="J12" s="382">
        <v>60000</v>
      </c>
      <c r="K12" s="382" t="s">
        <v>34</v>
      </c>
      <c r="L12" s="382">
        <v>170000</v>
      </c>
      <c r="M12" s="382" t="s">
        <v>34</v>
      </c>
      <c r="N12" s="404">
        <v>30000</v>
      </c>
      <c r="O12" s="426" t="s">
        <v>160</v>
      </c>
      <c r="P12" s="427" t="s">
        <v>152</v>
      </c>
      <c r="Q12" s="428" t="s">
        <v>157</v>
      </c>
      <c r="R12" s="436" t="s">
        <v>155</v>
      </c>
      <c r="S12" s="436">
        <v>0</v>
      </c>
      <c r="T12" s="436">
        <v>1</v>
      </c>
      <c r="U12" s="417">
        <v>0</v>
      </c>
      <c r="V12" s="429">
        <v>2</v>
      </c>
      <c r="W12" s="417">
        <v>0</v>
      </c>
      <c r="X12" s="417">
        <v>5</v>
      </c>
      <c r="Y12" s="417">
        <v>0</v>
      </c>
      <c r="Z12" s="417">
        <v>1</v>
      </c>
      <c r="AA12" s="418">
        <v>9</v>
      </c>
      <c r="AB12" s="419">
        <v>270000</v>
      </c>
    </row>
    <row r="13" spans="1:28" s="197" customFormat="1" ht="18" customHeight="1">
      <c r="A13" s="412"/>
      <c r="B13" s="401" t="s">
        <v>161</v>
      </c>
      <c r="C13" s="402" t="s">
        <v>147</v>
      </c>
      <c r="D13" s="437" t="s">
        <v>155</v>
      </c>
      <c r="E13" s="403">
        <v>0</v>
      </c>
      <c r="F13" s="421">
        <v>0</v>
      </c>
      <c r="G13" s="421">
        <v>0</v>
      </c>
      <c r="H13" s="421">
        <v>0</v>
      </c>
      <c r="I13" s="382">
        <v>0</v>
      </c>
      <c r="J13" s="382" t="s">
        <v>155</v>
      </c>
      <c r="K13" s="382" t="s">
        <v>34</v>
      </c>
      <c r="L13" s="382" t="s">
        <v>34</v>
      </c>
      <c r="M13" s="382">
        <v>0</v>
      </c>
      <c r="N13" s="422">
        <v>0</v>
      </c>
      <c r="O13" s="438" t="s">
        <v>162</v>
      </c>
      <c r="P13" s="439" t="s">
        <v>152</v>
      </c>
      <c r="Q13" s="440" t="s">
        <v>153</v>
      </c>
      <c r="R13" s="408"/>
      <c r="S13" s="408"/>
      <c r="T13" s="408"/>
      <c r="U13" s="407"/>
      <c r="V13" s="409"/>
      <c r="W13" s="407"/>
      <c r="X13" s="407"/>
      <c r="Y13" s="407"/>
      <c r="Z13" s="407"/>
      <c r="AA13" s="410"/>
      <c r="AB13" s="411"/>
    </row>
    <row r="14" spans="1:28" s="197" customFormat="1" ht="18" customHeight="1">
      <c r="A14" s="412"/>
      <c r="B14" s="413"/>
      <c r="C14" s="402" t="s">
        <v>149</v>
      </c>
      <c r="D14" s="437" t="s">
        <v>155</v>
      </c>
      <c r="E14" s="403">
        <v>0</v>
      </c>
      <c r="F14" s="421">
        <v>0</v>
      </c>
      <c r="G14" s="421">
        <v>0</v>
      </c>
      <c r="H14" s="421">
        <v>0</v>
      </c>
      <c r="I14" s="382">
        <v>0</v>
      </c>
      <c r="J14" s="382" t="s">
        <v>155</v>
      </c>
      <c r="K14" s="382" t="s">
        <v>34</v>
      </c>
      <c r="L14" s="382" t="s">
        <v>34</v>
      </c>
      <c r="M14" s="382">
        <v>0</v>
      </c>
      <c r="N14" s="422">
        <v>0</v>
      </c>
      <c r="O14" s="426" t="s">
        <v>163</v>
      </c>
      <c r="P14" s="427" t="s">
        <v>152</v>
      </c>
      <c r="Q14" s="428" t="s">
        <v>157</v>
      </c>
      <c r="R14" s="417">
        <v>0</v>
      </c>
      <c r="S14" s="417">
        <v>0</v>
      </c>
      <c r="T14" s="417">
        <v>0</v>
      </c>
      <c r="U14" s="417">
        <v>0</v>
      </c>
      <c r="V14" s="429">
        <v>0</v>
      </c>
      <c r="W14" s="417">
        <v>0</v>
      </c>
      <c r="X14" s="417">
        <v>0</v>
      </c>
      <c r="Y14" s="417">
        <v>0</v>
      </c>
      <c r="Z14" s="417">
        <v>0</v>
      </c>
      <c r="AA14" s="418">
        <v>0</v>
      </c>
      <c r="AB14" s="419">
        <v>0</v>
      </c>
    </row>
    <row r="15" spans="1:28" s="197" customFormat="1" ht="18" customHeight="1">
      <c r="A15" s="412"/>
      <c r="B15" s="401" t="s">
        <v>164</v>
      </c>
      <c r="C15" s="402" t="s">
        <v>147</v>
      </c>
      <c r="D15" s="420">
        <v>0</v>
      </c>
      <c r="E15" s="403">
        <v>0</v>
      </c>
      <c r="F15" s="421">
        <v>0</v>
      </c>
      <c r="G15" s="421">
        <v>0</v>
      </c>
      <c r="H15" s="421">
        <v>0</v>
      </c>
      <c r="I15" s="441">
        <v>0</v>
      </c>
      <c r="J15" s="441">
        <v>0</v>
      </c>
      <c r="K15" s="421">
        <v>0</v>
      </c>
      <c r="L15" s="421">
        <v>0</v>
      </c>
      <c r="M15" s="421">
        <v>0</v>
      </c>
      <c r="N15" s="422">
        <v>0</v>
      </c>
      <c r="O15" s="438" t="s">
        <v>165</v>
      </c>
      <c r="P15" s="439" t="s">
        <v>152</v>
      </c>
      <c r="Q15" s="440" t="s">
        <v>153</v>
      </c>
      <c r="R15" s="407"/>
      <c r="S15" s="407"/>
      <c r="T15" s="407"/>
      <c r="U15" s="407"/>
      <c r="V15" s="409"/>
      <c r="W15" s="407"/>
      <c r="X15" s="407"/>
      <c r="Y15" s="407"/>
      <c r="Z15" s="407"/>
      <c r="AA15" s="410"/>
      <c r="AB15" s="411"/>
    </row>
    <row r="16" spans="1:28" s="197" customFormat="1" ht="18" customHeight="1">
      <c r="A16" s="412"/>
      <c r="B16" s="413"/>
      <c r="C16" s="402" t="s">
        <v>149</v>
      </c>
      <c r="D16" s="420">
        <v>0</v>
      </c>
      <c r="E16" s="403">
        <v>0</v>
      </c>
      <c r="F16" s="421">
        <v>0</v>
      </c>
      <c r="G16" s="421">
        <v>0</v>
      </c>
      <c r="H16" s="421">
        <v>0</v>
      </c>
      <c r="I16" s="441">
        <v>0</v>
      </c>
      <c r="J16" s="441">
        <v>0</v>
      </c>
      <c r="K16" s="421">
        <v>0</v>
      </c>
      <c r="L16" s="421">
        <v>0</v>
      </c>
      <c r="M16" s="421">
        <v>0</v>
      </c>
      <c r="N16" s="422">
        <v>0</v>
      </c>
      <c r="O16" s="426" t="s">
        <v>166</v>
      </c>
      <c r="P16" s="427" t="s">
        <v>152</v>
      </c>
      <c r="Q16" s="428" t="s">
        <v>157</v>
      </c>
      <c r="R16" s="417">
        <v>0</v>
      </c>
      <c r="S16" s="417">
        <v>0</v>
      </c>
      <c r="T16" s="417">
        <v>0</v>
      </c>
      <c r="U16" s="417">
        <v>0</v>
      </c>
      <c r="V16" s="429">
        <v>0</v>
      </c>
      <c r="W16" s="417">
        <v>0</v>
      </c>
      <c r="X16" s="417">
        <v>0</v>
      </c>
      <c r="Y16" s="417">
        <v>0</v>
      </c>
      <c r="Z16" s="417">
        <v>0</v>
      </c>
      <c r="AA16" s="417">
        <v>0</v>
      </c>
      <c r="AB16" s="442">
        <v>0</v>
      </c>
    </row>
    <row r="17" spans="1:28" s="197" customFormat="1" ht="18" customHeight="1" thickBot="1">
      <c r="A17" s="412"/>
      <c r="B17" s="401" t="s">
        <v>167</v>
      </c>
      <c r="C17" s="402" t="s">
        <v>147</v>
      </c>
      <c r="D17" s="420">
        <v>0</v>
      </c>
      <c r="E17" s="403">
        <v>0</v>
      </c>
      <c r="F17" s="421">
        <v>0</v>
      </c>
      <c r="G17" s="421">
        <v>0</v>
      </c>
      <c r="H17" s="421">
        <v>0</v>
      </c>
      <c r="I17" s="441">
        <v>0</v>
      </c>
      <c r="J17" s="421">
        <v>0</v>
      </c>
      <c r="K17" s="421">
        <v>0</v>
      </c>
      <c r="L17" s="421">
        <v>0</v>
      </c>
      <c r="M17" s="421">
        <v>0</v>
      </c>
      <c r="N17" s="422">
        <v>0</v>
      </c>
      <c r="O17" s="443" t="s">
        <v>168</v>
      </c>
      <c r="P17" s="365" t="s">
        <v>152</v>
      </c>
      <c r="Q17" s="444" t="s">
        <v>153</v>
      </c>
      <c r="R17" s="445"/>
      <c r="S17" s="445"/>
      <c r="T17" s="445"/>
      <c r="U17" s="445"/>
      <c r="V17" s="446"/>
      <c r="W17" s="445"/>
      <c r="X17" s="445"/>
      <c r="Y17" s="445"/>
      <c r="Z17" s="445"/>
      <c r="AA17" s="445"/>
      <c r="AB17" s="447"/>
    </row>
    <row r="18" spans="1:28" s="197" customFormat="1" ht="18" customHeight="1" thickBot="1">
      <c r="A18" s="448"/>
      <c r="B18" s="449"/>
      <c r="C18" s="450" t="s">
        <v>149</v>
      </c>
      <c r="D18" s="451">
        <v>0</v>
      </c>
      <c r="E18" s="452">
        <v>0</v>
      </c>
      <c r="F18" s="453">
        <v>0</v>
      </c>
      <c r="G18" s="453">
        <v>0</v>
      </c>
      <c r="H18" s="453">
        <v>0</v>
      </c>
      <c r="I18" s="454">
        <v>0</v>
      </c>
      <c r="J18" s="453">
        <v>0</v>
      </c>
      <c r="K18" s="453">
        <v>0</v>
      </c>
      <c r="L18" s="453">
        <v>0</v>
      </c>
      <c r="M18" s="453">
        <v>0</v>
      </c>
      <c r="N18" s="455">
        <v>0</v>
      </c>
      <c r="O18" s="456" t="s">
        <v>28</v>
      </c>
      <c r="P18" s="456"/>
      <c r="Q18" s="456"/>
      <c r="R18" s="456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</row>
    <row r="19" spans="1:28" s="197" customFormat="1" ht="11.25">
      <c r="B19" s="198"/>
      <c r="C19" s="198"/>
      <c r="E19" s="198"/>
      <c r="G19" s="198"/>
      <c r="I19" s="198"/>
      <c r="K19" s="198"/>
      <c r="M19" s="198"/>
      <c r="N19" s="198"/>
      <c r="O19" s="198"/>
      <c r="AB19" s="198"/>
    </row>
  </sheetData>
  <mergeCells count="84">
    <mergeCell ref="AA16:AA17"/>
    <mergeCell ref="AB16:AB17"/>
    <mergeCell ref="B17:B18"/>
    <mergeCell ref="O18:R18"/>
    <mergeCell ref="U16:U17"/>
    <mergeCell ref="V16:V17"/>
    <mergeCell ref="W16:W17"/>
    <mergeCell ref="X16:X17"/>
    <mergeCell ref="Y16:Y17"/>
    <mergeCell ref="Z16:Z17"/>
    <mergeCell ref="W14:W15"/>
    <mergeCell ref="X14:X15"/>
    <mergeCell ref="Y14:Y15"/>
    <mergeCell ref="Z14:Z15"/>
    <mergeCell ref="AA14:AA15"/>
    <mergeCell ref="AB14:AB15"/>
    <mergeCell ref="B13:B14"/>
    <mergeCell ref="R14:R15"/>
    <mergeCell ref="S14:S15"/>
    <mergeCell ref="T14:T15"/>
    <mergeCell ref="U14:U15"/>
    <mergeCell ref="V14:V15"/>
    <mergeCell ref="B15:B16"/>
    <mergeCell ref="R16:R17"/>
    <mergeCell ref="S16:S17"/>
    <mergeCell ref="T16:T17"/>
    <mergeCell ref="W12:W13"/>
    <mergeCell ref="X12:X13"/>
    <mergeCell ref="Y12:Y13"/>
    <mergeCell ref="Z12:Z13"/>
    <mergeCell ref="AA12:AA13"/>
    <mergeCell ref="AB12:AB13"/>
    <mergeCell ref="Y10:Y11"/>
    <mergeCell ref="Z10:Z11"/>
    <mergeCell ref="AA10:AA11"/>
    <mergeCell ref="AB10:AB11"/>
    <mergeCell ref="B11:B12"/>
    <mergeCell ref="R12:R13"/>
    <mergeCell ref="S12:S13"/>
    <mergeCell ref="T12:T13"/>
    <mergeCell ref="U12:U13"/>
    <mergeCell ref="V12:V13"/>
    <mergeCell ref="AA8:AA9"/>
    <mergeCell ref="AB8:AB9"/>
    <mergeCell ref="B9:B10"/>
    <mergeCell ref="R10:R11"/>
    <mergeCell ref="S10:S11"/>
    <mergeCell ref="T10:T11"/>
    <mergeCell ref="U10:U11"/>
    <mergeCell ref="V10:V11"/>
    <mergeCell ref="W10:W11"/>
    <mergeCell ref="X10:X11"/>
    <mergeCell ref="U8:U9"/>
    <mergeCell ref="V8:V9"/>
    <mergeCell ref="W8:W9"/>
    <mergeCell ref="X8:X9"/>
    <mergeCell ref="Y8:Y9"/>
    <mergeCell ref="Z8:Z9"/>
    <mergeCell ref="AA6:AA7"/>
    <mergeCell ref="AB6:AB7"/>
    <mergeCell ref="A7:A18"/>
    <mergeCell ref="B7:B8"/>
    <mergeCell ref="O8:O9"/>
    <mergeCell ref="P8:P9"/>
    <mergeCell ref="Q8:Q9"/>
    <mergeCell ref="R8:R9"/>
    <mergeCell ref="S8:S9"/>
    <mergeCell ref="T8:T9"/>
    <mergeCell ref="U6:U7"/>
    <mergeCell ref="V6:V7"/>
    <mergeCell ref="W6:W7"/>
    <mergeCell ref="X6:X7"/>
    <mergeCell ref="Y6:Y7"/>
    <mergeCell ref="Z6:Z7"/>
    <mergeCell ref="A4:C4"/>
    <mergeCell ref="O4:Q5"/>
    <mergeCell ref="R4:AA4"/>
    <mergeCell ref="AB4:AB5"/>
    <mergeCell ref="A5:B6"/>
    <mergeCell ref="E5:E6"/>
    <mergeCell ref="O6:Q7"/>
    <mergeCell ref="R6:R7"/>
    <mergeCell ref="S6:S7"/>
    <mergeCell ref="T6:T7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zoomScaleNormal="100" zoomScaleSheetLayoutView="85" workbookViewId="0"/>
  </sheetViews>
  <sheetFormatPr defaultColWidth="9" defaultRowHeight="13.5"/>
  <cols>
    <col min="1" max="1" width="3.625" style="9" customWidth="1"/>
    <col min="2" max="4" width="2.25" style="8" customWidth="1"/>
    <col min="5" max="5" width="3.125" style="8" customWidth="1"/>
    <col min="6" max="17" width="5" style="8" customWidth="1"/>
    <col min="18" max="18" width="4.5" style="8" customWidth="1"/>
    <col min="19" max="19" width="5" style="8" customWidth="1"/>
    <col min="20" max="20" width="4.625" style="8" customWidth="1"/>
    <col min="21" max="21" width="5" style="9" customWidth="1"/>
    <col min="22" max="16384" width="9" style="8"/>
  </cols>
  <sheetData>
    <row r="1" spans="1:21" ht="15" customHeight="1" thickBot="1">
      <c r="A1" s="60" t="s">
        <v>35</v>
      </c>
      <c r="B1" s="61"/>
      <c r="C1" s="61"/>
      <c r="D1" s="61"/>
      <c r="S1" s="62"/>
      <c r="T1" s="62"/>
      <c r="U1" s="10"/>
    </row>
    <row r="2" spans="1:21" s="71" customFormat="1" ht="24" customHeight="1">
      <c r="A2" s="63"/>
      <c r="B2" s="63"/>
      <c r="C2" s="63"/>
      <c r="D2" s="63"/>
      <c r="E2" s="64"/>
      <c r="F2" s="65" t="s">
        <v>36</v>
      </c>
      <c r="G2" s="66"/>
      <c r="H2" s="67" t="s">
        <v>37</v>
      </c>
      <c r="I2" s="68"/>
      <c r="J2" s="67" t="s">
        <v>38</v>
      </c>
      <c r="K2" s="68"/>
      <c r="L2" s="67" t="s">
        <v>39</v>
      </c>
      <c r="M2" s="68"/>
      <c r="N2" s="67" t="s">
        <v>40</v>
      </c>
      <c r="O2" s="68"/>
      <c r="P2" s="67" t="s">
        <v>41</v>
      </c>
      <c r="Q2" s="68"/>
      <c r="R2" s="69" t="s">
        <v>42</v>
      </c>
      <c r="S2" s="69" t="s">
        <v>43</v>
      </c>
      <c r="T2" s="69" t="s">
        <v>44</v>
      </c>
      <c r="U2" s="70" t="s">
        <v>14</v>
      </c>
    </row>
    <row r="3" spans="1:21" s="71" customFormat="1" ht="12.95" customHeight="1" thickBot="1">
      <c r="A3" s="72"/>
      <c r="B3" s="72"/>
      <c r="C3" s="72"/>
      <c r="D3" s="72"/>
      <c r="E3" s="73"/>
      <c r="F3" s="74" t="s">
        <v>45</v>
      </c>
      <c r="G3" s="74" t="s">
        <v>12</v>
      </c>
      <c r="H3" s="74" t="s">
        <v>45</v>
      </c>
      <c r="I3" s="74" t="s">
        <v>12</v>
      </c>
      <c r="J3" s="74" t="s">
        <v>45</v>
      </c>
      <c r="K3" s="74" t="s">
        <v>12</v>
      </c>
      <c r="L3" s="74" t="s">
        <v>45</v>
      </c>
      <c r="M3" s="74" t="s">
        <v>12</v>
      </c>
      <c r="N3" s="74" t="s">
        <v>45</v>
      </c>
      <c r="O3" s="74" t="s">
        <v>12</v>
      </c>
      <c r="P3" s="74" t="s">
        <v>45</v>
      </c>
      <c r="Q3" s="74" t="s">
        <v>12</v>
      </c>
      <c r="R3" s="75"/>
      <c r="S3" s="75"/>
      <c r="T3" s="75"/>
      <c r="U3" s="76"/>
    </row>
    <row r="4" spans="1:21" s="83" customFormat="1" ht="12" customHeight="1">
      <c r="A4" s="77" t="s">
        <v>46</v>
      </c>
      <c r="B4" s="78">
        <v>26</v>
      </c>
      <c r="C4" s="79" t="s">
        <v>47</v>
      </c>
      <c r="D4" s="77"/>
      <c r="E4" s="79"/>
      <c r="F4" s="80">
        <v>24207.833333333332</v>
      </c>
      <c r="G4" s="80">
        <v>32636.75</v>
      </c>
      <c r="H4" s="80">
        <v>21383.25</v>
      </c>
      <c r="I4" s="80">
        <v>29011.916666666668</v>
      </c>
      <c r="J4" s="80">
        <v>22086.583333333332</v>
      </c>
      <c r="K4" s="80">
        <v>29755.416666666668</v>
      </c>
      <c r="L4" s="80">
        <v>1719.3333333333333</v>
      </c>
      <c r="M4" s="80">
        <v>2482.3333333333335</v>
      </c>
      <c r="N4" s="80">
        <v>3797</v>
      </c>
      <c r="O4" s="80">
        <v>3924.25</v>
      </c>
      <c r="P4" s="80">
        <v>20211.083333333332</v>
      </c>
      <c r="Q4" s="80">
        <v>25294.666666666668</v>
      </c>
      <c r="R4" s="81" t="s">
        <v>34</v>
      </c>
      <c r="S4" s="80">
        <v>1012.3333333333334</v>
      </c>
      <c r="T4" s="80">
        <v>82</v>
      </c>
      <c r="U4" s="82">
        <v>22.39</v>
      </c>
    </row>
    <row r="5" spans="1:21" s="83" customFormat="1" ht="12" customHeight="1">
      <c r="A5" s="77"/>
      <c r="B5" s="78">
        <v>27</v>
      </c>
      <c r="C5" s="79"/>
      <c r="D5" s="77" t="s">
        <v>48</v>
      </c>
      <c r="E5" s="79"/>
      <c r="F5" s="80">
        <v>24314.583299999998</v>
      </c>
      <c r="G5" s="80">
        <v>32405.75</v>
      </c>
      <c r="H5" s="80">
        <v>21222.083299999998</v>
      </c>
      <c r="I5" s="80">
        <v>28450.416700000002</v>
      </c>
      <c r="J5" s="80">
        <v>22101.666700000002</v>
      </c>
      <c r="K5" s="80">
        <v>29455.416700000002</v>
      </c>
      <c r="L5" s="80">
        <v>1643.25</v>
      </c>
      <c r="M5" s="80">
        <v>2360.3332999999998</v>
      </c>
      <c r="N5" s="80">
        <v>4046.75</v>
      </c>
      <c r="O5" s="80">
        <v>4190.8333000000002</v>
      </c>
      <c r="P5" s="80">
        <v>20229</v>
      </c>
      <c r="Q5" s="80">
        <v>25074.833299999998</v>
      </c>
      <c r="R5" s="81">
        <v>0.5</v>
      </c>
      <c r="S5" s="80">
        <v>918.83330000000001</v>
      </c>
      <c r="T5" s="80">
        <v>82.5</v>
      </c>
      <c r="U5" s="82">
        <v>22.03</v>
      </c>
    </row>
    <row r="6" spans="1:21" s="83" customFormat="1" ht="12" customHeight="1">
      <c r="A6" s="84"/>
      <c r="B6" s="78">
        <v>28</v>
      </c>
      <c r="C6" s="79"/>
      <c r="D6" s="77" t="s">
        <v>48</v>
      </c>
      <c r="E6" s="85"/>
      <c r="F6" s="86">
        <v>24266</v>
      </c>
      <c r="G6" s="87">
        <v>31919.833333333332</v>
      </c>
      <c r="H6" s="87">
        <v>21159.083333333332</v>
      </c>
      <c r="I6" s="87">
        <v>27966.083333333332</v>
      </c>
      <c r="J6" s="87">
        <v>22091.333333333332</v>
      </c>
      <c r="K6" s="87">
        <v>29036.75</v>
      </c>
      <c r="L6" s="87">
        <v>1536.0833333333333</v>
      </c>
      <c r="M6" s="87">
        <v>2212.9166666666665</v>
      </c>
      <c r="N6" s="87">
        <v>4348.083333333333</v>
      </c>
      <c r="O6" s="87">
        <v>4493.5</v>
      </c>
      <c r="P6" s="87">
        <v>20225.25</v>
      </c>
      <c r="Q6" s="87">
        <v>24921</v>
      </c>
      <c r="R6" s="87" t="s">
        <v>34</v>
      </c>
      <c r="S6" s="87">
        <v>869.16666666666663</v>
      </c>
      <c r="T6" s="87">
        <v>80.166666666666671</v>
      </c>
      <c r="U6" s="88">
        <v>21.48</v>
      </c>
    </row>
    <row r="7" spans="1:21" s="90" customFormat="1" ht="12" customHeight="1">
      <c r="A7" s="84"/>
      <c r="B7" s="78">
        <v>29</v>
      </c>
      <c r="C7" s="79"/>
      <c r="D7" s="77" t="s">
        <v>48</v>
      </c>
      <c r="E7" s="79"/>
      <c r="F7" s="89">
        <v>24248.333333333332</v>
      </c>
      <c r="G7" s="89">
        <v>31547.083333333332</v>
      </c>
      <c r="H7" s="89">
        <v>21224.166666666668</v>
      </c>
      <c r="I7" s="89">
        <v>27684.75</v>
      </c>
      <c r="J7" s="89">
        <v>22180.833333333332</v>
      </c>
      <c r="K7" s="89">
        <v>28791.666666666668</v>
      </c>
      <c r="L7" s="89">
        <v>1427.1666666666667</v>
      </c>
      <c r="M7" s="89">
        <v>2083.5833333333335</v>
      </c>
      <c r="N7" s="89">
        <v>4641.166666666667</v>
      </c>
      <c r="O7" s="89">
        <v>4813.583333333333</v>
      </c>
      <c r="P7" s="89">
        <v>20407.333333333332</v>
      </c>
      <c r="Q7" s="89">
        <v>24957.25</v>
      </c>
      <c r="R7" s="89" t="s">
        <v>34</v>
      </c>
      <c r="S7" s="89">
        <v>819.08333333333337</v>
      </c>
      <c r="T7" s="89">
        <v>86.25</v>
      </c>
      <c r="U7" s="88">
        <v>21.02</v>
      </c>
    </row>
    <row r="8" spans="1:21" s="90" customFormat="1" ht="12" customHeight="1">
      <c r="A8" s="77"/>
      <c r="B8" s="78">
        <v>30</v>
      </c>
      <c r="C8" s="79"/>
      <c r="D8" s="77" t="s">
        <v>48</v>
      </c>
      <c r="E8" s="79"/>
      <c r="F8" s="89">
        <v>23967.833333333332</v>
      </c>
      <c r="G8" s="89">
        <v>30868.5</v>
      </c>
      <c r="H8" s="89">
        <v>20870.916666666668</v>
      </c>
      <c r="I8" s="89">
        <v>26983.75</v>
      </c>
      <c r="J8" s="89">
        <v>21970.75</v>
      </c>
      <c r="K8" s="89">
        <v>28228.75</v>
      </c>
      <c r="L8" s="89">
        <v>1308.1666666666667</v>
      </c>
      <c r="M8" s="89">
        <v>1897.0833333333333</v>
      </c>
      <c r="N8" s="89">
        <v>4824.333333333333</v>
      </c>
      <c r="O8" s="89">
        <v>5005.416666666667</v>
      </c>
      <c r="P8" s="89">
        <v>20332</v>
      </c>
      <c r="Q8" s="89">
        <v>24786.083333333332</v>
      </c>
      <c r="R8" s="89" t="s">
        <v>34</v>
      </c>
      <c r="S8" s="89">
        <v>806.5</v>
      </c>
      <c r="T8" s="89">
        <v>91.166666666666671</v>
      </c>
      <c r="U8" s="88">
        <v>20.399205485877815</v>
      </c>
    </row>
    <row r="9" spans="1:21" s="83" customFormat="1" ht="12" customHeight="1">
      <c r="A9" s="77" t="s">
        <v>49</v>
      </c>
      <c r="B9" s="78" t="s">
        <v>50</v>
      </c>
      <c r="C9" s="79"/>
      <c r="D9" s="77" t="s">
        <v>48</v>
      </c>
      <c r="E9" s="79"/>
      <c r="F9" s="89">
        <v>23710.5</v>
      </c>
      <c r="G9" s="89">
        <v>30228.583333333332</v>
      </c>
      <c r="H9" s="89">
        <v>20576.416666666668</v>
      </c>
      <c r="I9" s="89">
        <v>26286.916666666668</v>
      </c>
      <c r="J9" s="89">
        <v>21760.833333333332</v>
      </c>
      <c r="K9" s="89">
        <v>27648.25</v>
      </c>
      <c r="L9" s="89">
        <v>1217.25</v>
      </c>
      <c r="M9" s="89">
        <v>1760</v>
      </c>
      <c r="N9" s="89">
        <v>5017.75</v>
      </c>
      <c r="O9" s="89">
        <v>5213.583333333333</v>
      </c>
      <c r="P9" s="89">
        <v>20332.25</v>
      </c>
      <c r="Q9" s="89">
        <v>24630.333333333332</v>
      </c>
      <c r="R9" s="89">
        <v>0.5</v>
      </c>
      <c r="S9" s="89">
        <v>732.16666666666663</v>
      </c>
      <c r="T9" s="89">
        <v>84.75</v>
      </c>
      <c r="U9" s="88">
        <v>19.791449743906945</v>
      </c>
    </row>
    <row r="10" spans="1:21" s="90" customFormat="1" ht="12" customHeight="1">
      <c r="A10" s="77"/>
      <c r="B10" s="91">
        <v>2</v>
      </c>
      <c r="C10" s="79"/>
      <c r="D10" s="77" t="s">
        <v>48</v>
      </c>
      <c r="E10" s="79"/>
      <c r="F10" s="89">
        <v>23766.416666666668</v>
      </c>
      <c r="G10" s="89">
        <v>29869.75</v>
      </c>
      <c r="H10" s="89">
        <v>20537.5</v>
      </c>
      <c r="I10" s="89">
        <v>25888.333333333332</v>
      </c>
      <c r="J10" s="89">
        <v>21778.5</v>
      </c>
      <c r="K10" s="89">
        <v>27266.333333333332</v>
      </c>
      <c r="L10" s="89">
        <v>1107.6666666666667</v>
      </c>
      <c r="M10" s="89">
        <v>1589</v>
      </c>
      <c r="N10" s="89">
        <v>5258.666666666667</v>
      </c>
      <c r="O10" s="89">
        <v>5459.416666666667</v>
      </c>
      <c r="P10" s="89">
        <v>20180.5</v>
      </c>
      <c r="Q10" s="89">
        <v>23973.75</v>
      </c>
      <c r="R10" s="89">
        <v>1.25</v>
      </c>
      <c r="S10" s="89">
        <v>691.5</v>
      </c>
      <c r="T10" s="89">
        <v>89.25</v>
      </c>
      <c r="U10" s="88">
        <v>19.42776148325256</v>
      </c>
    </row>
    <row r="11" spans="1:21" s="71" customFormat="1" ht="12" customHeight="1">
      <c r="A11" s="77"/>
      <c r="B11" s="91">
        <v>3</v>
      </c>
      <c r="C11" s="79"/>
      <c r="D11" s="77" t="s">
        <v>48</v>
      </c>
      <c r="E11" s="79"/>
      <c r="F11" s="92">
        <v>23599</v>
      </c>
      <c r="G11" s="92">
        <v>29296</v>
      </c>
      <c r="H11" s="92">
        <v>20394</v>
      </c>
      <c r="I11" s="92">
        <v>25395</v>
      </c>
      <c r="J11" s="92">
        <v>21681</v>
      </c>
      <c r="K11" s="92">
        <v>26823</v>
      </c>
      <c r="L11" s="92">
        <v>975</v>
      </c>
      <c r="M11" s="92">
        <v>1410</v>
      </c>
      <c r="N11" s="92">
        <v>5384</v>
      </c>
      <c r="O11" s="92">
        <v>5582</v>
      </c>
      <c r="P11" s="92">
        <v>20120</v>
      </c>
      <c r="Q11" s="92">
        <v>23812</v>
      </c>
      <c r="R11" s="92">
        <v>1</v>
      </c>
      <c r="S11" s="92">
        <v>649</v>
      </c>
      <c r="T11" s="92">
        <v>90</v>
      </c>
      <c r="U11" s="88">
        <v>19.054189039135967</v>
      </c>
    </row>
    <row r="12" spans="1:21" s="71" customFormat="1" ht="12" customHeight="1">
      <c r="A12" s="77"/>
      <c r="B12" s="91">
        <v>4</v>
      </c>
      <c r="C12" s="79"/>
      <c r="D12" s="77" t="s">
        <v>48</v>
      </c>
      <c r="E12" s="79"/>
      <c r="F12" s="92">
        <v>23296.5</v>
      </c>
      <c r="G12" s="92">
        <v>28615.25</v>
      </c>
      <c r="H12" s="92">
        <v>20157.5</v>
      </c>
      <c r="I12" s="92">
        <v>24837.75</v>
      </c>
      <c r="J12" s="92">
        <v>21405.583333333332</v>
      </c>
      <c r="K12" s="92">
        <v>26208.416666666668</v>
      </c>
      <c r="L12" s="92">
        <v>864.33333333333337</v>
      </c>
      <c r="M12" s="92">
        <v>1242.9166666666667</v>
      </c>
      <c r="N12" s="92">
        <v>5393.5</v>
      </c>
      <c r="O12" s="92">
        <v>5577.666666666667</v>
      </c>
      <c r="P12" s="92">
        <v>19959.833333333332</v>
      </c>
      <c r="Q12" s="92">
        <v>23483.25</v>
      </c>
      <c r="R12" s="92" t="s">
        <v>34</v>
      </c>
      <c r="S12" s="92">
        <v>616.25</v>
      </c>
      <c r="T12" s="92">
        <v>104.66666666666667</v>
      </c>
      <c r="U12" s="88">
        <v>18.604058385410358</v>
      </c>
    </row>
    <row r="13" spans="1:21" s="71" customFormat="1" ht="12" customHeight="1">
      <c r="A13" s="77"/>
      <c r="B13" s="93">
        <v>5</v>
      </c>
      <c r="C13" s="85"/>
      <c r="D13" s="84" t="s">
        <v>48</v>
      </c>
      <c r="E13" s="85"/>
      <c r="F13" s="94">
        <v>23100.916666666668</v>
      </c>
      <c r="G13" s="94">
        <v>28128</v>
      </c>
      <c r="H13" s="94">
        <v>19976.166666666668</v>
      </c>
      <c r="I13" s="94">
        <v>24383.583333333332</v>
      </c>
      <c r="J13" s="94">
        <v>21207.916666666668</v>
      </c>
      <c r="K13" s="94">
        <v>25733.833333333332</v>
      </c>
      <c r="L13" s="94">
        <v>792.91666666666663</v>
      </c>
      <c r="M13" s="94">
        <v>1124.0833333333333</v>
      </c>
      <c r="N13" s="94">
        <v>5448.916666666667</v>
      </c>
      <c r="O13" s="94">
        <v>5628.75</v>
      </c>
      <c r="P13" s="94">
        <v>19909.5</v>
      </c>
      <c r="Q13" s="94">
        <v>23371.666666666668</v>
      </c>
      <c r="R13" s="94">
        <v>0.33333333333333331</v>
      </c>
      <c r="S13" s="94">
        <v>558.33333333333337</v>
      </c>
      <c r="T13" s="94">
        <v>93.333333333333329</v>
      </c>
      <c r="U13" s="95">
        <v>18.228708261367014</v>
      </c>
    </row>
    <row r="14" spans="1:21" s="71" customFormat="1" ht="12" customHeight="1">
      <c r="A14" s="96"/>
      <c r="B14" s="97">
        <v>5</v>
      </c>
      <c r="C14" s="98" t="s">
        <v>51</v>
      </c>
      <c r="D14" s="99">
        <v>4</v>
      </c>
      <c r="E14" s="100" t="s">
        <v>52</v>
      </c>
      <c r="F14" s="101">
        <v>23080</v>
      </c>
      <c r="G14" s="101">
        <v>28179</v>
      </c>
      <c r="H14" s="101">
        <v>19907</v>
      </c>
      <c r="I14" s="101">
        <v>24343</v>
      </c>
      <c r="J14" s="101">
        <v>21173</v>
      </c>
      <c r="K14" s="101">
        <v>25750</v>
      </c>
      <c r="L14" s="101">
        <v>797</v>
      </c>
      <c r="M14" s="101">
        <v>1131</v>
      </c>
      <c r="N14" s="101">
        <v>5340</v>
      </c>
      <c r="O14" s="101">
        <v>5518</v>
      </c>
      <c r="P14" s="101">
        <v>19735</v>
      </c>
      <c r="Q14" s="101">
        <v>23087</v>
      </c>
      <c r="R14" s="101">
        <v>1</v>
      </c>
      <c r="S14" s="101">
        <v>570</v>
      </c>
      <c r="T14" s="101">
        <v>98</v>
      </c>
      <c r="U14" s="88">
        <v>18.272858887201096</v>
      </c>
    </row>
    <row r="15" spans="1:21" s="71" customFormat="1" ht="12" customHeight="1">
      <c r="A15" s="102"/>
      <c r="B15" s="103"/>
      <c r="C15" s="104"/>
      <c r="D15" s="99">
        <v>5</v>
      </c>
      <c r="E15" s="105"/>
      <c r="F15" s="101">
        <v>23163</v>
      </c>
      <c r="G15" s="101">
        <v>28234</v>
      </c>
      <c r="H15" s="101">
        <v>20017</v>
      </c>
      <c r="I15" s="101">
        <v>24456</v>
      </c>
      <c r="J15" s="101">
        <v>21235</v>
      </c>
      <c r="K15" s="101">
        <v>25801</v>
      </c>
      <c r="L15" s="101">
        <v>792</v>
      </c>
      <c r="M15" s="101">
        <v>1126</v>
      </c>
      <c r="N15" s="101">
        <v>5390</v>
      </c>
      <c r="O15" s="101">
        <v>5568</v>
      </c>
      <c r="P15" s="101">
        <v>19830</v>
      </c>
      <c r="Q15" s="101">
        <v>23233</v>
      </c>
      <c r="R15" s="101" t="s">
        <v>34</v>
      </c>
      <c r="S15" s="101">
        <v>565</v>
      </c>
      <c r="T15" s="101">
        <v>86</v>
      </c>
      <c r="U15" s="106">
        <v>18.300486886560805</v>
      </c>
    </row>
    <row r="16" spans="1:21" s="71" customFormat="1" ht="12" customHeight="1">
      <c r="A16" s="104"/>
      <c r="B16" s="103"/>
      <c r="C16" s="104"/>
      <c r="D16" s="99">
        <v>6</v>
      </c>
      <c r="E16" s="107"/>
      <c r="F16" s="101">
        <v>23148</v>
      </c>
      <c r="G16" s="101">
        <v>28191</v>
      </c>
      <c r="H16" s="101">
        <v>19915</v>
      </c>
      <c r="I16" s="101">
        <v>24314</v>
      </c>
      <c r="J16" s="101">
        <v>21263</v>
      </c>
      <c r="K16" s="101">
        <v>25821</v>
      </c>
      <c r="L16" s="101">
        <v>793</v>
      </c>
      <c r="M16" s="101">
        <v>1121</v>
      </c>
      <c r="N16" s="101">
        <v>5352</v>
      </c>
      <c r="O16" s="101">
        <v>5533</v>
      </c>
      <c r="P16" s="101">
        <v>19943</v>
      </c>
      <c r="Q16" s="101">
        <v>23394</v>
      </c>
      <c r="R16" s="101" t="s">
        <v>34</v>
      </c>
      <c r="S16" s="101">
        <v>560</v>
      </c>
      <c r="T16" s="101">
        <v>84</v>
      </c>
      <c r="U16" s="106">
        <v>18.280230410779257</v>
      </c>
    </row>
    <row r="17" spans="1:21" s="71" customFormat="1" ht="12" customHeight="1">
      <c r="A17" s="96"/>
      <c r="B17" s="107"/>
      <c r="C17" s="96"/>
      <c r="D17" s="99">
        <v>7</v>
      </c>
      <c r="E17" s="107"/>
      <c r="F17" s="101">
        <v>23149</v>
      </c>
      <c r="G17" s="101">
        <v>28202</v>
      </c>
      <c r="H17" s="101">
        <v>19835</v>
      </c>
      <c r="I17" s="101">
        <v>24223</v>
      </c>
      <c r="J17" s="101">
        <v>21180</v>
      </c>
      <c r="K17" s="101">
        <v>25693</v>
      </c>
      <c r="L17" s="101">
        <v>784</v>
      </c>
      <c r="M17" s="101">
        <v>1107</v>
      </c>
      <c r="N17" s="101">
        <v>5389</v>
      </c>
      <c r="O17" s="101">
        <v>5567</v>
      </c>
      <c r="P17" s="101">
        <v>19890</v>
      </c>
      <c r="Q17" s="101">
        <v>23378</v>
      </c>
      <c r="R17" s="101" t="s">
        <v>34</v>
      </c>
      <c r="S17" s="101">
        <v>550</v>
      </c>
      <c r="T17" s="101">
        <v>61</v>
      </c>
      <c r="U17" s="106">
        <v>18.275946206404672</v>
      </c>
    </row>
    <row r="18" spans="1:21" s="71" customFormat="1" ht="12" customHeight="1">
      <c r="A18" s="96"/>
      <c r="B18" s="107"/>
      <c r="C18" s="96"/>
      <c r="D18" s="99">
        <v>8</v>
      </c>
      <c r="E18" s="107"/>
      <c r="F18" s="101">
        <v>23111</v>
      </c>
      <c r="G18" s="101">
        <v>28136</v>
      </c>
      <c r="H18" s="101">
        <v>19796</v>
      </c>
      <c r="I18" s="101">
        <v>24156</v>
      </c>
      <c r="J18" s="101">
        <v>21137</v>
      </c>
      <c r="K18" s="101">
        <v>25652</v>
      </c>
      <c r="L18" s="101">
        <v>786</v>
      </c>
      <c r="M18" s="101">
        <v>1109</v>
      </c>
      <c r="N18" s="101">
        <v>5450</v>
      </c>
      <c r="O18" s="101">
        <v>5632</v>
      </c>
      <c r="P18" s="101">
        <v>19921</v>
      </c>
      <c r="Q18" s="101">
        <v>23390</v>
      </c>
      <c r="R18" s="101" t="s">
        <v>34</v>
      </c>
      <c r="S18" s="101">
        <v>544</v>
      </c>
      <c r="T18" s="101">
        <v>93</v>
      </c>
      <c r="U18" s="88">
        <v>18.231978783383077</v>
      </c>
    </row>
    <row r="19" spans="1:21" s="71" customFormat="1" ht="12" customHeight="1">
      <c r="A19" s="96"/>
      <c r="B19" s="107"/>
      <c r="C19" s="96"/>
      <c r="D19" s="99">
        <v>9</v>
      </c>
      <c r="E19" s="107"/>
      <c r="F19" s="101">
        <v>23067</v>
      </c>
      <c r="G19" s="101">
        <v>28098</v>
      </c>
      <c r="H19" s="101">
        <v>19884</v>
      </c>
      <c r="I19" s="101">
        <v>24271</v>
      </c>
      <c r="J19" s="101">
        <v>21197</v>
      </c>
      <c r="K19" s="101">
        <v>25726</v>
      </c>
      <c r="L19" s="101">
        <v>793</v>
      </c>
      <c r="M19" s="101">
        <v>1123</v>
      </c>
      <c r="N19" s="101">
        <v>5424</v>
      </c>
      <c r="O19" s="101">
        <v>5597</v>
      </c>
      <c r="P19" s="101">
        <v>19795</v>
      </c>
      <c r="Q19" s="101">
        <v>23254</v>
      </c>
      <c r="R19" s="101">
        <v>1</v>
      </c>
      <c r="S19" s="101">
        <v>547</v>
      </c>
      <c r="T19" s="101">
        <v>101</v>
      </c>
      <c r="U19" s="88">
        <v>18.212944583476752</v>
      </c>
    </row>
    <row r="20" spans="1:21" s="71" customFormat="1" ht="12" customHeight="1">
      <c r="A20" s="96"/>
      <c r="B20" s="107"/>
      <c r="C20" s="96"/>
      <c r="D20" s="99">
        <v>10</v>
      </c>
      <c r="E20" s="107"/>
      <c r="F20" s="101">
        <v>23091</v>
      </c>
      <c r="G20" s="101">
        <v>28147</v>
      </c>
      <c r="H20" s="101">
        <v>19849</v>
      </c>
      <c r="I20" s="101">
        <v>24272</v>
      </c>
      <c r="J20" s="101">
        <v>21193</v>
      </c>
      <c r="K20" s="101">
        <v>25731</v>
      </c>
      <c r="L20" s="101">
        <v>806</v>
      </c>
      <c r="M20" s="101">
        <v>1145</v>
      </c>
      <c r="N20" s="101">
        <v>5480</v>
      </c>
      <c r="O20" s="101">
        <v>5662</v>
      </c>
      <c r="P20" s="101">
        <v>19884</v>
      </c>
      <c r="Q20" s="101">
        <v>23373</v>
      </c>
      <c r="R20" s="101">
        <v>1</v>
      </c>
      <c r="S20" s="101">
        <v>554</v>
      </c>
      <c r="T20" s="101">
        <v>85</v>
      </c>
      <c r="U20" s="88">
        <v>18.241820223439984</v>
      </c>
    </row>
    <row r="21" spans="1:21" s="71" customFormat="1" ht="12" customHeight="1">
      <c r="A21" s="96"/>
      <c r="B21" s="107"/>
      <c r="C21" s="96"/>
      <c r="D21" s="99">
        <v>11</v>
      </c>
      <c r="E21" s="107"/>
      <c r="F21" s="101">
        <v>23087</v>
      </c>
      <c r="G21" s="101">
        <v>28084</v>
      </c>
      <c r="H21" s="101">
        <v>20160</v>
      </c>
      <c r="I21" s="101">
        <v>24597</v>
      </c>
      <c r="J21" s="101">
        <v>21210</v>
      </c>
      <c r="K21" s="101">
        <v>25719</v>
      </c>
      <c r="L21" s="101">
        <v>794</v>
      </c>
      <c r="M21" s="101">
        <v>1123</v>
      </c>
      <c r="N21" s="101">
        <v>5472</v>
      </c>
      <c r="O21" s="101">
        <v>5655</v>
      </c>
      <c r="P21" s="101">
        <v>19962</v>
      </c>
      <c r="Q21" s="101">
        <v>23458</v>
      </c>
      <c r="R21" s="101" t="s">
        <v>34</v>
      </c>
      <c r="S21" s="101">
        <v>536</v>
      </c>
      <c r="T21" s="101">
        <v>100</v>
      </c>
      <c r="U21" s="88">
        <v>18.196672320177601</v>
      </c>
    </row>
    <row r="22" spans="1:21" s="71" customFormat="1" ht="12" customHeight="1">
      <c r="A22" s="96"/>
      <c r="B22" s="107"/>
      <c r="C22" s="96"/>
      <c r="D22" s="99">
        <v>12</v>
      </c>
      <c r="E22" s="107"/>
      <c r="F22" s="101">
        <v>23113</v>
      </c>
      <c r="G22" s="101">
        <v>28122</v>
      </c>
      <c r="H22" s="101">
        <v>20117</v>
      </c>
      <c r="I22" s="101">
        <v>24540</v>
      </c>
      <c r="J22" s="101">
        <v>21373</v>
      </c>
      <c r="K22" s="101">
        <v>25920</v>
      </c>
      <c r="L22" s="101">
        <v>800</v>
      </c>
      <c r="M22" s="101">
        <v>1135</v>
      </c>
      <c r="N22" s="101">
        <v>5508</v>
      </c>
      <c r="O22" s="101">
        <v>5693</v>
      </c>
      <c r="P22" s="101">
        <v>19986</v>
      </c>
      <c r="Q22" s="101">
        <v>23481</v>
      </c>
      <c r="R22" s="101">
        <v>1</v>
      </c>
      <c r="S22" s="101">
        <v>541</v>
      </c>
      <c r="T22" s="101">
        <v>91</v>
      </c>
      <c r="U22" s="88">
        <v>18.222681989065226</v>
      </c>
    </row>
    <row r="23" spans="1:21" s="71" customFormat="1" ht="12" customHeight="1">
      <c r="A23" s="96"/>
      <c r="B23" s="97">
        <v>6</v>
      </c>
      <c r="C23" s="98" t="s">
        <v>51</v>
      </c>
      <c r="D23" s="108">
        <v>1</v>
      </c>
      <c r="E23" s="107"/>
      <c r="F23" s="101">
        <v>23129</v>
      </c>
      <c r="G23" s="101">
        <v>28123</v>
      </c>
      <c r="H23" s="101">
        <v>20132</v>
      </c>
      <c r="I23" s="101">
        <v>24544</v>
      </c>
      <c r="J23" s="101">
        <v>21224</v>
      </c>
      <c r="K23" s="101">
        <v>25719</v>
      </c>
      <c r="L23" s="101">
        <v>789</v>
      </c>
      <c r="M23" s="101">
        <v>1118</v>
      </c>
      <c r="N23" s="101">
        <v>5521</v>
      </c>
      <c r="O23" s="101">
        <v>5700</v>
      </c>
      <c r="P23" s="101">
        <v>19949</v>
      </c>
      <c r="Q23" s="101">
        <v>23396</v>
      </c>
      <c r="R23" s="101" t="s">
        <v>34</v>
      </c>
      <c r="S23" s="101">
        <v>545</v>
      </c>
      <c r="T23" s="101">
        <v>100</v>
      </c>
      <c r="U23" s="88">
        <v>18.225878988083874</v>
      </c>
    </row>
    <row r="24" spans="1:21" s="71" customFormat="1" ht="12" customHeight="1">
      <c r="A24" s="96"/>
      <c r="B24" s="107"/>
      <c r="C24" s="96"/>
      <c r="D24" s="108">
        <v>2</v>
      </c>
      <c r="E24" s="107"/>
      <c r="F24" s="101">
        <v>23073</v>
      </c>
      <c r="G24" s="101">
        <v>28054</v>
      </c>
      <c r="H24" s="101">
        <v>20020</v>
      </c>
      <c r="I24" s="101">
        <v>24415</v>
      </c>
      <c r="J24" s="101">
        <v>21197</v>
      </c>
      <c r="K24" s="101">
        <v>25679</v>
      </c>
      <c r="L24" s="101">
        <v>791</v>
      </c>
      <c r="M24" s="101">
        <v>1125</v>
      </c>
      <c r="N24" s="101">
        <v>5519</v>
      </c>
      <c r="O24" s="101">
        <v>5699</v>
      </c>
      <c r="P24" s="101">
        <v>20027</v>
      </c>
      <c r="Q24" s="101">
        <v>23515</v>
      </c>
      <c r="R24" s="101" t="s">
        <v>34</v>
      </c>
      <c r="S24" s="101">
        <v>543</v>
      </c>
      <c r="T24" s="101">
        <v>99</v>
      </c>
      <c r="U24" s="88">
        <v>18.18454831176766</v>
      </c>
    </row>
    <row r="25" spans="1:21" s="71" customFormat="1" ht="12" customHeight="1" thickBot="1">
      <c r="A25" s="109"/>
      <c r="B25" s="110"/>
      <c r="C25" s="109"/>
      <c r="D25" s="111">
        <v>3</v>
      </c>
      <c r="E25" s="110"/>
      <c r="F25" s="112">
        <v>23000</v>
      </c>
      <c r="G25" s="112">
        <v>27966</v>
      </c>
      <c r="H25" s="112">
        <v>20082</v>
      </c>
      <c r="I25" s="112">
        <v>24472</v>
      </c>
      <c r="J25" s="112">
        <v>21113</v>
      </c>
      <c r="K25" s="112">
        <v>25595</v>
      </c>
      <c r="L25" s="112">
        <v>790</v>
      </c>
      <c r="M25" s="112">
        <v>1126</v>
      </c>
      <c r="N25" s="112">
        <v>5542</v>
      </c>
      <c r="O25" s="112">
        <v>5721</v>
      </c>
      <c r="P25" s="112">
        <v>19992</v>
      </c>
      <c r="Q25" s="112">
        <v>23501</v>
      </c>
      <c r="R25" s="112" t="s">
        <v>34</v>
      </c>
      <c r="S25" s="112">
        <v>645</v>
      </c>
      <c r="T25" s="112">
        <v>122</v>
      </c>
      <c r="U25" s="113">
        <v>18.098451546064148</v>
      </c>
    </row>
    <row r="26" spans="1:21" s="71" customFormat="1" ht="15" customHeight="1">
      <c r="A26" s="30" t="s">
        <v>28</v>
      </c>
      <c r="F26" s="114"/>
      <c r="U26" s="115"/>
    </row>
    <row r="27" spans="1:21">
      <c r="N27" s="116"/>
      <c r="O27" s="116"/>
      <c r="P27" s="116"/>
      <c r="Q27" s="116"/>
      <c r="R27" s="116"/>
      <c r="S27" s="116"/>
      <c r="T27" s="116"/>
      <c r="U27" s="117"/>
    </row>
    <row r="28" spans="1:21"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7"/>
    </row>
  </sheetData>
  <mergeCells count="12">
    <mergeCell ref="T2:T3"/>
    <mergeCell ref="U2:U3"/>
    <mergeCell ref="S1:T1"/>
    <mergeCell ref="A2:E3"/>
    <mergeCell ref="F2:G2"/>
    <mergeCell ref="H2:I2"/>
    <mergeCell ref="J2:K2"/>
    <mergeCell ref="L2:M2"/>
    <mergeCell ref="N2:O2"/>
    <mergeCell ref="P2:Q2"/>
    <mergeCell ref="R2:R3"/>
    <mergeCell ref="S2:S3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zoomScaleNormal="100" zoomScaleSheetLayoutView="100" zoomScalePageLayoutView="15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ColWidth="8.875" defaultRowHeight="13.5"/>
  <cols>
    <col min="1" max="1" width="3.625" style="153" customWidth="1"/>
    <col min="2" max="4" width="2.25" customWidth="1"/>
    <col min="5" max="5" width="3.125" customWidth="1"/>
    <col min="6" max="7" width="4.25" customWidth="1"/>
    <col min="8" max="24" width="3.875" customWidth="1"/>
    <col min="25" max="25" width="3.875" style="153" customWidth="1"/>
  </cols>
  <sheetData>
    <row r="1" spans="1:25" ht="15" customHeight="1" thickBot="1">
      <c r="A1" s="118" t="s">
        <v>53</v>
      </c>
      <c r="B1" s="119"/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</row>
    <row r="2" spans="1:25" s="127" customFormat="1" ht="12.95" customHeight="1">
      <c r="A2" s="122"/>
      <c r="B2" s="122"/>
      <c r="C2" s="122"/>
      <c r="D2" s="122"/>
      <c r="E2" s="123"/>
      <c r="F2" s="124" t="s">
        <v>54</v>
      </c>
      <c r="G2" s="125"/>
      <c r="H2" s="124" t="s">
        <v>0</v>
      </c>
      <c r="I2" s="125"/>
      <c r="J2" s="124" t="s">
        <v>1</v>
      </c>
      <c r="K2" s="125"/>
      <c r="L2" s="124" t="s">
        <v>2</v>
      </c>
      <c r="M2" s="125"/>
      <c r="N2" s="124" t="s">
        <v>5</v>
      </c>
      <c r="O2" s="125"/>
      <c r="P2" s="124" t="s">
        <v>55</v>
      </c>
      <c r="Q2" s="125"/>
      <c r="R2" s="124" t="s">
        <v>56</v>
      </c>
      <c r="S2" s="125"/>
      <c r="T2" s="124" t="s">
        <v>8</v>
      </c>
      <c r="U2" s="125"/>
      <c r="V2" s="124" t="s">
        <v>9</v>
      </c>
      <c r="W2" s="125"/>
      <c r="X2" s="124" t="s">
        <v>10</v>
      </c>
      <c r="Y2" s="126"/>
    </row>
    <row r="3" spans="1:25" s="127" customFormat="1" ht="15" customHeight="1" thickBot="1">
      <c r="A3" s="128"/>
      <c r="B3" s="128"/>
      <c r="C3" s="128"/>
      <c r="D3" s="128"/>
      <c r="E3" s="129"/>
      <c r="F3" s="130" t="s">
        <v>45</v>
      </c>
      <c r="G3" s="130" t="s">
        <v>12</v>
      </c>
      <c r="H3" s="130" t="s">
        <v>45</v>
      </c>
      <c r="I3" s="130" t="s">
        <v>12</v>
      </c>
      <c r="J3" s="130" t="s">
        <v>45</v>
      </c>
      <c r="K3" s="130" t="s">
        <v>12</v>
      </c>
      <c r="L3" s="130" t="s">
        <v>45</v>
      </c>
      <c r="M3" s="130" t="s">
        <v>12</v>
      </c>
      <c r="N3" s="130" t="s">
        <v>45</v>
      </c>
      <c r="O3" s="130" t="s">
        <v>12</v>
      </c>
      <c r="P3" s="130" t="s">
        <v>45</v>
      </c>
      <c r="Q3" s="130" t="s">
        <v>12</v>
      </c>
      <c r="R3" s="130" t="s">
        <v>45</v>
      </c>
      <c r="S3" s="130" t="s">
        <v>12</v>
      </c>
      <c r="T3" s="130" t="s">
        <v>45</v>
      </c>
      <c r="U3" s="130" t="s">
        <v>12</v>
      </c>
      <c r="V3" s="130" t="s">
        <v>45</v>
      </c>
      <c r="W3" s="130" t="s">
        <v>12</v>
      </c>
      <c r="X3" s="130" t="s">
        <v>45</v>
      </c>
      <c r="Y3" s="131" t="s">
        <v>12</v>
      </c>
    </row>
    <row r="4" spans="1:25" s="136" customFormat="1" ht="11.1" customHeight="1">
      <c r="A4" s="96" t="s">
        <v>46</v>
      </c>
      <c r="B4" s="97">
        <v>31</v>
      </c>
      <c r="C4" s="107" t="s">
        <v>51</v>
      </c>
      <c r="D4" s="108">
        <v>4</v>
      </c>
      <c r="E4" s="132" t="s">
        <v>57</v>
      </c>
      <c r="F4" s="133">
        <v>23763</v>
      </c>
      <c r="G4" s="133">
        <v>30452</v>
      </c>
      <c r="H4" s="134">
        <v>3988</v>
      </c>
      <c r="I4" s="134">
        <v>4637</v>
      </c>
      <c r="J4" s="134">
        <v>2061</v>
      </c>
      <c r="K4" s="134">
        <v>2627</v>
      </c>
      <c r="L4" s="134">
        <v>2341</v>
      </c>
      <c r="M4" s="134">
        <v>2981</v>
      </c>
      <c r="N4" s="134">
        <v>3314</v>
      </c>
      <c r="O4" s="134">
        <v>4411</v>
      </c>
      <c r="P4" s="134">
        <v>2268</v>
      </c>
      <c r="Q4" s="134">
        <v>2780</v>
      </c>
      <c r="R4" s="134">
        <v>2831</v>
      </c>
      <c r="S4" s="134">
        <v>3833</v>
      </c>
      <c r="T4" s="134">
        <v>2559</v>
      </c>
      <c r="U4" s="134">
        <v>3552</v>
      </c>
      <c r="V4" s="134">
        <v>2930</v>
      </c>
      <c r="W4" s="134">
        <v>3724</v>
      </c>
      <c r="X4" s="134">
        <v>1471</v>
      </c>
      <c r="Y4" s="135">
        <v>1907</v>
      </c>
    </row>
    <row r="5" spans="1:25" s="136" customFormat="1" ht="11.1" customHeight="1">
      <c r="A5" s="96" t="s">
        <v>49</v>
      </c>
      <c r="B5" s="107" t="s">
        <v>50</v>
      </c>
      <c r="C5" s="107" t="s">
        <v>51</v>
      </c>
      <c r="D5" s="108">
        <v>6</v>
      </c>
      <c r="E5" s="137"/>
      <c r="F5" s="133">
        <v>23774</v>
      </c>
      <c r="G5" s="133">
        <v>30370</v>
      </c>
      <c r="H5" s="134">
        <v>3970</v>
      </c>
      <c r="I5" s="134">
        <v>4611</v>
      </c>
      <c r="J5" s="134">
        <v>2074</v>
      </c>
      <c r="K5" s="134">
        <v>2628</v>
      </c>
      <c r="L5" s="134">
        <v>2339</v>
      </c>
      <c r="M5" s="134">
        <v>2982</v>
      </c>
      <c r="N5" s="134">
        <v>3290</v>
      </c>
      <c r="O5" s="134">
        <v>4356</v>
      </c>
      <c r="P5" s="134">
        <v>2281</v>
      </c>
      <c r="Q5" s="134">
        <v>2781</v>
      </c>
      <c r="R5" s="134">
        <v>2834</v>
      </c>
      <c r="S5" s="134">
        <v>3818</v>
      </c>
      <c r="T5" s="134">
        <v>2589</v>
      </c>
      <c r="U5" s="134">
        <v>3587</v>
      </c>
      <c r="V5" s="134">
        <v>2924</v>
      </c>
      <c r="W5" s="134">
        <v>3709</v>
      </c>
      <c r="X5" s="134">
        <v>1473</v>
      </c>
      <c r="Y5" s="135">
        <v>1898</v>
      </c>
    </row>
    <row r="6" spans="1:25" s="136" customFormat="1" ht="11.1" customHeight="1">
      <c r="A6" s="96"/>
      <c r="B6" s="107"/>
      <c r="C6" s="107"/>
      <c r="D6" s="108">
        <v>9</v>
      </c>
      <c r="E6" s="137"/>
      <c r="F6" s="133">
        <v>23705</v>
      </c>
      <c r="G6" s="133">
        <v>30249</v>
      </c>
      <c r="H6" s="134">
        <v>3916</v>
      </c>
      <c r="I6" s="134">
        <v>4556</v>
      </c>
      <c r="J6" s="134">
        <v>2101</v>
      </c>
      <c r="K6" s="134">
        <v>2663</v>
      </c>
      <c r="L6" s="134">
        <v>2317</v>
      </c>
      <c r="M6" s="134">
        <v>2950</v>
      </c>
      <c r="N6" s="134">
        <v>3270</v>
      </c>
      <c r="O6" s="134">
        <v>4304</v>
      </c>
      <c r="P6" s="134">
        <v>2268</v>
      </c>
      <c r="Q6" s="134">
        <v>2771</v>
      </c>
      <c r="R6" s="134">
        <v>2830</v>
      </c>
      <c r="S6" s="134">
        <v>3820</v>
      </c>
      <c r="T6" s="134">
        <v>2629</v>
      </c>
      <c r="U6" s="134">
        <v>3609</v>
      </c>
      <c r="V6" s="134">
        <v>2907</v>
      </c>
      <c r="W6" s="134">
        <v>3688</v>
      </c>
      <c r="X6" s="134">
        <v>1467</v>
      </c>
      <c r="Y6" s="135">
        <v>1888</v>
      </c>
    </row>
    <row r="7" spans="1:25" s="136" customFormat="1" ht="11.1" customHeight="1">
      <c r="A7" s="96"/>
      <c r="B7" s="107"/>
      <c r="C7" s="107"/>
      <c r="D7" s="108">
        <v>12</v>
      </c>
      <c r="E7" s="137"/>
      <c r="F7" s="133">
        <v>23720</v>
      </c>
      <c r="G7" s="133">
        <v>30193</v>
      </c>
      <c r="H7" s="134">
        <v>3917</v>
      </c>
      <c r="I7" s="134">
        <v>4544</v>
      </c>
      <c r="J7" s="134">
        <v>2079</v>
      </c>
      <c r="K7" s="134">
        <v>2641</v>
      </c>
      <c r="L7" s="134">
        <v>2297</v>
      </c>
      <c r="M7" s="134">
        <v>2913</v>
      </c>
      <c r="N7" s="134">
        <v>3268</v>
      </c>
      <c r="O7" s="134">
        <v>4292</v>
      </c>
      <c r="P7" s="134">
        <v>2289</v>
      </c>
      <c r="Q7" s="134">
        <v>2786</v>
      </c>
      <c r="R7" s="134">
        <v>2836</v>
      </c>
      <c r="S7" s="134">
        <v>3813</v>
      </c>
      <c r="T7" s="134">
        <v>2673</v>
      </c>
      <c r="U7" s="134">
        <v>3651</v>
      </c>
      <c r="V7" s="134">
        <v>2902</v>
      </c>
      <c r="W7" s="134">
        <v>3677</v>
      </c>
      <c r="X7" s="134">
        <v>1459</v>
      </c>
      <c r="Y7" s="135">
        <v>1876</v>
      </c>
    </row>
    <row r="8" spans="1:25" s="136" customFormat="1" ht="11.1" customHeight="1">
      <c r="A8" s="96" t="s">
        <v>49</v>
      </c>
      <c r="B8" s="97">
        <v>2</v>
      </c>
      <c r="C8" s="107" t="s">
        <v>51</v>
      </c>
      <c r="D8" s="108">
        <v>4</v>
      </c>
      <c r="E8" s="132" t="s">
        <v>57</v>
      </c>
      <c r="F8" s="133">
        <v>23720</v>
      </c>
      <c r="G8" s="133">
        <v>29993</v>
      </c>
      <c r="H8" s="134">
        <v>3922</v>
      </c>
      <c r="I8" s="134">
        <v>4544</v>
      </c>
      <c r="J8" s="134">
        <v>2068</v>
      </c>
      <c r="K8" s="134">
        <v>2597</v>
      </c>
      <c r="L8" s="134">
        <v>2279</v>
      </c>
      <c r="M8" s="134">
        <v>2866</v>
      </c>
      <c r="N8" s="134">
        <v>3247</v>
      </c>
      <c r="O8" s="134">
        <v>4215</v>
      </c>
      <c r="P8" s="134">
        <v>2292</v>
      </c>
      <c r="Q8" s="134">
        <v>2780</v>
      </c>
      <c r="R8" s="134">
        <v>2839</v>
      </c>
      <c r="S8" s="134">
        <v>3793</v>
      </c>
      <c r="T8" s="134">
        <v>2701</v>
      </c>
      <c r="U8" s="134">
        <v>3677</v>
      </c>
      <c r="V8" s="134">
        <v>2925</v>
      </c>
      <c r="W8" s="134">
        <v>3681</v>
      </c>
      <c r="X8" s="134">
        <v>1447</v>
      </c>
      <c r="Y8" s="135">
        <v>1840</v>
      </c>
    </row>
    <row r="9" spans="1:25" s="136" customFormat="1" ht="11.1" customHeight="1">
      <c r="A9" s="96"/>
      <c r="B9" s="107"/>
      <c r="C9" s="107"/>
      <c r="D9" s="108">
        <v>6</v>
      </c>
      <c r="E9" s="137"/>
      <c r="F9" s="133">
        <v>23794</v>
      </c>
      <c r="G9" s="133">
        <v>30004</v>
      </c>
      <c r="H9" s="134">
        <v>3916</v>
      </c>
      <c r="I9" s="134">
        <v>4527</v>
      </c>
      <c r="J9" s="134">
        <v>2085</v>
      </c>
      <c r="K9" s="134">
        <v>2616</v>
      </c>
      <c r="L9" s="134">
        <v>2298</v>
      </c>
      <c r="M9" s="134">
        <v>2885</v>
      </c>
      <c r="N9" s="134">
        <v>3246</v>
      </c>
      <c r="O9" s="134">
        <v>4198</v>
      </c>
      <c r="P9" s="134">
        <v>2311</v>
      </c>
      <c r="Q9" s="134">
        <v>2802</v>
      </c>
      <c r="R9" s="134">
        <v>2857</v>
      </c>
      <c r="S9" s="134">
        <v>3814</v>
      </c>
      <c r="T9" s="134">
        <v>2691</v>
      </c>
      <c r="U9" s="134">
        <v>3630</v>
      </c>
      <c r="V9" s="134">
        <v>2944</v>
      </c>
      <c r="W9" s="134">
        <v>3701</v>
      </c>
      <c r="X9" s="134">
        <v>1446</v>
      </c>
      <c r="Y9" s="135">
        <v>1831</v>
      </c>
    </row>
    <row r="10" spans="1:25" s="136" customFormat="1" ht="11.1" customHeight="1">
      <c r="A10" s="96"/>
      <c r="B10" s="107"/>
      <c r="C10" s="107"/>
      <c r="D10" s="108">
        <v>9</v>
      </c>
      <c r="E10" s="137"/>
      <c r="F10" s="133">
        <v>23793</v>
      </c>
      <c r="G10" s="133">
        <v>29887</v>
      </c>
      <c r="H10" s="134">
        <v>3920</v>
      </c>
      <c r="I10" s="134">
        <v>4529</v>
      </c>
      <c r="J10" s="134">
        <v>2084</v>
      </c>
      <c r="K10" s="134">
        <v>2612</v>
      </c>
      <c r="L10" s="134">
        <v>2296</v>
      </c>
      <c r="M10" s="134">
        <v>2880</v>
      </c>
      <c r="N10" s="134">
        <v>3232</v>
      </c>
      <c r="O10" s="134">
        <v>4144</v>
      </c>
      <c r="P10" s="134">
        <v>2304</v>
      </c>
      <c r="Q10" s="134">
        <v>2784</v>
      </c>
      <c r="R10" s="134">
        <v>2855</v>
      </c>
      <c r="S10" s="134">
        <v>3801</v>
      </c>
      <c r="T10" s="134">
        <v>2702</v>
      </c>
      <c r="U10" s="134">
        <v>3615</v>
      </c>
      <c r="V10" s="134">
        <v>2948</v>
      </c>
      <c r="W10" s="134">
        <v>3689</v>
      </c>
      <c r="X10" s="134">
        <v>1452</v>
      </c>
      <c r="Y10" s="135">
        <v>1833</v>
      </c>
    </row>
    <row r="11" spans="1:25" s="136" customFormat="1" ht="11.1" customHeight="1">
      <c r="A11" s="96"/>
      <c r="B11" s="107"/>
      <c r="C11" s="107"/>
      <c r="D11" s="108">
        <v>12</v>
      </c>
      <c r="E11" s="137"/>
      <c r="F11" s="133">
        <v>23840</v>
      </c>
      <c r="G11" s="133">
        <v>29898</v>
      </c>
      <c r="H11" s="134">
        <v>3895</v>
      </c>
      <c r="I11" s="134">
        <v>4483</v>
      </c>
      <c r="J11" s="134">
        <v>2108</v>
      </c>
      <c r="K11" s="134">
        <v>2641</v>
      </c>
      <c r="L11" s="134">
        <v>2323</v>
      </c>
      <c r="M11" s="134">
        <v>2914</v>
      </c>
      <c r="N11" s="134">
        <v>3217</v>
      </c>
      <c r="O11" s="134">
        <v>4117</v>
      </c>
      <c r="P11" s="134">
        <v>2286</v>
      </c>
      <c r="Q11" s="134">
        <v>2772</v>
      </c>
      <c r="R11" s="134">
        <v>2877</v>
      </c>
      <c r="S11" s="134">
        <v>3822</v>
      </c>
      <c r="T11" s="134">
        <v>2706</v>
      </c>
      <c r="U11" s="134">
        <v>3615</v>
      </c>
      <c r="V11" s="134">
        <v>2963</v>
      </c>
      <c r="W11" s="134">
        <v>3698</v>
      </c>
      <c r="X11" s="134">
        <v>1465</v>
      </c>
      <c r="Y11" s="135">
        <v>1836</v>
      </c>
    </row>
    <row r="12" spans="1:25" s="136" customFormat="1" ht="11.1" customHeight="1">
      <c r="A12" s="96" t="s">
        <v>49</v>
      </c>
      <c r="B12" s="97">
        <v>3</v>
      </c>
      <c r="C12" s="107" t="s">
        <v>51</v>
      </c>
      <c r="D12" s="108">
        <v>4</v>
      </c>
      <c r="E12" s="132" t="s">
        <v>57</v>
      </c>
      <c r="F12" s="133">
        <v>23680</v>
      </c>
      <c r="G12" s="133">
        <v>29532</v>
      </c>
      <c r="H12" s="134">
        <v>3853</v>
      </c>
      <c r="I12" s="134">
        <v>4413</v>
      </c>
      <c r="J12" s="134">
        <v>2073</v>
      </c>
      <c r="K12" s="134">
        <v>2588</v>
      </c>
      <c r="L12" s="134">
        <v>2293</v>
      </c>
      <c r="M12" s="134">
        <v>2851</v>
      </c>
      <c r="N12" s="134">
        <v>3187</v>
      </c>
      <c r="O12" s="134">
        <v>4071</v>
      </c>
      <c r="P12" s="134">
        <v>2261</v>
      </c>
      <c r="Q12" s="134">
        <v>2744</v>
      </c>
      <c r="R12" s="134">
        <v>2893</v>
      </c>
      <c r="S12" s="134">
        <v>3831</v>
      </c>
      <c r="T12" s="134">
        <v>2699</v>
      </c>
      <c r="U12" s="134">
        <v>3563</v>
      </c>
      <c r="V12" s="134">
        <v>2954</v>
      </c>
      <c r="W12" s="134">
        <v>3652</v>
      </c>
      <c r="X12" s="134">
        <v>1467</v>
      </c>
      <c r="Y12" s="135">
        <v>1819</v>
      </c>
    </row>
    <row r="13" spans="1:25" s="136" customFormat="1" ht="11.1" customHeight="1">
      <c r="A13" s="96"/>
      <c r="B13" s="107"/>
      <c r="C13" s="107"/>
      <c r="D13" s="108">
        <v>6</v>
      </c>
      <c r="E13" s="137"/>
      <c r="F13" s="133">
        <v>23700</v>
      </c>
      <c r="G13" s="133">
        <v>29485</v>
      </c>
      <c r="H13" s="134">
        <v>3861</v>
      </c>
      <c r="I13" s="134">
        <v>4416</v>
      </c>
      <c r="J13" s="134">
        <v>2068</v>
      </c>
      <c r="K13" s="134">
        <v>2569</v>
      </c>
      <c r="L13" s="134">
        <v>2277</v>
      </c>
      <c r="M13" s="134">
        <v>2822</v>
      </c>
      <c r="N13" s="134">
        <v>3202</v>
      </c>
      <c r="O13" s="134">
        <v>4072</v>
      </c>
      <c r="P13" s="134">
        <v>2251</v>
      </c>
      <c r="Q13" s="134">
        <v>2729</v>
      </c>
      <c r="R13" s="134">
        <v>2907</v>
      </c>
      <c r="S13" s="134">
        <v>3838</v>
      </c>
      <c r="T13" s="134">
        <v>2702</v>
      </c>
      <c r="U13" s="134">
        <v>3571</v>
      </c>
      <c r="V13" s="134">
        <v>2968</v>
      </c>
      <c r="W13" s="134">
        <v>3652</v>
      </c>
      <c r="X13" s="134">
        <v>1464</v>
      </c>
      <c r="Y13" s="135">
        <v>1816</v>
      </c>
    </row>
    <row r="14" spans="1:25" s="136" customFormat="1" ht="11.1" customHeight="1">
      <c r="A14" s="96"/>
      <c r="B14" s="107"/>
      <c r="C14" s="107"/>
      <c r="D14" s="108">
        <v>9</v>
      </c>
      <c r="E14" s="137"/>
      <c r="F14" s="133">
        <v>23699</v>
      </c>
      <c r="G14" s="133">
        <v>29436</v>
      </c>
      <c r="H14" s="134">
        <v>3821</v>
      </c>
      <c r="I14" s="134">
        <v>4379</v>
      </c>
      <c r="J14" s="134">
        <v>2078</v>
      </c>
      <c r="K14" s="134">
        <v>2580</v>
      </c>
      <c r="L14" s="134">
        <v>2286</v>
      </c>
      <c r="M14" s="134">
        <v>2822</v>
      </c>
      <c r="N14" s="134">
        <v>3187</v>
      </c>
      <c r="O14" s="134">
        <v>4060</v>
      </c>
      <c r="P14" s="134">
        <v>2246</v>
      </c>
      <c r="Q14" s="134">
        <v>2704</v>
      </c>
      <c r="R14" s="134">
        <v>2925</v>
      </c>
      <c r="S14" s="134">
        <v>3844</v>
      </c>
      <c r="T14" s="134">
        <v>2698</v>
      </c>
      <c r="U14" s="134">
        <v>3551</v>
      </c>
      <c r="V14" s="134">
        <v>2990</v>
      </c>
      <c r="W14" s="134">
        <v>3670</v>
      </c>
      <c r="X14" s="134">
        <v>1468</v>
      </c>
      <c r="Y14" s="135">
        <v>1826</v>
      </c>
    </row>
    <row r="15" spans="1:25" s="136" customFormat="1" ht="11.1" customHeight="1">
      <c r="A15" s="96"/>
      <c r="B15" s="107"/>
      <c r="C15" s="107"/>
      <c r="D15" s="108">
        <v>12</v>
      </c>
      <c r="E15" s="137"/>
      <c r="F15" s="133">
        <v>23642</v>
      </c>
      <c r="G15" s="133">
        <v>29335</v>
      </c>
      <c r="H15" s="134">
        <v>3779</v>
      </c>
      <c r="I15" s="134">
        <v>4334</v>
      </c>
      <c r="J15" s="134">
        <v>2066</v>
      </c>
      <c r="K15" s="134">
        <v>2573</v>
      </c>
      <c r="L15" s="134">
        <v>2284</v>
      </c>
      <c r="M15" s="134">
        <v>2831</v>
      </c>
      <c r="N15" s="134">
        <v>3179</v>
      </c>
      <c r="O15" s="134">
        <v>4036</v>
      </c>
      <c r="P15" s="134">
        <v>2258</v>
      </c>
      <c r="Q15" s="134">
        <v>2715</v>
      </c>
      <c r="R15" s="134">
        <v>2928</v>
      </c>
      <c r="S15" s="134">
        <v>3854</v>
      </c>
      <c r="T15" s="134">
        <v>2677</v>
      </c>
      <c r="U15" s="134">
        <v>3504</v>
      </c>
      <c r="V15" s="134">
        <v>2991</v>
      </c>
      <c r="W15" s="134">
        <v>3654</v>
      </c>
      <c r="X15" s="134">
        <v>1480</v>
      </c>
      <c r="Y15" s="135">
        <v>1834</v>
      </c>
    </row>
    <row r="16" spans="1:25" s="136" customFormat="1" ht="11.1" customHeight="1">
      <c r="A16" s="96" t="s">
        <v>49</v>
      </c>
      <c r="B16" s="97">
        <v>4</v>
      </c>
      <c r="C16" s="107" t="s">
        <v>51</v>
      </c>
      <c r="D16" s="108">
        <v>4</v>
      </c>
      <c r="E16" s="132" t="s">
        <v>57</v>
      </c>
      <c r="F16" s="133">
        <v>23413</v>
      </c>
      <c r="G16" s="133">
        <v>28867</v>
      </c>
      <c r="H16" s="134">
        <v>3710</v>
      </c>
      <c r="I16" s="134">
        <v>4252</v>
      </c>
      <c r="J16" s="134">
        <v>2024</v>
      </c>
      <c r="K16" s="134">
        <v>2514</v>
      </c>
      <c r="L16" s="134">
        <v>2247</v>
      </c>
      <c r="M16" s="134">
        <v>2765</v>
      </c>
      <c r="N16" s="134">
        <v>3133</v>
      </c>
      <c r="O16" s="134">
        <v>3960</v>
      </c>
      <c r="P16" s="134">
        <v>2246</v>
      </c>
      <c r="Q16" s="134">
        <v>2687</v>
      </c>
      <c r="R16" s="134">
        <v>2948</v>
      </c>
      <c r="S16" s="134">
        <v>3827</v>
      </c>
      <c r="T16" s="134">
        <v>2664</v>
      </c>
      <c r="U16" s="134">
        <v>3454</v>
      </c>
      <c r="V16" s="134">
        <v>2963</v>
      </c>
      <c r="W16" s="134">
        <v>3588</v>
      </c>
      <c r="X16" s="134">
        <v>1478</v>
      </c>
      <c r="Y16" s="135">
        <v>1820</v>
      </c>
    </row>
    <row r="17" spans="1:25" s="136" customFormat="1" ht="11.1" customHeight="1">
      <c r="A17" s="96"/>
      <c r="B17" s="107"/>
      <c r="C17" s="107"/>
      <c r="D17" s="108">
        <v>6</v>
      </c>
      <c r="E17" s="137"/>
      <c r="F17" s="133">
        <v>23458</v>
      </c>
      <c r="G17" s="133">
        <v>28835</v>
      </c>
      <c r="H17" s="138">
        <v>3707</v>
      </c>
      <c r="I17" s="139">
        <v>4233</v>
      </c>
      <c r="J17" s="138">
        <v>2027</v>
      </c>
      <c r="K17" s="139">
        <v>2509</v>
      </c>
      <c r="L17" s="138">
        <v>2266</v>
      </c>
      <c r="M17" s="139">
        <v>2790</v>
      </c>
      <c r="N17" s="138">
        <v>3135</v>
      </c>
      <c r="O17" s="139">
        <v>3958</v>
      </c>
      <c r="P17" s="138">
        <v>2246</v>
      </c>
      <c r="Q17" s="139">
        <v>2683</v>
      </c>
      <c r="R17" s="138">
        <v>2956</v>
      </c>
      <c r="S17" s="139">
        <v>3828</v>
      </c>
      <c r="T17" s="138">
        <v>2664</v>
      </c>
      <c r="U17" s="139">
        <v>3430</v>
      </c>
      <c r="V17" s="138">
        <v>2977</v>
      </c>
      <c r="W17" s="139">
        <v>3603</v>
      </c>
      <c r="X17" s="138">
        <v>1480</v>
      </c>
      <c r="Y17" s="140">
        <v>1801</v>
      </c>
    </row>
    <row r="18" spans="1:25" s="136" customFormat="1" ht="11.1" customHeight="1">
      <c r="A18" s="96"/>
      <c r="B18" s="107"/>
      <c r="C18" s="107"/>
      <c r="D18" s="108">
        <v>9</v>
      </c>
      <c r="E18" s="137"/>
      <c r="F18" s="133">
        <v>23385</v>
      </c>
      <c r="G18" s="133">
        <v>28725</v>
      </c>
      <c r="H18" s="134">
        <v>3639</v>
      </c>
      <c r="I18" s="134">
        <v>4172</v>
      </c>
      <c r="J18" s="134">
        <v>2019</v>
      </c>
      <c r="K18" s="134">
        <v>2497</v>
      </c>
      <c r="L18" s="134">
        <v>2275</v>
      </c>
      <c r="M18" s="134">
        <v>2788</v>
      </c>
      <c r="N18" s="134">
        <v>3123</v>
      </c>
      <c r="O18" s="134">
        <v>3948</v>
      </c>
      <c r="P18" s="134">
        <v>2249</v>
      </c>
      <c r="Q18" s="134">
        <v>2676</v>
      </c>
      <c r="R18" s="134">
        <v>2967</v>
      </c>
      <c r="S18" s="134">
        <v>3840</v>
      </c>
      <c r="T18" s="134">
        <v>2650</v>
      </c>
      <c r="U18" s="134">
        <v>3410</v>
      </c>
      <c r="V18" s="134">
        <v>2984</v>
      </c>
      <c r="W18" s="134">
        <v>3601</v>
      </c>
      <c r="X18" s="134">
        <v>1479</v>
      </c>
      <c r="Y18" s="135">
        <v>1793</v>
      </c>
    </row>
    <row r="19" spans="1:25" s="136" customFormat="1" ht="11.1" customHeight="1">
      <c r="A19" s="96"/>
      <c r="B19" s="107"/>
      <c r="C19" s="107"/>
      <c r="D19" s="108">
        <v>12</v>
      </c>
      <c r="E19" s="137"/>
      <c r="F19" s="133">
        <v>23268</v>
      </c>
      <c r="G19" s="133">
        <v>28569</v>
      </c>
      <c r="H19" s="134">
        <v>3604</v>
      </c>
      <c r="I19" s="134">
        <v>4129</v>
      </c>
      <c r="J19" s="134">
        <v>1986</v>
      </c>
      <c r="K19" s="134">
        <v>2447</v>
      </c>
      <c r="L19" s="134">
        <v>2275</v>
      </c>
      <c r="M19" s="134">
        <v>2778</v>
      </c>
      <c r="N19" s="134">
        <v>3087</v>
      </c>
      <c r="O19" s="134">
        <v>3913</v>
      </c>
      <c r="P19" s="134">
        <v>2245</v>
      </c>
      <c r="Q19" s="134">
        <v>2679</v>
      </c>
      <c r="R19" s="134">
        <v>2950</v>
      </c>
      <c r="S19" s="134">
        <v>3815</v>
      </c>
      <c r="T19" s="134">
        <v>2655</v>
      </c>
      <c r="U19" s="134">
        <v>3411</v>
      </c>
      <c r="V19" s="134">
        <v>2986</v>
      </c>
      <c r="W19" s="134">
        <v>3597</v>
      </c>
      <c r="X19" s="134">
        <v>1480</v>
      </c>
      <c r="Y19" s="135">
        <v>1800</v>
      </c>
    </row>
    <row r="20" spans="1:25" s="136" customFormat="1" ht="11.1" customHeight="1">
      <c r="A20" s="96" t="s">
        <v>49</v>
      </c>
      <c r="B20" s="97">
        <v>5</v>
      </c>
      <c r="C20" s="107" t="s">
        <v>51</v>
      </c>
      <c r="D20" s="108">
        <v>4</v>
      </c>
      <c r="E20" s="132" t="s">
        <v>57</v>
      </c>
      <c r="F20" s="133">
        <v>23104</v>
      </c>
      <c r="G20" s="133">
        <v>28209</v>
      </c>
      <c r="H20" s="134">
        <v>3548</v>
      </c>
      <c r="I20" s="134">
        <v>4036</v>
      </c>
      <c r="J20" s="134">
        <v>1945</v>
      </c>
      <c r="K20" s="134">
        <v>2376</v>
      </c>
      <c r="L20" s="134">
        <v>2254</v>
      </c>
      <c r="M20" s="134">
        <v>2732</v>
      </c>
      <c r="N20" s="134">
        <v>3095</v>
      </c>
      <c r="O20" s="134">
        <v>3896</v>
      </c>
      <c r="P20" s="134">
        <v>2218</v>
      </c>
      <c r="Q20" s="134">
        <v>2626</v>
      </c>
      <c r="R20" s="134">
        <v>2947</v>
      </c>
      <c r="S20" s="134">
        <v>3811</v>
      </c>
      <c r="T20" s="134">
        <v>2618</v>
      </c>
      <c r="U20" s="134">
        <v>3340</v>
      </c>
      <c r="V20" s="134">
        <v>3010</v>
      </c>
      <c r="W20" s="134">
        <v>3612</v>
      </c>
      <c r="X20" s="134">
        <v>1469</v>
      </c>
      <c r="Y20" s="135">
        <v>1780</v>
      </c>
    </row>
    <row r="21" spans="1:25" s="136" customFormat="1" ht="11.1" customHeight="1">
      <c r="A21" s="96"/>
      <c r="B21" s="107"/>
      <c r="C21" s="107"/>
      <c r="D21" s="108">
        <v>5</v>
      </c>
      <c r="E21" s="137"/>
      <c r="F21" s="133">
        <v>23187</v>
      </c>
      <c r="G21" s="133">
        <v>28269</v>
      </c>
      <c r="H21" s="134">
        <v>3540</v>
      </c>
      <c r="I21" s="134">
        <v>4022</v>
      </c>
      <c r="J21" s="134">
        <v>1954</v>
      </c>
      <c r="K21" s="134">
        <v>2384</v>
      </c>
      <c r="L21" s="134">
        <v>2277</v>
      </c>
      <c r="M21" s="134">
        <v>2757</v>
      </c>
      <c r="N21" s="134">
        <v>3092</v>
      </c>
      <c r="O21" s="134">
        <v>3898</v>
      </c>
      <c r="P21" s="134">
        <v>2226</v>
      </c>
      <c r="Q21" s="134">
        <v>2634</v>
      </c>
      <c r="R21" s="134">
        <v>2961</v>
      </c>
      <c r="S21" s="134">
        <v>3818</v>
      </c>
      <c r="T21" s="134">
        <v>2638</v>
      </c>
      <c r="U21" s="134">
        <v>3349</v>
      </c>
      <c r="V21" s="134">
        <v>3017</v>
      </c>
      <c r="W21" s="134">
        <v>3616</v>
      </c>
      <c r="X21" s="134">
        <v>1482</v>
      </c>
      <c r="Y21" s="135">
        <v>1791</v>
      </c>
    </row>
    <row r="22" spans="1:25" s="136" customFormat="1" ht="11.1" customHeight="1">
      <c r="A22" s="96"/>
      <c r="B22" s="107"/>
      <c r="C22" s="107"/>
      <c r="D22" s="108">
        <v>6</v>
      </c>
      <c r="E22" s="137"/>
      <c r="F22" s="133">
        <v>23188</v>
      </c>
      <c r="G22" s="133">
        <v>28241</v>
      </c>
      <c r="H22" s="138">
        <v>3536</v>
      </c>
      <c r="I22" s="139">
        <v>4016</v>
      </c>
      <c r="J22" s="138">
        <v>1951</v>
      </c>
      <c r="K22" s="139">
        <v>2380</v>
      </c>
      <c r="L22" s="138">
        <v>2279</v>
      </c>
      <c r="M22" s="139">
        <v>2760</v>
      </c>
      <c r="N22" s="138">
        <v>3099</v>
      </c>
      <c r="O22" s="139">
        <v>3901</v>
      </c>
      <c r="P22" s="138">
        <v>2215</v>
      </c>
      <c r="Q22" s="139">
        <v>2616</v>
      </c>
      <c r="R22" s="138">
        <v>2951</v>
      </c>
      <c r="S22" s="139">
        <v>3795</v>
      </c>
      <c r="T22" s="138">
        <v>2651</v>
      </c>
      <c r="U22" s="139">
        <v>3365</v>
      </c>
      <c r="V22" s="138">
        <v>3021</v>
      </c>
      <c r="W22" s="139">
        <v>3609</v>
      </c>
      <c r="X22" s="138">
        <v>1485</v>
      </c>
      <c r="Y22" s="140">
        <v>1799</v>
      </c>
    </row>
    <row r="23" spans="1:25" s="136" customFormat="1" ht="11.1" customHeight="1">
      <c r="A23" s="141"/>
      <c r="B23" s="142"/>
      <c r="C23" s="142"/>
      <c r="D23" s="108">
        <v>7</v>
      </c>
      <c r="E23" s="143"/>
      <c r="F23" s="133">
        <v>23182</v>
      </c>
      <c r="G23" s="133">
        <v>28238</v>
      </c>
      <c r="H23" s="134">
        <v>3536</v>
      </c>
      <c r="I23" s="134">
        <v>4012</v>
      </c>
      <c r="J23" s="134">
        <v>1950</v>
      </c>
      <c r="K23" s="134">
        <v>2377</v>
      </c>
      <c r="L23" s="134">
        <v>2264</v>
      </c>
      <c r="M23" s="134">
        <v>2745</v>
      </c>
      <c r="N23" s="134">
        <v>3097</v>
      </c>
      <c r="O23" s="134">
        <v>3902</v>
      </c>
      <c r="P23" s="134">
        <v>2222</v>
      </c>
      <c r="Q23" s="134">
        <v>2618</v>
      </c>
      <c r="R23" s="134">
        <v>2960</v>
      </c>
      <c r="S23" s="134">
        <v>3816</v>
      </c>
      <c r="T23" s="134">
        <v>2650</v>
      </c>
      <c r="U23" s="134">
        <v>3358</v>
      </c>
      <c r="V23" s="134">
        <v>3019</v>
      </c>
      <c r="W23" s="134">
        <v>3615</v>
      </c>
      <c r="X23" s="134">
        <v>1484</v>
      </c>
      <c r="Y23" s="135">
        <v>1795</v>
      </c>
    </row>
    <row r="24" spans="1:25" s="136" customFormat="1" ht="11.1" customHeight="1">
      <c r="A24" s="96"/>
      <c r="B24" s="107"/>
      <c r="C24" s="107"/>
      <c r="D24" s="108">
        <v>8</v>
      </c>
      <c r="E24" s="137"/>
      <c r="F24" s="133">
        <v>23149</v>
      </c>
      <c r="G24" s="133">
        <v>28179</v>
      </c>
      <c r="H24" s="134">
        <v>3545</v>
      </c>
      <c r="I24" s="134">
        <v>4023</v>
      </c>
      <c r="J24" s="134">
        <v>1937</v>
      </c>
      <c r="K24" s="134">
        <v>2360</v>
      </c>
      <c r="L24" s="134">
        <v>2258</v>
      </c>
      <c r="M24" s="134">
        <v>2740</v>
      </c>
      <c r="N24" s="134">
        <v>3087</v>
      </c>
      <c r="O24" s="134">
        <v>3873</v>
      </c>
      <c r="P24" s="134">
        <v>2229</v>
      </c>
      <c r="Q24" s="134">
        <v>2624</v>
      </c>
      <c r="R24" s="134">
        <v>2951</v>
      </c>
      <c r="S24" s="134">
        <v>3814</v>
      </c>
      <c r="T24" s="134">
        <v>2642</v>
      </c>
      <c r="U24" s="134">
        <v>3345</v>
      </c>
      <c r="V24" s="134">
        <v>3020</v>
      </c>
      <c r="W24" s="134">
        <v>3611</v>
      </c>
      <c r="X24" s="134">
        <v>1480</v>
      </c>
      <c r="Y24" s="135">
        <v>1789</v>
      </c>
    </row>
    <row r="25" spans="1:25" s="136" customFormat="1" ht="11.1" customHeight="1">
      <c r="A25" s="96"/>
      <c r="B25" s="107"/>
      <c r="C25" s="107"/>
      <c r="D25" s="108">
        <v>9</v>
      </c>
      <c r="E25" s="137"/>
      <c r="F25" s="133">
        <v>23113</v>
      </c>
      <c r="G25" s="133">
        <v>28150</v>
      </c>
      <c r="H25" s="134">
        <v>3554</v>
      </c>
      <c r="I25" s="134">
        <v>4042</v>
      </c>
      <c r="J25" s="134">
        <v>1922</v>
      </c>
      <c r="K25" s="134">
        <v>2347</v>
      </c>
      <c r="L25" s="134">
        <v>2243</v>
      </c>
      <c r="M25" s="134">
        <v>2723</v>
      </c>
      <c r="N25" s="134">
        <v>3070</v>
      </c>
      <c r="O25" s="134">
        <v>3851</v>
      </c>
      <c r="P25" s="134">
        <v>2222</v>
      </c>
      <c r="Q25" s="134">
        <v>2616</v>
      </c>
      <c r="R25" s="134">
        <v>2961</v>
      </c>
      <c r="S25" s="134">
        <v>3834</v>
      </c>
      <c r="T25" s="134">
        <v>2644</v>
      </c>
      <c r="U25" s="134">
        <v>3337</v>
      </c>
      <c r="V25" s="134">
        <v>3018</v>
      </c>
      <c r="W25" s="134">
        <v>3611</v>
      </c>
      <c r="X25" s="134">
        <v>1479</v>
      </c>
      <c r="Y25" s="135">
        <v>1789</v>
      </c>
    </row>
    <row r="26" spans="1:25" s="136" customFormat="1" ht="11.1" customHeight="1">
      <c r="A26" s="96"/>
      <c r="B26" s="107"/>
      <c r="C26" s="107"/>
      <c r="D26" s="108">
        <v>10</v>
      </c>
      <c r="E26" s="137"/>
      <c r="F26" s="133">
        <v>23138</v>
      </c>
      <c r="G26" s="133">
        <v>28202</v>
      </c>
      <c r="H26" s="134">
        <v>3551</v>
      </c>
      <c r="I26" s="134">
        <v>4039</v>
      </c>
      <c r="J26" s="134">
        <v>1915</v>
      </c>
      <c r="K26" s="134">
        <v>2341</v>
      </c>
      <c r="L26" s="134">
        <v>2240</v>
      </c>
      <c r="M26" s="134">
        <v>2734</v>
      </c>
      <c r="N26" s="134">
        <v>3061</v>
      </c>
      <c r="O26" s="134">
        <v>3842</v>
      </c>
      <c r="P26" s="134">
        <v>2238</v>
      </c>
      <c r="Q26" s="134">
        <v>2633</v>
      </c>
      <c r="R26" s="134">
        <v>2969</v>
      </c>
      <c r="S26" s="134">
        <v>3843</v>
      </c>
      <c r="T26" s="134">
        <v>2648</v>
      </c>
      <c r="U26" s="134">
        <v>3348</v>
      </c>
      <c r="V26" s="134">
        <v>3027</v>
      </c>
      <c r="W26" s="134">
        <v>3620</v>
      </c>
      <c r="X26" s="134">
        <v>1489</v>
      </c>
      <c r="Y26" s="135">
        <v>1802</v>
      </c>
    </row>
    <row r="27" spans="1:25" s="136" customFormat="1" ht="11.1" customHeight="1">
      <c r="A27" s="96"/>
      <c r="B27" s="107"/>
      <c r="C27" s="107"/>
      <c r="D27" s="108">
        <v>11</v>
      </c>
      <c r="E27" s="137"/>
      <c r="F27" s="133">
        <v>23124</v>
      </c>
      <c r="G27" s="133">
        <v>28131</v>
      </c>
      <c r="H27" s="134">
        <v>3553</v>
      </c>
      <c r="I27" s="134">
        <v>4025</v>
      </c>
      <c r="J27" s="134">
        <v>1920</v>
      </c>
      <c r="K27" s="134">
        <v>2340</v>
      </c>
      <c r="L27" s="134">
        <v>2226</v>
      </c>
      <c r="M27" s="134">
        <v>2708</v>
      </c>
      <c r="N27" s="134">
        <v>3056</v>
      </c>
      <c r="O27" s="134">
        <v>3826</v>
      </c>
      <c r="P27" s="134">
        <v>2232</v>
      </c>
      <c r="Q27" s="134">
        <v>2629</v>
      </c>
      <c r="R27" s="134">
        <v>2988</v>
      </c>
      <c r="S27" s="134">
        <v>3862</v>
      </c>
      <c r="T27" s="134">
        <v>2643</v>
      </c>
      <c r="U27" s="134">
        <v>3342</v>
      </c>
      <c r="V27" s="134">
        <v>3024</v>
      </c>
      <c r="W27" s="134">
        <v>3609</v>
      </c>
      <c r="X27" s="134">
        <v>1482</v>
      </c>
      <c r="Y27" s="135">
        <v>1790</v>
      </c>
    </row>
    <row r="28" spans="1:25" s="136" customFormat="1" ht="11.1" customHeight="1">
      <c r="A28" s="96"/>
      <c r="B28" s="107"/>
      <c r="C28" s="107"/>
      <c r="D28" s="108">
        <v>12</v>
      </c>
      <c r="E28" s="137"/>
      <c r="F28" s="133">
        <v>23151</v>
      </c>
      <c r="G28" s="133">
        <v>28167</v>
      </c>
      <c r="H28" s="134">
        <v>3547</v>
      </c>
      <c r="I28" s="134">
        <v>4025</v>
      </c>
      <c r="J28" s="134">
        <v>1923</v>
      </c>
      <c r="K28" s="134">
        <v>2352</v>
      </c>
      <c r="L28" s="134">
        <v>2225</v>
      </c>
      <c r="M28" s="134">
        <v>2701</v>
      </c>
      <c r="N28" s="134">
        <v>3063</v>
      </c>
      <c r="O28" s="134">
        <v>3827</v>
      </c>
      <c r="P28" s="134">
        <v>2235</v>
      </c>
      <c r="Q28" s="134">
        <v>2631</v>
      </c>
      <c r="R28" s="134">
        <v>2988</v>
      </c>
      <c r="S28" s="134">
        <v>3869</v>
      </c>
      <c r="T28" s="134">
        <v>2641</v>
      </c>
      <c r="U28" s="134">
        <v>3329</v>
      </c>
      <c r="V28" s="134">
        <v>3038</v>
      </c>
      <c r="W28" s="134">
        <v>3624</v>
      </c>
      <c r="X28" s="134">
        <v>1491</v>
      </c>
      <c r="Y28" s="135">
        <v>1809</v>
      </c>
    </row>
    <row r="29" spans="1:25" s="136" customFormat="1" ht="11.1" customHeight="1">
      <c r="A29" s="96" t="s">
        <v>49</v>
      </c>
      <c r="B29" s="97">
        <v>6</v>
      </c>
      <c r="C29" s="107" t="s">
        <v>51</v>
      </c>
      <c r="D29" s="108">
        <v>1</v>
      </c>
      <c r="E29" s="137"/>
      <c r="F29" s="133">
        <v>23164</v>
      </c>
      <c r="G29" s="133">
        <v>28166</v>
      </c>
      <c r="H29" s="134">
        <v>3554</v>
      </c>
      <c r="I29" s="134">
        <v>4031</v>
      </c>
      <c r="J29" s="134">
        <v>1920</v>
      </c>
      <c r="K29" s="134">
        <v>2347</v>
      </c>
      <c r="L29" s="134">
        <v>2235</v>
      </c>
      <c r="M29" s="134">
        <v>2706</v>
      </c>
      <c r="N29" s="134">
        <v>3045</v>
      </c>
      <c r="O29" s="134">
        <v>3796</v>
      </c>
      <c r="P29" s="134">
        <v>2233</v>
      </c>
      <c r="Q29" s="134">
        <v>2630</v>
      </c>
      <c r="R29" s="134">
        <v>2992</v>
      </c>
      <c r="S29" s="134">
        <v>3882</v>
      </c>
      <c r="T29" s="134">
        <v>2648</v>
      </c>
      <c r="U29" s="134">
        <v>3335</v>
      </c>
      <c r="V29" s="134">
        <v>3040</v>
      </c>
      <c r="W29" s="134">
        <v>3626</v>
      </c>
      <c r="X29" s="135">
        <v>1497</v>
      </c>
      <c r="Y29" s="135">
        <v>1813</v>
      </c>
    </row>
    <row r="30" spans="1:25" s="136" customFormat="1" ht="11.1" customHeight="1">
      <c r="A30" s="141"/>
      <c r="B30" s="142"/>
      <c r="C30" s="142"/>
      <c r="D30" s="108">
        <v>2</v>
      </c>
      <c r="E30" s="143"/>
      <c r="F30" s="133">
        <v>23103</v>
      </c>
      <c r="G30" s="133">
        <v>28096</v>
      </c>
      <c r="H30" s="134">
        <v>3530</v>
      </c>
      <c r="I30" s="134">
        <v>4003</v>
      </c>
      <c r="J30" s="134">
        <v>1907</v>
      </c>
      <c r="K30" s="134">
        <v>2335</v>
      </c>
      <c r="L30" s="134">
        <v>2251</v>
      </c>
      <c r="M30" s="134">
        <v>2722</v>
      </c>
      <c r="N30" s="134">
        <v>3045</v>
      </c>
      <c r="O30" s="134">
        <v>3798</v>
      </c>
      <c r="P30" s="134">
        <v>2217</v>
      </c>
      <c r="Q30" s="134">
        <v>2603</v>
      </c>
      <c r="R30" s="134">
        <v>2990</v>
      </c>
      <c r="S30" s="134">
        <v>3872</v>
      </c>
      <c r="T30" s="134">
        <v>2643</v>
      </c>
      <c r="U30" s="134">
        <v>3328</v>
      </c>
      <c r="V30" s="134">
        <v>3040</v>
      </c>
      <c r="W30" s="134">
        <v>3640</v>
      </c>
      <c r="X30" s="134">
        <v>1480</v>
      </c>
      <c r="Y30" s="135">
        <v>1795</v>
      </c>
    </row>
    <row r="31" spans="1:25" s="136" customFormat="1" ht="11.1" customHeight="1" thickBot="1">
      <c r="A31" s="109"/>
      <c r="B31" s="110"/>
      <c r="C31" s="110"/>
      <c r="D31" s="111">
        <v>3</v>
      </c>
      <c r="E31" s="144"/>
      <c r="F31" s="145">
        <v>23037</v>
      </c>
      <c r="G31" s="145">
        <v>28021</v>
      </c>
      <c r="H31" s="146">
        <v>3518</v>
      </c>
      <c r="I31" s="146">
        <v>3993</v>
      </c>
      <c r="J31" s="146">
        <v>1907</v>
      </c>
      <c r="K31" s="146">
        <v>2328</v>
      </c>
      <c r="L31" s="146">
        <v>2253</v>
      </c>
      <c r="M31" s="146">
        <v>2725</v>
      </c>
      <c r="N31" s="146">
        <v>3017</v>
      </c>
      <c r="O31" s="146">
        <v>3768</v>
      </c>
      <c r="P31" s="146">
        <v>2210</v>
      </c>
      <c r="Q31" s="146">
        <v>2599</v>
      </c>
      <c r="R31" s="146">
        <v>2979</v>
      </c>
      <c r="S31" s="146">
        <v>3859</v>
      </c>
      <c r="T31" s="146">
        <v>2635</v>
      </c>
      <c r="U31" s="146">
        <v>3316</v>
      </c>
      <c r="V31" s="146">
        <v>3032</v>
      </c>
      <c r="W31" s="146">
        <v>3628</v>
      </c>
      <c r="X31" s="146">
        <v>1486</v>
      </c>
      <c r="Y31" s="147">
        <v>1805</v>
      </c>
    </row>
    <row r="32" spans="1:25" s="127" customFormat="1" ht="15" customHeight="1">
      <c r="A32" s="148" t="s">
        <v>28</v>
      </c>
      <c r="B32" s="149"/>
      <c r="C32" s="149"/>
      <c r="D32" s="149"/>
      <c r="E32" s="149"/>
      <c r="F32" s="149"/>
      <c r="G32" s="149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</row>
    <row r="33" spans="1:25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1"/>
    </row>
    <row r="34" spans="1:25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1"/>
    </row>
  </sheetData>
  <mergeCells count="11">
    <mergeCell ref="P2:Q2"/>
    <mergeCell ref="R2:S2"/>
    <mergeCell ref="T2:U2"/>
    <mergeCell ref="V2:W2"/>
    <mergeCell ref="X2:Y2"/>
    <mergeCell ref="A2:E3"/>
    <mergeCell ref="F2:G2"/>
    <mergeCell ref="H2:I2"/>
    <mergeCell ref="J2:K2"/>
    <mergeCell ref="L2:M2"/>
    <mergeCell ref="N2:O2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Normal="100" workbookViewId="0"/>
  </sheetViews>
  <sheetFormatPr defaultColWidth="9" defaultRowHeight="13.5"/>
  <cols>
    <col min="1" max="1" width="1.875" style="188" customWidth="1"/>
    <col min="2" max="2" width="3.75" style="155" customWidth="1"/>
    <col min="3" max="4" width="8.25" style="155" customWidth="1"/>
    <col min="5" max="5" width="5.875" style="155" customWidth="1"/>
    <col min="6" max="6" width="7.75" style="155" customWidth="1"/>
    <col min="7" max="7" width="8.25" style="155" customWidth="1"/>
    <col min="8" max="8" width="5" style="156" customWidth="1"/>
    <col min="9" max="9" width="6" style="155" customWidth="1"/>
    <col min="10" max="11" width="6.875" style="155" customWidth="1"/>
    <col min="12" max="13" width="5.875" style="155" customWidth="1"/>
    <col min="14" max="14" width="8.75" style="156" customWidth="1"/>
    <col min="15" max="15" width="3.625" style="156" customWidth="1"/>
    <col min="16" max="16384" width="9" style="155"/>
  </cols>
  <sheetData>
    <row r="1" spans="1:15" ht="15" customHeight="1">
      <c r="A1" s="154" t="s">
        <v>58</v>
      </c>
      <c r="O1" s="10"/>
    </row>
    <row r="2" spans="1:15" s="158" customFormat="1" ht="15" customHeight="1" thickBot="1">
      <c r="A2" s="157" t="s">
        <v>59</v>
      </c>
      <c r="H2" s="159"/>
      <c r="N2" s="159"/>
      <c r="O2" s="160"/>
    </row>
    <row r="3" spans="1:15" s="158" customFormat="1" ht="36" customHeight="1" thickBot="1">
      <c r="A3" s="161"/>
      <c r="B3" s="162"/>
      <c r="C3" s="163" t="s">
        <v>60</v>
      </c>
      <c r="D3" s="163" t="s">
        <v>61</v>
      </c>
      <c r="E3" s="163" t="s">
        <v>62</v>
      </c>
      <c r="F3" s="163" t="s">
        <v>63</v>
      </c>
      <c r="G3" s="163" t="s">
        <v>64</v>
      </c>
      <c r="H3" s="163" t="s">
        <v>65</v>
      </c>
      <c r="I3" s="163" t="s">
        <v>66</v>
      </c>
      <c r="J3" s="163" t="s">
        <v>67</v>
      </c>
      <c r="K3" s="163" t="s">
        <v>68</v>
      </c>
      <c r="L3" s="163" t="s">
        <v>69</v>
      </c>
      <c r="M3" s="163" t="s">
        <v>70</v>
      </c>
      <c r="N3" s="163" t="s">
        <v>71</v>
      </c>
      <c r="O3" s="164" t="s">
        <v>72</v>
      </c>
    </row>
    <row r="4" spans="1:15" s="158" customFormat="1" ht="20.100000000000001" hidden="1" customHeight="1">
      <c r="A4" s="165" t="s">
        <v>73</v>
      </c>
      <c r="B4" s="166" t="s">
        <v>74</v>
      </c>
      <c r="C4" s="167">
        <v>15857383797</v>
      </c>
      <c r="D4" s="167">
        <v>12797424958</v>
      </c>
      <c r="E4" s="167">
        <v>141761687</v>
      </c>
      <c r="F4" s="167">
        <v>1527548733</v>
      </c>
      <c r="G4" s="167">
        <v>24980335094</v>
      </c>
      <c r="H4" s="167">
        <v>656000</v>
      </c>
      <c r="I4" s="167">
        <v>107132298</v>
      </c>
      <c r="J4" s="167">
        <v>268897964</v>
      </c>
      <c r="K4" s="167">
        <v>181812619</v>
      </c>
      <c r="L4" s="167">
        <v>16544108</v>
      </c>
      <c r="M4" s="168">
        <v>11200000</v>
      </c>
      <c r="N4" s="169">
        <f>SUM(C4:M4)</f>
        <v>55890697258</v>
      </c>
      <c r="O4" s="170"/>
    </row>
    <row r="5" spans="1:15" s="158" customFormat="1" ht="20.100000000000001" hidden="1" customHeight="1">
      <c r="A5" s="171"/>
      <c r="B5" s="172" t="s">
        <v>75</v>
      </c>
      <c r="C5" s="173">
        <f>ROUND(C4/12,0)</f>
        <v>1321448650</v>
      </c>
      <c r="D5" s="174">
        <f t="shared" ref="D5:M5" si="0">ROUND(D4/12,0)</f>
        <v>1066452080</v>
      </c>
      <c r="E5" s="174">
        <f t="shared" si="0"/>
        <v>11813474</v>
      </c>
      <c r="F5" s="174">
        <f t="shared" si="0"/>
        <v>127295728</v>
      </c>
      <c r="G5" s="174">
        <f t="shared" si="0"/>
        <v>2081694591</v>
      </c>
      <c r="H5" s="174">
        <f t="shared" si="0"/>
        <v>54667</v>
      </c>
      <c r="I5" s="174">
        <f t="shared" si="0"/>
        <v>8927692</v>
      </c>
      <c r="J5" s="174">
        <f t="shared" si="0"/>
        <v>22408164</v>
      </c>
      <c r="K5" s="174">
        <f t="shared" si="0"/>
        <v>15151052</v>
      </c>
      <c r="L5" s="174">
        <f t="shared" si="0"/>
        <v>1378676</v>
      </c>
      <c r="M5" s="174">
        <f t="shared" si="0"/>
        <v>933333</v>
      </c>
      <c r="N5" s="174">
        <f>ROUND(N4/12,0)</f>
        <v>4657558105</v>
      </c>
      <c r="O5" s="170"/>
    </row>
    <row r="6" spans="1:15" s="158" customFormat="1" ht="20.100000000000001" hidden="1" customHeight="1" thickBot="1">
      <c r="A6" s="175"/>
      <c r="B6" s="176" t="s">
        <v>76</v>
      </c>
      <c r="C6" s="177">
        <f>C4*100/$N4</f>
        <v>28.372134496372254</v>
      </c>
      <c r="D6" s="177">
        <f t="shared" ref="D6:M6" si="1">D4*100/$N4</f>
        <v>22.89723618749133</v>
      </c>
      <c r="E6" s="177">
        <f t="shared" si="1"/>
        <v>0.25364093481533501</v>
      </c>
      <c r="F6" s="177">
        <f t="shared" si="1"/>
        <v>2.7331001543040365</v>
      </c>
      <c r="G6" s="177">
        <f t="shared" si="1"/>
        <v>44.694978448178873</v>
      </c>
      <c r="H6" s="177">
        <f t="shared" si="1"/>
        <v>1.1737194778082723E-3</v>
      </c>
      <c r="I6" s="177">
        <f t="shared" si="1"/>
        <v>0.1916818061965857</v>
      </c>
      <c r="J6" s="177">
        <f t="shared" si="1"/>
        <v>0.48111399068565186</v>
      </c>
      <c r="K6" s="177">
        <f t="shared" si="1"/>
        <v>0.32530032352383287</v>
      </c>
      <c r="L6" s="177">
        <f t="shared" si="1"/>
        <v>2.9600825918542167E-2</v>
      </c>
      <c r="M6" s="177">
        <f t="shared" si="1"/>
        <v>2.0039113035750993E-2</v>
      </c>
      <c r="N6" s="178">
        <f>ROUND(SUM(C6:M6),0)</f>
        <v>100</v>
      </c>
      <c r="O6" s="170"/>
    </row>
    <row r="7" spans="1:15" s="158" customFormat="1" ht="20.100000000000001" customHeight="1">
      <c r="A7" s="171" t="s">
        <v>77</v>
      </c>
      <c r="B7" s="166" t="s">
        <v>74</v>
      </c>
      <c r="C7" s="167">
        <v>15541634439</v>
      </c>
      <c r="D7" s="167">
        <v>12594891095</v>
      </c>
      <c r="E7" s="179">
        <v>134784497</v>
      </c>
      <c r="F7" s="167">
        <v>1557655087</v>
      </c>
      <c r="G7" s="167">
        <v>24814458964</v>
      </c>
      <c r="H7" s="167">
        <v>715000</v>
      </c>
      <c r="I7" s="179">
        <v>108421311</v>
      </c>
      <c r="J7" s="167">
        <v>285710616</v>
      </c>
      <c r="K7" s="167">
        <v>214731421</v>
      </c>
      <c r="L7" s="179">
        <v>17337150</v>
      </c>
      <c r="M7" s="180">
        <v>10000000</v>
      </c>
      <c r="N7" s="169">
        <f>SUM(C7:M7)</f>
        <v>55280339580</v>
      </c>
      <c r="O7" s="170">
        <f>N7/N4</f>
        <v>0.98907944062349951</v>
      </c>
    </row>
    <row r="8" spans="1:15" s="158" customFormat="1" ht="20.100000000000001" customHeight="1">
      <c r="A8" s="171"/>
      <c r="B8" s="172" t="s">
        <v>75</v>
      </c>
      <c r="C8" s="173">
        <f>ROUND(C7/12,0)</f>
        <v>1295136203</v>
      </c>
      <c r="D8" s="174">
        <f t="shared" ref="D8:M8" si="2">ROUND(D7/12,0)</f>
        <v>1049574258</v>
      </c>
      <c r="E8" s="181">
        <f t="shared" si="2"/>
        <v>11232041</v>
      </c>
      <c r="F8" s="174">
        <f t="shared" si="2"/>
        <v>129804591</v>
      </c>
      <c r="G8" s="174">
        <f t="shared" si="2"/>
        <v>2067871580</v>
      </c>
      <c r="H8" s="174">
        <f t="shared" si="2"/>
        <v>59583</v>
      </c>
      <c r="I8" s="181">
        <f t="shared" si="2"/>
        <v>9035109</v>
      </c>
      <c r="J8" s="174">
        <f t="shared" si="2"/>
        <v>23809218</v>
      </c>
      <c r="K8" s="174">
        <f t="shared" si="2"/>
        <v>17894285</v>
      </c>
      <c r="L8" s="181">
        <f t="shared" si="2"/>
        <v>1444763</v>
      </c>
      <c r="M8" s="181">
        <f t="shared" si="2"/>
        <v>833333</v>
      </c>
      <c r="N8" s="174">
        <f>ROUND(N7/12,0)</f>
        <v>4606694965</v>
      </c>
      <c r="O8" s="170"/>
    </row>
    <row r="9" spans="1:15" s="158" customFormat="1" ht="20.100000000000001" customHeight="1" thickBot="1">
      <c r="A9" s="175"/>
      <c r="B9" s="176" t="s">
        <v>76</v>
      </c>
      <c r="C9" s="177">
        <f>C7*100/$N7</f>
        <v>28.114216658363009</v>
      </c>
      <c r="D9" s="177">
        <f t="shared" ref="D9:M9" si="3">D7*100/$N7</f>
        <v>22.783671718899381</v>
      </c>
      <c r="E9" s="182">
        <f t="shared" si="3"/>
        <v>0.24381995122324465</v>
      </c>
      <c r="F9" s="177">
        <f t="shared" si="3"/>
        <v>2.8177379133965155</v>
      </c>
      <c r="G9" s="177">
        <f t="shared" si="3"/>
        <v>44.888398212694192</v>
      </c>
      <c r="H9" s="177">
        <f t="shared" si="3"/>
        <v>1.2934073948031271E-3</v>
      </c>
      <c r="I9" s="182">
        <f t="shared" si="3"/>
        <v>0.19612996559671278</v>
      </c>
      <c r="J9" s="177">
        <f t="shared" si="3"/>
        <v>0.51683947343798131</v>
      </c>
      <c r="K9" s="177">
        <f t="shared" si="3"/>
        <v>0.38844085009508184</v>
      </c>
      <c r="L9" s="182">
        <f t="shared" si="3"/>
        <v>3.13622349857497E-2</v>
      </c>
      <c r="M9" s="182">
        <f t="shared" si="3"/>
        <v>1.808961391333045E-2</v>
      </c>
      <c r="N9" s="178">
        <f>ROUND(SUM(C9:M9),0)</f>
        <v>100</v>
      </c>
      <c r="O9" s="183"/>
    </row>
    <row r="10" spans="1:15" s="158" customFormat="1" ht="20.100000000000001" customHeight="1">
      <c r="A10" s="171" t="s">
        <v>78</v>
      </c>
      <c r="B10" s="166" t="s">
        <v>74</v>
      </c>
      <c r="C10" s="167">
        <v>15262037612</v>
      </c>
      <c r="D10" s="167">
        <v>12512579668</v>
      </c>
      <c r="E10" s="179">
        <v>128509563</v>
      </c>
      <c r="F10" s="167">
        <v>1659795152</v>
      </c>
      <c r="G10" s="167">
        <v>25786052065</v>
      </c>
      <c r="H10" s="167">
        <v>879760</v>
      </c>
      <c r="I10" s="179">
        <v>101537426</v>
      </c>
      <c r="J10" s="167">
        <v>265110711</v>
      </c>
      <c r="K10" s="167">
        <v>210069571</v>
      </c>
      <c r="L10" s="179">
        <v>16369998</v>
      </c>
      <c r="M10" s="180">
        <v>8300000</v>
      </c>
      <c r="N10" s="169">
        <f>SUM(C10:M10)</f>
        <v>55951241526</v>
      </c>
      <c r="O10" s="170">
        <f>N10/N7</f>
        <v>1.012136357176842</v>
      </c>
    </row>
    <row r="11" spans="1:15" s="158" customFormat="1" ht="20.100000000000001" customHeight="1">
      <c r="A11" s="171"/>
      <c r="B11" s="172" t="s">
        <v>75</v>
      </c>
      <c r="C11" s="173">
        <f>ROUND(C10/12,0)</f>
        <v>1271836468</v>
      </c>
      <c r="D11" s="174">
        <f t="shared" ref="D11:M11" si="4">ROUND(D10/12,0)</f>
        <v>1042714972</v>
      </c>
      <c r="E11" s="181">
        <f t="shared" si="4"/>
        <v>10709130</v>
      </c>
      <c r="F11" s="174">
        <f t="shared" si="4"/>
        <v>138316263</v>
      </c>
      <c r="G11" s="174">
        <f t="shared" si="4"/>
        <v>2148837672</v>
      </c>
      <c r="H11" s="174">
        <f t="shared" si="4"/>
        <v>73313</v>
      </c>
      <c r="I11" s="181">
        <f t="shared" si="4"/>
        <v>8461452</v>
      </c>
      <c r="J11" s="174">
        <f t="shared" si="4"/>
        <v>22092559</v>
      </c>
      <c r="K11" s="174">
        <f t="shared" si="4"/>
        <v>17505798</v>
      </c>
      <c r="L11" s="181">
        <f t="shared" si="4"/>
        <v>1364167</v>
      </c>
      <c r="M11" s="181">
        <f t="shared" si="4"/>
        <v>691667</v>
      </c>
      <c r="N11" s="174">
        <f>ROUND(N10/12,0)</f>
        <v>4662603461</v>
      </c>
      <c r="O11" s="170"/>
    </row>
    <row r="12" spans="1:15" s="158" customFormat="1" ht="20.100000000000001" customHeight="1" thickBot="1">
      <c r="A12" s="175"/>
      <c r="B12" s="176" t="s">
        <v>76</v>
      </c>
      <c r="C12" s="177">
        <f>C10*100/$N10</f>
        <v>27.277388661532878</v>
      </c>
      <c r="D12" s="177">
        <f t="shared" ref="D12:M12" si="5">D10*100/$N10</f>
        <v>22.363363755182313</v>
      </c>
      <c r="E12" s="182">
        <f t="shared" si="5"/>
        <v>0.22968134306775453</v>
      </c>
      <c r="F12" s="177">
        <f t="shared" si="5"/>
        <v>2.9665028098236377</v>
      </c>
      <c r="G12" s="177">
        <f t="shared" si="5"/>
        <v>46.086648592091514</v>
      </c>
      <c r="H12" s="177">
        <f t="shared" si="5"/>
        <v>1.5723690413396529E-3</v>
      </c>
      <c r="I12" s="182">
        <f t="shared" si="5"/>
        <v>0.18147483993329538</v>
      </c>
      <c r="J12" s="177">
        <f t="shared" si="5"/>
        <v>0.47382453680997522</v>
      </c>
      <c r="K12" s="177">
        <f t="shared" si="5"/>
        <v>0.37545113436380623</v>
      </c>
      <c r="L12" s="182">
        <f t="shared" si="5"/>
        <v>2.9257613510493812E-2</v>
      </c>
      <c r="M12" s="182">
        <f t="shared" si="5"/>
        <v>1.4834344642992542E-2</v>
      </c>
      <c r="N12" s="178">
        <f>ROUND(SUM(C12:M12),0)</f>
        <v>100</v>
      </c>
      <c r="O12" s="183"/>
    </row>
    <row r="13" spans="1:15" s="158" customFormat="1" ht="15" customHeight="1">
      <c r="A13" s="184" t="s">
        <v>28</v>
      </c>
      <c r="B13" s="185"/>
      <c r="C13" s="185"/>
      <c r="D13" s="185"/>
      <c r="E13" s="185"/>
      <c r="F13" s="185"/>
      <c r="G13" s="185"/>
      <c r="H13" s="186"/>
      <c r="I13" s="185"/>
      <c r="J13" s="185"/>
      <c r="K13" s="185"/>
      <c r="L13" s="185"/>
      <c r="M13" s="185"/>
      <c r="N13" s="187"/>
      <c r="O13" s="186"/>
    </row>
    <row r="14" spans="1:15">
      <c r="B14" s="189"/>
      <c r="C14" s="190"/>
      <c r="D14" s="191"/>
      <c r="E14" s="192"/>
      <c r="F14" s="191"/>
      <c r="G14" s="192"/>
      <c r="H14" s="191"/>
      <c r="I14" s="191"/>
      <c r="J14" s="191"/>
      <c r="K14" s="192"/>
      <c r="L14" s="192"/>
      <c r="M14" s="192"/>
      <c r="N14" s="193"/>
      <c r="O14" s="193"/>
    </row>
    <row r="17" spans="10:10">
      <c r="J17" s="194"/>
    </row>
  </sheetData>
  <mergeCells count="7">
    <mergeCell ref="A3:B3"/>
    <mergeCell ref="A4:A6"/>
    <mergeCell ref="O4:O6"/>
    <mergeCell ref="A7:A9"/>
    <mergeCell ref="O7:O9"/>
    <mergeCell ref="A10:A12"/>
    <mergeCell ref="O10:O12"/>
  </mergeCells>
  <phoneticPr fontId="2"/>
  <printOptions horizontalCentered="1"/>
  <pageMargins left="0.47244094488188981" right="0.47244094488188981" top="0.70866141732283472" bottom="0" header="0" footer="0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Normal="100" zoomScaleSheetLayoutView="100" workbookViewId="0"/>
  </sheetViews>
  <sheetFormatPr defaultColWidth="9" defaultRowHeight="13.5"/>
  <cols>
    <col min="1" max="1" width="6.375" style="121" customWidth="1"/>
    <col min="2" max="19" width="4.5" style="120" customWidth="1"/>
    <col min="20" max="20" width="4.5" style="121" customWidth="1"/>
    <col min="21" max="16384" width="9" style="120"/>
  </cols>
  <sheetData>
    <row r="1" spans="1:22" ht="15" customHeight="1">
      <c r="A1" s="195" t="s">
        <v>79</v>
      </c>
    </row>
    <row r="2" spans="1:22" s="197" customFormat="1" ht="12.6" customHeight="1">
      <c r="A2" s="196" t="s">
        <v>80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2" s="197" customFormat="1" ht="12.6" customHeight="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</row>
    <row r="4" spans="1:22" s="197" customFormat="1" ht="12" thickBot="1">
      <c r="A4" s="198"/>
      <c r="T4" s="199" t="s">
        <v>81</v>
      </c>
    </row>
    <row r="5" spans="1:22" s="149" customFormat="1" ht="15" customHeight="1">
      <c r="A5" s="200"/>
      <c r="B5" s="201" t="s">
        <v>82</v>
      </c>
      <c r="C5" s="201"/>
      <c r="D5" s="201"/>
      <c r="E5" s="201"/>
      <c r="F5" s="201"/>
      <c r="G5" s="201"/>
      <c r="H5" s="201"/>
      <c r="I5" s="201"/>
      <c r="J5" s="68"/>
      <c r="K5" s="126" t="s">
        <v>83</v>
      </c>
      <c r="L5" s="126"/>
      <c r="M5" s="126"/>
      <c r="N5" s="126"/>
      <c r="O5" s="126"/>
      <c r="P5" s="126"/>
      <c r="Q5" s="126"/>
      <c r="R5" s="126"/>
      <c r="S5" s="125"/>
      <c r="T5" s="202" t="s">
        <v>4</v>
      </c>
    </row>
    <row r="6" spans="1:22" s="149" customFormat="1" ht="15" customHeight="1">
      <c r="A6" s="203"/>
      <c r="B6" s="204" t="s">
        <v>84</v>
      </c>
      <c r="C6" s="204"/>
      <c r="D6" s="205"/>
      <c r="E6" s="206" t="s">
        <v>85</v>
      </c>
      <c r="F6" s="204"/>
      <c r="G6" s="205"/>
      <c r="H6" s="206" t="s">
        <v>86</v>
      </c>
      <c r="I6" s="204"/>
      <c r="J6" s="205"/>
      <c r="K6" s="206" t="s">
        <v>87</v>
      </c>
      <c r="L6" s="204"/>
      <c r="M6" s="205"/>
      <c r="N6" s="206" t="s">
        <v>85</v>
      </c>
      <c r="O6" s="204"/>
      <c r="P6" s="205"/>
      <c r="Q6" s="206" t="s">
        <v>86</v>
      </c>
      <c r="R6" s="204"/>
      <c r="S6" s="205"/>
      <c r="T6" s="207"/>
    </row>
    <row r="7" spans="1:22" s="149" customFormat="1" ht="53.1" customHeight="1" thickBot="1">
      <c r="A7" s="129"/>
      <c r="B7" s="208" t="s">
        <v>88</v>
      </c>
      <c r="C7" s="209" t="s">
        <v>89</v>
      </c>
      <c r="D7" s="210" t="s">
        <v>90</v>
      </c>
      <c r="E7" s="211" t="s">
        <v>88</v>
      </c>
      <c r="F7" s="212" t="s">
        <v>89</v>
      </c>
      <c r="G7" s="209" t="s">
        <v>90</v>
      </c>
      <c r="H7" s="213" t="s">
        <v>88</v>
      </c>
      <c r="I7" s="209" t="s">
        <v>89</v>
      </c>
      <c r="J7" s="212" t="s">
        <v>90</v>
      </c>
      <c r="K7" s="208" t="s">
        <v>88</v>
      </c>
      <c r="L7" s="209" t="s">
        <v>89</v>
      </c>
      <c r="M7" s="209" t="s">
        <v>90</v>
      </c>
      <c r="N7" s="213" t="s">
        <v>88</v>
      </c>
      <c r="O7" s="209" t="s">
        <v>89</v>
      </c>
      <c r="P7" s="214" t="s">
        <v>90</v>
      </c>
      <c r="Q7" s="211" t="s">
        <v>88</v>
      </c>
      <c r="R7" s="212" t="s">
        <v>89</v>
      </c>
      <c r="S7" s="209" t="s">
        <v>90</v>
      </c>
      <c r="T7" s="207"/>
    </row>
    <row r="8" spans="1:22" s="218" customFormat="1" ht="9.9499999999999993" customHeight="1">
      <c r="A8" s="215" t="s">
        <v>4</v>
      </c>
      <c r="B8" s="216">
        <v>310</v>
      </c>
      <c r="C8" s="216">
        <v>648</v>
      </c>
      <c r="D8" s="216">
        <v>958</v>
      </c>
      <c r="E8" s="216">
        <v>218</v>
      </c>
      <c r="F8" s="216">
        <v>196</v>
      </c>
      <c r="G8" s="216">
        <v>414</v>
      </c>
      <c r="H8" s="216">
        <v>92</v>
      </c>
      <c r="I8" s="216">
        <v>452</v>
      </c>
      <c r="J8" s="216">
        <v>544</v>
      </c>
      <c r="K8" s="216">
        <v>260</v>
      </c>
      <c r="L8" s="216">
        <v>22157</v>
      </c>
      <c r="M8" s="216">
        <v>22417</v>
      </c>
      <c r="N8" s="216">
        <v>8</v>
      </c>
      <c r="O8" s="216">
        <v>287</v>
      </c>
      <c r="P8" s="216">
        <v>295</v>
      </c>
      <c r="Q8" s="216">
        <v>252</v>
      </c>
      <c r="R8" s="216">
        <v>21870</v>
      </c>
      <c r="S8" s="216">
        <v>22122</v>
      </c>
      <c r="T8" s="217">
        <v>23375</v>
      </c>
    </row>
    <row r="9" spans="1:22" s="149" customFormat="1" ht="9.9499999999999993" customHeight="1">
      <c r="A9" s="219" t="s">
        <v>91</v>
      </c>
      <c r="B9" s="220">
        <f>IF(ISERROR(B8/T8*100),0,B8/T8*100)</f>
        <v>1.3262032085561497</v>
      </c>
      <c r="C9" s="220">
        <f>IF(ISERROR(C8/T8*100),0,C8/T8*100)</f>
        <v>2.7721925133689838</v>
      </c>
      <c r="D9" s="220">
        <f>SUM(B9:C9)</f>
        <v>4.098395721925133</v>
      </c>
      <c r="E9" s="220">
        <f>IF(ISERROR(E8/T8*100),0,E8/T8*100)</f>
        <v>0.93262032085561497</v>
      </c>
      <c r="F9" s="220">
        <f>IF(ISERROR(F8/T8*100),0,F8/T8*100)</f>
        <v>0.83850267379679144</v>
      </c>
      <c r="G9" s="220">
        <f>SUM(E9:F9)</f>
        <v>1.7711229946524063</v>
      </c>
      <c r="H9" s="220">
        <f>IF(ISERROR(H8/T8*100),0,H8/T8*100)</f>
        <v>0.39358288770053473</v>
      </c>
      <c r="I9" s="220">
        <f>IF(ISERROR(I8/T8*100),0,I8/T8*100)</f>
        <v>1.9336898395721926</v>
      </c>
      <c r="J9" s="220">
        <f>SUM(H9:I9)</f>
        <v>2.3272727272727272</v>
      </c>
      <c r="K9" s="220">
        <f>IF(ISERROR(K8/T8*100),0,K8/T8*100)</f>
        <v>1.1122994652406417</v>
      </c>
      <c r="L9" s="220">
        <f>IF(ISERROR(L8/T8*100),0,L8/T8*100)</f>
        <v>94.789304812834231</v>
      </c>
      <c r="M9" s="220">
        <f>SUM(K9:L9)</f>
        <v>95.901604278074871</v>
      </c>
      <c r="N9" s="220">
        <f>IF(ISERROR(N8/T8*100),0,N8/T8*100)</f>
        <v>3.4224598930481284E-2</v>
      </c>
      <c r="O9" s="220">
        <f>IF(ISERROR(O8/T8*100),0,O8/T8*100)</f>
        <v>1.227807486631016</v>
      </c>
      <c r="P9" s="220">
        <f>SUM(N9:O9)</f>
        <v>1.2620320855614973</v>
      </c>
      <c r="Q9" s="220">
        <f>IF(ISERROR(Q8/T8*100),0,Q8/T8*100)</f>
        <v>1.0780748663101605</v>
      </c>
      <c r="R9" s="220">
        <f>IF(ISERROR(R8/T8*100),0,R8/T8*100)</f>
        <v>93.561497326203209</v>
      </c>
      <c r="S9" s="220">
        <f>SUM(Q9:R9)</f>
        <v>94.63957219251337</v>
      </c>
      <c r="T9" s="221">
        <f>SUM(M9,D9)</f>
        <v>100</v>
      </c>
    </row>
    <row r="10" spans="1:22" s="149" customFormat="1" ht="9.9499999999999993" customHeight="1">
      <c r="A10" s="222" t="s">
        <v>0</v>
      </c>
      <c r="B10" s="223">
        <v>35</v>
      </c>
      <c r="C10" s="223">
        <v>84</v>
      </c>
      <c r="D10" s="223">
        <v>119</v>
      </c>
      <c r="E10" s="223">
        <v>27</v>
      </c>
      <c r="F10" s="223">
        <v>28</v>
      </c>
      <c r="G10" s="223">
        <v>55</v>
      </c>
      <c r="H10" s="223">
        <v>8</v>
      </c>
      <c r="I10" s="223">
        <v>56</v>
      </c>
      <c r="J10" s="223">
        <v>64</v>
      </c>
      <c r="K10" s="223">
        <v>33</v>
      </c>
      <c r="L10" s="223">
        <v>3085</v>
      </c>
      <c r="M10" s="223">
        <v>3118</v>
      </c>
      <c r="N10" s="224">
        <v>1</v>
      </c>
      <c r="O10" s="223">
        <v>49</v>
      </c>
      <c r="P10" s="223">
        <v>50</v>
      </c>
      <c r="Q10" s="223">
        <v>32</v>
      </c>
      <c r="R10" s="223">
        <v>3036</v>
      </c>
      <c r="S10" s="223">
        <v>3068</v>
      </c>
      <c r="T10" s="225">
        <v>3237</v>
      </c>
      <c r="V10" s="226"/>
    </row>
    <row r="11" spans="1:22" s="149" customFormat="1" ht="9.9499999999999993" customHeight="1">
      <c r="A11" s="222" t="s">
        <v>1</v>
      </c>
      <c r="B11" s="223">
        <v>16</v>
      </c>
      <c r="C11" s="223">
        <v>49</v>
      </c>
      <c r="D11" s="223">
        <v>65</v>
      </c>
      <c r="E11" s="223">
        <v>10</v>
      </c>
      <c r="F11" s="223">
        <v>17</v>
      </c>
      <c r="G11" s="223">
        <v>27</v>
      </c>
      <c r="H11" s="223">
        <v>6</v>
      </c>
      <c r="I11" s="223">
        <v>32</v>
      </c>
      <c r="J11" s="223">
        <v>38</v>
      </c>
      <c r="K11" s="223">
        <v>28</v>
      </c>
      <c r="L11" s="223">
        <v>1796</v>
      </c>
      <c r="M11" s="223">
        <v>1824</v>
      </c>
      <c r="N11" s="224">
        <v>0</v>
      </c>
      <c r="O11" s="223">
        <v>19</v>
      </c>
      <c r="P11" s="223">
        <v>19</v>
      </c>
      <c r="Q11" s="223">
        <v>28</v>
      </c>
      <c r="R11" s="223">
        <v>1777</v>
      </c>
      <c r="S11" s="223">
        <v>1805</v>
      </c>
      <c r="T11" s="225">
        <v>1889</v>
      </c>
    </row>
    <row r="12" spans="1:22" s="149" customFormat="1" ht="9.9499999999999993" customHeight="1">
      <c r="A12" s="222" t="s">
        <v>2</v>
      </c>
      <c r="B12" s="223">
        <v>16</v>
      </c>
      <c r="C12" s="223">
        <v>77</v>
      </c>
      <c r="D12" s="223">
        <v>93</v>
      </c>
      <c r="E12" s="223">
        <v>11</v>
      </c>
      <c r="F12" s="223">
        <v>16</v>
      </c>
      <c r="G12" s="223">
        <v>27</v>
      </c>
      <c r="H12" s="223">
        <v>5</v>
      </c>
      <c r="I12" s="223">
        <v>61</v>
      </c>
      <c r="J12" s="223">
        <v>66</v>
      </c>
      <c r="K12" s="223">
        <v>39</v>
      </c>
      <c r="L12" s="223">
        <v>2109</v>
      </c>
      <c r="M12" s="223">
        <v>2148</v>
      </c>
      <c r="N12" s="224">
        <v>2</v>
      </c>
      <c r="O12" s="223">
        <v>32</v>
      </c>
      <c r="P12" s="223">
        <v>34</v>
      </c>
      <c r="Q12" s="223">
        <v>37</v>
      </c>
      <c r="R12" s="223">
        <v>2077</v>
      </c>
      <c r="S12" s="223">
        <v>2114</v>
      </c>
      <c r="T12" s="225">
        <v>2241</v>
      </c>
    </row>
    <row r="13" spans="1:22" s="149" customFormat="1" ht="9.9499999999999993" customHeight="1">
      <c r="A13" s="222" t="s">
        <v>5</v>
      </c>
      <c r="B13" s="223">
        <v>45</v>
      </c>
      <c r="C13" s="223">
        <v>89</v>
      </c>
      <c r="D13" s="223">
        <v>134</v>
      </c>
      <c r="E13" s="223">
        <v>35</v>
      </c>
      <c r="F13" s="223">
        <v>29</v>
      </c>
      <c r="G13" s="223">
        <v>64</v>
      </c>
      <c r="H13" s="223">
        <v>10</v>
      </c>
      <c r="I13" s="223">
        <v>60</v>
      </c>
      <c r="J13" s="223">
        <v>70</v>
      </c>
      <c r="K13" s="223">
        <v>21</v>
      </c>
      <c r="L13" s="223">
        <v>3027</v>
      </c>
      <c r="M13" s="223">
        <v>3048</v>
      </c>
      <c r="N13" s="224">
        <v>1</v>
      </c>
      <c r="O13" s="223">
        <v>46</v>
      </c>
      <c r="P13" s="223">
        <v>47</v>
      </c>
      <c r="Q13" s="223">
        <v>20</v>
      </c>
      <c r="R13" s="223">
        <v>2981</v>
      </c>
      <c r="S13" s="223">
        <v>3001</v>
      </c>
      <c r="T13" s="225">
        <v>3182</v>
      </c>
    </row>
    <row r="14" spans="1:22" s="149" customFormat="1" ht="9.9499999999999993" customHeight="1">
      <c r="A14" s="222" t="s">
        <v>6</v>
      </c>
      <c r="B14" s="223">
        <v>44</v>
      </c>
      <c r="C14" s="223">
        <v>62</v>
      </c>
      <c r="D14" s="223">
        <v>106</v>
      </c>
      <c r="E14" s="223">
        <v>32</v>
      </c>
      <c r="F14" s="223">
        <v>20</v>
      </c>
      <c r="G14" s="223">
        <v>52</v>
      </c>
      <c r="H14" s="223">
        <v>12</v>
      </c>
      <c r="I14" s="223">
        <v>42</v>
      </c>
      <c r="J14" s="223">
        <v>54</v>
      </c>
      <c r="K14" s="223">
        <v>12</v>
      </c>
      <c r="L14" s="223">
        <v>2078</v>
      </c>
      <c r="M14" s="223">
        <v>2090</v>
      </c>
      <c r="N14" s="224">
        <v>1</v>
      </c>
      <c r="O14" s="223">
        <v>23</v>
      </c>
      <c r="P14" s="223">
        <v>24</v>
      </c>
      <c r="Q14" s="223">
        <v>11</v>
      </c>
      <c r="R14" s="223">
        <v>2055</v>
      </c>
      <c r="S14" s="223">
        <v>2066</v>
      </c>
      <c r="T14" s="225">
        <v>2196</v>
      </c>
    </row>
    <row r="15" spans="1:22" s="149" customFormat="1" ht="9.9499999999999993" customHeight="1">
      <c r="A15" s="222" t="s">
        <v>7</v>
      </c>
      <c r="B15" s="223">
        <v>40</v>
      </c>
      <c r="C15" s="223">
        <v>115</v>
      </c>
      <c r="D15" s="223">
        <v>155</v>
      </c>
      <c r="E15" s="223">
        <v>30</v>
      </c>
      <c r="F15" s="223">
        <v>26</v>
      </c>
      <c r="G15" s="223">
        <v>56</v>
      </c>
      <c r="H15" s="223">
        <v>10</v>
      </c>
      <c r="I15" s="223">
        <v>89</v>
      </c>
      <c r="J15" s="223">
        <v>99</v>
      </c>
      <c r="K15" s="223">
        <v>20</v>
      </c>
      <c r="L15" s="223">
        <v>3056</v>
      </c>
      <c r="M15" s="223">
        <v>3076</v>
      </c>
      <c r="N15" s="224">
        <v>0</v>
      </c>
      <c r="O15" s="223">
        <v>43</v>
      </c>
      <c r="P15" s="223">
        <v>43</v>
      </c>
      <c r="Q15" s="223">
        <v>20</v>
      </c>
      <c r="R15" s="223">
        <v>3013</v>
      </c>
      <c r="S15" s="223">
        <v>3033</v>
      </c>
      <c r="T15" s="225">
        <v>3231</v>
      </c>
    </row>
    <row r="16" spans="1:22" s="149" customFormat="1" ht="9.9499999999999993" customHeight="1">
      <c r="A16" s="222" t="s">
        <v>8</v>
      </c>
      <c r="B16" s="223">
        <v>39</v>
      </c>
      <c r="C16" s="223">
        <v>67</v>
      </c>
      <c r="D16" s="223">
        <v>106</v>
      </c>
      <c r="E16" s="223">
        <v>25</v>
      </c>
      <c r="F16" s="223">
        <v>15</v>
      </c>
      <c r="G16" s="223">
        <v>40</v>
      </c>
      <c r="H16" s="223">
        <v>14</v>
      </c>
      <c r="I16" s="223">
        <v>52</v>
      </c>
      <c r="J16" s="223">
        <v>66</v>
      </c>
      <c r="K16" s="223">
        <v>55</v>
      </c>
      <c r="L16" s="223">
        <v>2675</v>
      </c>
      <c r="M16" s="223">
        <v>2730</v>
      </c>
      <c r="N16" s="224">
        <v>2</v>
      </c>
      <c r="O16" s="223">
        <v>29</v>
      </c>
      <c r="P16" s="223">
        <v>31</v>
      </c>
      <c r="Q16" s="223">
        <v>53</v>
      </c>
      <c r="R16" s="223">
        <v>2646</v>
      </c>
      <c r="S16" s="223">
        <v>2699</v>
      </c>
      <c r="T16" s="225">
        <v>2836</v>
      </c>
    </row>
    <row r="17" spans="1:20" s="149" customFormat="1" ht="9.9499999999999993" customHeight="1">
      <c r="A17" s="222" t="s">
        <v>9</v>
      </c>
      <c r="B17" s="223">
        <v>50</v>
      </c>
      <c r="C17" s="223">
        <v>54</v>
      </c>
      <c r="D17" s="223">
        <v>104</v>
      </c>
      <c r="E17" s="223">
        <v>33</v>
      </c>
      <c r="F17" s="223">
        <v>20</v>
      </c>
      <c r="G17" s="223">
        <v>53</v>
      </c>
      <c r="H17" s="223">
        <v>17</v>
      </c>
      <c r="I17" s="223">
        <v>34</v>
      </c>
      <c r="J17" s="223">
        <v>51</v>
      </c>
      <c r="K17" s="223">
        <v>33</v>
      </c>
      <c r="L17" s="223">
        <v>2920</v>
      </c>
      <c r="M17" s="223">
        <v>2953</v>
      </c>
      <c r="N17" s="224">
        <v>1</v>
      </c>
      <c r="O17" s="223">
        <v>32</v>
      </c>
      <c r="P17" s="223">
        <v>33</v>
      </c>
      <c r="Q17" s="223">
        <v>32</v>
      </c>
      <c r="R17" s="223">
        <v>2888</v>
      </c>
      <c r="S17" s="223">
        <v>2920</v>
      </c>
      <c r="T17" s="225">
        <v>3057</v>
      </c>
    </row>
    <row r="18" spans="1:20" s="149" customFormat="1" ht="9.9499999999999993" customHeight="1" thickBot="1">
      <c r="A18" s="227" t="s">
        <v>10</v>
      </c>
      <c r="B18" s="228">
        <v>25</v>
      </c>
      <c r="C18" s="228">
        <v>51</v>
      </c>
      <c r="D18" s="228">
        <v>76</v>
      </c>
      <c r="E18" s="228">
        <v>15</v>
      </c>
      <c r="F18" s="228">
        <v>25</v>
      </c>
      <c r="G18" s="228">
        <v>40</v>
      </c>
      <c r="H18" s="228">
        <v>10</v>
      </c>
      <c r="I18" s="228">
        <v>26</v>
      </c>
      <c r="J18" s="228">
        <v>36</v>
      </c>
      <c r="K18" s="228">
        <v>19</v>
      </c>
      <c r="L18" s="228">
        <v>1411</v>
      </c>
      <c r="M18" s="228">
        <v>1430</v>
      </c>
      <c r="N18" s="229">
        <v>0</v>
      </c>
      <c r="O18" s="228">
        <v>14</v>
      </c>
      <c r="P18" s="228">
        <v>14</v>
      </c>
      <c r="Q18" s="228">
        <v>19</v>
      </c>
      <c r="R18" s="228">
        <v>1397</v>
      </c>
      <c r="S18" s="228">
        <v>1416</v>
      </c>
      <c r="T18" s="230">
        <v>1506</v>
      </c>
    </row>
    <row r="19" spans="1:20" s="149" customFormat="1" ht="12.6" customHeight="1">
      <c r="A19" s="231" t="s">
        <v>33</v>
      </c>
      <c r="T19" s="232"/>
    </row>
    <row r="20" spans="1:20" s="218" customFormat="1" ht="15" customHeight="1">
      <c r="A20" s="148" t="s">
        <v>28</v>
      </c>
      <c r="T20" s="233"/>
    </row>
  </sheetData>
  <mergeCells count="11">
    <mergeCell ref="Q6:S6"/>
    <mergeCell ref="A2:T3"/>
    <mergeCell ref="A5:A7"/>
    <mergeCell ref="B5:J5"/>
    <mergeCell ref="K5:S5"/>
    <mergeCell ref="T5:T7"/>
    <mergeCell ref="B6:D6"/>
    <mergeCell ref="E6:G6"/>
    <mergeCell ref="H6:J6"/>
    <mergeCell ref="K6:M6"/>
    <mergeCell ref="N6:P6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SheetLayoutView="110" workbookViewId="0"/>
  </sheetViews>
  <sheetFormatPr defaultColWidth="9" defaultRowHeight="13.5"/>
  <cols>
    <col min="1" max="1" width="10.5" style="3" customWidth="1"/>
    <col min="2" max="8" width="10.25" style="4" customWidth="1"/>
    <col min="9" max="9" width="10.25" style="3" customWidth="1"/>
    <col min="10" max="16384" width="9" style="4"/>
  </cols>
  <sheetData>
    <row r="1" spans="1:9" ht="15" customHeight="1">
      <c r="A1" s="60" t="s">
        <v>92</v>
      </c>
      <c r="B1" s="8"/>
      <c r="C1" s="8"/>
      <c r="D1" s="8"/>
      <c r="E1" s="8"/>
      <c r="F1" s="8"/>
      <c r="G1" s="8"/>
      <c r="H1" s="8"/>
      <c r="I1" s="9"/>
    </row>
    <row r="2" spans="1:9" s="6" customFormat="1" ht="12.6" customHeight="1">
      <c r="A2" s="234" t="s">
        <v>93</v>
      </c>
      <c r="B2" s="234"/>
      <c r="C2" s="234"/>
      <c r="D2" s="234"/>
      <c r="E2" s="234"/>
      <c r="F2" s="234"/>
      <c r="G2" s="234"/>
      <c r="H2" s="234"/>
      <c r="I2" s="234"/>
    </row>
    <row r="3" spans="1:9" s="6" customFormat="1" ht="12.6" customHeight="1">
      <c r="A3" s="234"/>
      <c r="B3" s="234"/>
      <c r="C3" s="234"/>
      <c r="D3" s="234"/>
      <c r="E3" s="234"/>
      <c r="F3" s="234"/>
      <c r="G3" s="234"/>
      <c r="H3" s="234"/>
      <c r="I3" s="234"/>
    </row>
    <row r="4" spans="1:9" s="5" customFormat="1" ht="12" thickBot="1">
      <c r="A4" s="11"/>
      <c r="B4" s="12"/>
      <c r="C4" s="12"/>
      <c r="D4" s="12"/>
      <c r="E4" s="12"/>
      <c r="F4" s="12"/>
      <c r="G4" s="12"/>
      <c r="H4" s="235" t="s">
        <v>81</v>
      </c>
      <c r="I4" s="235"/>
    </row>
    <row r="5" spans="1:9" s="5" customFormat="1" ht="15" customHeight="1">
      <c r="A5" s="50"/>
      <c r="B5" s="236" t="s">
        <v>4</v>
      </c>
      <c r="C5" s="237" t="s">
        <v>94</v>
      </c>
      <c r="D5" s="238"/>
      <c r="E5" s="238"/>
      <c r="F5" s="238"/>
      <c r="G5" s="238"/>
      <c r="H5" s="239"/>
      <c r="I5" s="240" t="s">
        <v>95</v>
      </c>
    </row>
    <row r="6" spans="1:9" s="5" customFormat="1" ht="15" customHeight="1">
      <c r="A6" s="241"/>
      <c r="B6" s="242"/>
      <c r="C6" s="243" t="s">
        <v>96</v>
      </c>
      <c r="D6" s="244"/>
      <c r="E6" s="244"/>
      <c r="F6" s="35"/>
      <c r="G6" s="245" t="s">
        <v>97</v>
      </c>
      <c r="H6" s="245" t="s">
        <v>90</v>
      </c>
      <c r="I6" s="246"/>
    </row>
    <row r="7" spans="1:9" s="5" customFormat="1" ht="27" customHeight="1" thickBot="1">
      <c r="A7" s="247"/>
      <c r="B7" s="248"/>
      <c r="C7" s="249" t="s">
        <v>98</v>
      </c>
      <c r="D7" s="249" t="s">
        <v>99</v>
      </c>
      <c r="E7" s="249" t="s">
        <v>100</v>
      </c>
      <c r="F7" s="250" t="s">
        <v>101</v>
      </c>
      <c r="G7" s="251"/>
      <c r="H7" s="248"/>
      <c r="I7" s="252"/>
    </row>
    <row r="8" spans="1:9" s="5" customFormat="1" ht="12" customHeight="1">
      <c r="A8" s="253" t="s">
        <v>54</v>
      </c>
      <c r="B8" s="254">
        <v>23106</v>
      </c>
      <c r="C8" s="255">
        <v>2640</v>
      </c>
      <c r="D8" s="254">
        <v>159</v>
      </c>
      <c r="E8" s="254">
        <v>101</v>
      </c>
      <c r="F8" s="254">
        <v>279</v>
      </c>
      <c r="G8" s="254">
        <v>428</v>
      </c>
      <c r="H8" s="254">
        <v>3607</v>
      </c>
      <c r="I8" s="256">
        <v>19499</v>
      </c>
    </row>
    <row r="9" spans="1:9" s="5" customFormat="1" ht="12" customHeight="1">
      <c r="A9" s="257" t="s">
        <v>91</v>
      </c>
      <c r="B9" s="258">
        <f>SUM(H9:I9)</f>
        <v>100</v>
      </c>
      <c r="C9" s="259">
        <f>IF(ISERROR(C8/B8*100),0,C8/B8*100)</f>
        <v>11.425603739288496</v>
      </c>
      <c r="D9" s="259">
        <f>IF(ISERROR(D8/B8*100),0,D8/B8*100)</f>
        <v>0.68813295247987538</v>
      </c>
      <c r="E9" s="259">
        <f>IF(ISERROR(E8/B8*100),0,E8/B8*100)</f>
        <v>0.43711590063187056</v>
      </c>
      <c r="F9" s="259">
        <f>IF(ISERROR(F8/B8*100),0,F8/B8*100)</f>
        <v>1.2074785769929888</v>
      </c>
      <c r="G9" s="259">
        <f>IF(ISERROR(G8/B8*100),0,G8/B8*100)</f>
        <v>1.8523327274301047</v>
      </c>
      <c r="H9" s="260">
        <f>IF(ISERROR(H8/B8*100),0,H8/B8*100)</f>
        <v>15.610663896823334</v>
      </c>
      <c r="I9" s="261">
        <f>IF(ISERROR(I8/B8*100),0,I8/B8*100)</f>
        <v>84.38933610317666</v>
      </c>
    </row>
    <row r="10" spans="1:9" s="5" customFormat="1" ht="12" customHeight="1">
      <c r="A10" s="262" t="s">
        <v>0</v>
      </c>
      <c r="B10" s="263">
        <v>3534</v>
      </c>
      <c r="C10" s="264">
        <v>348</v>
      </c>
      <c r="D10" s="265">
        <v>39</v>
      </c>
      <c r="E10" s="265">
        <v>9</v>
      </c>
      <c r="F10" s="265">
        <v>16</v>
      </c>
      <c r="G10" s="265">
        <v>38</v>
      </c>
      <c r="H10" s="265">
        <v>450</v>
      </c>
      <c r="I10" s="266">
        <v>3084</v>
      </c>
    </row>
    <row r="11" spans="1:9" s="5" customFormat="1" ht="12" customHeight="1">
      <c r="A11" s="262" t="s">
        <v>1</v>
      </c>
      <c r="B11" s="263">
        <v>1923</v>
      </c>
      <c r="C11" s="264">
        <v>240</v>
      </c>
      <c r="D11" s="265">
        <v>11</v>
      </c>
      <c r="E11" s="265">
        <v>1</v>
      </c>
      <c r="F11" s="265">
        <v>12</v>
      </c>
      <c r="G11" s="265">
        <v>30</v>
      </c>
      <c r="H11" s="265">
        <v>294</v>
      </c>
      <c r="I11" s="266">
        <v>1629</v>
      </c>
    </row>
    <row r="12" spans="1:9" s="5" customFormat="1" ht="12" customHeight="1">
      <c r="A12" s="262" t="s">
        <v>2</v>
      </c>
      <c r="B12" s="263">
        <v>2250</v>
      </c>
      <c r="C12" s="264">
        <v>249</v>
      </c>
      <c r="D12" s="265">
        <v>19</v>
      </c>
      <c r="E12" s="265">
        <v>7</v>
      </c>
      <c r="F12" s="265">
        <v>6</v>
      </c>
      <c r="G12" s="265">
        <v>39</v>
      </c>
      <c r="H12" s="265">
        <v>320</v>
      </c>
      <c r="I12" s="266">
        <v>1930</v>
      </c>
    </row>
    <row r="13" spans="1:9" s="5" customFormat="1" ht="12" customHeight="1">
      <c r="A13" s="262" t="s">
        <v>5</v>
      </c>
      <c r="B13" s="263">
        <v>3064</v>
      </c>
      <c r="C13" s="264">
        <v>385</v>
      </c>
      <c r="D13" s="265">
        <v>18</v>
      </c>
      <c r="E13" s="265">
        <v>11</v>
      </c>
      <c r="F13" s="265">
        <v>22</v>
      </c>
      <c r="G13" s="265">
        <v>67</v>
      </c>
      <c r="H13" s="265">
        <v>503</v>
      </c>
      <c r="I13" s="266">
        <v>2561</v>
      </c>
    </row>
    <row r="14" spans="1:9" s="5" customFormat="1" ht="12" customHeight="1">
      <c r="A14" s="262" t="s">
        <v>6</v>
      </c>
      <c r="B14" s="263">
        <v>2225</v>
      </c>
      <c r="C14" s="264">
        <v>268</v>
      </c>
      <c r="D14" s="265">
        <v>18</v>
      </c>
      <c r="E14" s="265">
        <v>6</v>
      </c>
      <c r="F14" s="265">
        <v>41</v>
      </c>
      <c r="G14" s="265">
        <v>37</v>
      </c>
      <c r="H14" s="265">
        <v>370</v>
      </c>
      <c r="I14" s="266">
        <v>1855</v>
      </c>
    </row>
    <row r="15" spans="1:9" s="5" customFormat="1" ht="12" customHeight="1">
      <c r="A15" s="262" t="s">
        <v>7</v>
      </c>
      <c r="B15" s="263">
        <v>2965</v>
      </c>
      <c r="C15" s="264">
        <v>311</v>
      </c>
      <c r="D15" s="265">
        <v>13</v>
      </c>
      <c r="E15" s="265">
        <v>16</v>
      </c>
      <c r="F15" s="265">
        <v>46</v>
      </c>
      <c r="G15" s="265">
        <v>78</v>
      </c>
      <c r="H15" s="265">
        <v>464</v>
      </c>
      <c r="I15" s="266">
        <v>2501</v>
      </c>
    </row>
    <row r="16" spans="1:9" s="5" customFormat="1" ht="12" customHeight="1">
      <c r="A16" s="262" t="s">
        <v>8</v>
      </c>
      <c r="B16" s="263">
        <v>2640</v>
      </c>
      <c r="C16" s="264">
        <v>307</v>
      </c>
      <c r="D16" s="265">
        <v>8</v>
      </c>
      <c r="E16" s="265">
        <v>37</v>
      </c>
      <c r="F16" s="265">
        <v>53</v>
      </c>
      <c r="G16" s="265">
        <v>59</v>
      </c>
      <c r="H16" s="265">
        <v>464</v>
      </c>
      <c r="I16" s="266">
        <v>2176</v>
      </c>
    </row>
    <row r="17" spans="1:9" s="5" customFormat="1" ht="12" customHeight="1">
      <c r="A17" s="262" t="s">
        <v>9</v>
      </c>
      <c r="B17" s="263">
        <v>3021</v>
      </c>
      <c r="C17" s="264">
        <v>369</v>
      </c>
      <c r="D17" s="265">
        <v>23</v>
      </c>
      <c r="E17" s="265">
        <v>5</v>
      </c>
      <c r="F17" s="265">
        <v>48</v>
      </c>
      <c r="G17" s="265">
        <v>53</v>
      </c>
      <c r="H17" s="265">
        <v>498</v>
      </c>
      <c r="I17" s="266">
        <v>2523</v>
      </c>
    </row>
    <row r="18" spans="1:9" s="5" customFormat="1" ht="14.1" customHeight="1" thickBot="1">
      <c r="A18" s="267" t="s">
        <v>10</v>
      </c>
      <c r="B18" s="268">
        <v>1484</v>
      </c>
      <c r="C18" s="269">
        <v>163</v>
      </c>
      <c r="D18" s="270">
        <v>10</v>
      </c>
      <c r="E18" s="270">
        <v>9</v>
      </c>
      <c r="F18" s="270">
        <v>35</v>
      </c>
      <c r="G18" s="270">
        <v>27</v>
      </c>
      <c r="H18" s="270">
        <v>244</v>
      </c>
      <c r="I18" s="271">
        <v>1240</v>
      </c>
    </row>
    <row r="19" spans="1:9" s="5" customFormat="1" ht="11.25">
      <c r="A19" s="12" t="s">
        <v>33</v>
      </c>
      <c r="B19" s="12"/>
      <c r="C19" s="12"/>
      <c r="D19" s="12"/>
      <c r="E19" s="12"/>
      <c r="F19" s="12"/>
      <c r="G19" s="12"/>
      <c r="H19" s="12"/>
      <c r="I19" s="11"/>
    </row>
    <row r="20" spans="1:9" s="6" customFormat="1" ht="15" customHeight="1">
      <c r="A20" s="30" t="s">
        <v>28</v>
      </c>
      <c r="B20" s="21"/>
      <c r="C20" s="21"/>
      <c r="D20" s="21"/>
      <c r="E20" s="21"/>
      <c r="F20" s="21"/>
      <c r="G20" s="21"/>
      <c r="H20" s="21"/>
      <c r="I20" s="22"/>
    </row>
  </sheetData>
  <mergeCells count="9">
    <mergeCell ref="A2:I3"/>
    <mergeCell ref="H4:I4"/>
    <mergeCell ref="A5:A7"/>
    <mergeCell ref="B5:B7"/>
    <mergeCell ref="C5:H5"/>
    <mergeCell ref="I5:I7"/>
    <mergeCell ref="C6:F6"/>
    <mergeCell ref="G6:G7"/>
    <mergeCell ref="H6:H7"/>
  </mergeCells>
  <phoneticPr fontId="2"/>
  <printOptions horizontalCentered="1"/>
  <pageMargins left="0.47244094488188981" right="0.4724409448818898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zoomScaleSheetLayoutView="110" zoomScalePageLayoutView="115" workbookViewId="0"/>
  </sheetViews>
  <sheetFormatPr defaultColWidth="9" defaultRowHeight="13.5"/>
  <cols>
    <col min="1" max="1" width="5.5" style="8" customWidth="1"/>
    <col min="2" max="3" width="6.375" style="8" customWidth="1"/>
    <col min="4" max="6" width="6.125" style="8" customWidth="1"/>
    <col min="7" max="7" width="6.375" style="8" customWidth="1"/>
    <col min="8" max="8" width="7.25" style="8" customWidth="1"/>
    <col min="9" max="9" width="6.125" style="8" customWidth="1"/>
    <col min="10" max="12" width="5.5" style="8" customWidth="1"/>
    <col min="13" max="13" width="6.125" style="8" customWidth="1"/>
    <col min="14" max="14" width="6.125" style="9" customWidth="1"/>
    <col min="15" max="15" width="7.25" style="9" customWidth="1"/>
    <col min="16" max="16384" width="9" style="8"/>
  </cols>
  <sheetData>
    <row r="1" spans="1:15" s="273" customFormat="1" ht="15" customHeight="1">
      <c r="A1" s="272" t="s">
        <v>102</v>
      </c>
      <c r="N1" s="274"/>
      <c r="O1" s="274"/>
    </row>
    <row r="2" spans="1:15" s="12" customFormat="1" ht="12.6" customHeight="1">
      <c r="A2" s="12" t="s">
        <v>103</v>
      </c>
      <c r="N2" s="11"/>
      <c r="O2" s="11"/>
    </row>
    <row r="3" spans="1:15" s="12" customFormat="1" ht="9.9499999999999993" customHeight="1" thickBot="1">
      <c r="H3" s="235"/>
      <c r="I3" s="235"/>
      <c r="J3" s="235"/>
      <c r="M3" s="13"/>
      <c r="N3" s="13"/>
      <c r="O3" s="13" t="s">
        <v>81</v>
      </c>
    </row>
    <row r="4" spans="1:15" s="12" customFormat="1" ht="12.95" customHeight="1">
      <c r="A4" s="50"/>
      <c r="B4" s="236" t="s">
        <v>4</v>
      </c>
      <c r="C4" s="237" t="s">
        <v>104</v>
      </c>
      <c r="D4" s="238"/>
      <c r="E4" s="238"/>
      <c r="F4" s="238"/>
      <c r="G4" s="238"/>
      <c r="H4" s="239"/>
      <c r="I4" s="237" t="s">
        <v>105</v>
      </c>
      <c r="J4" s="238"/>
      <c r="K4" s="238"/>
      <c r="L4" s="238"/>
      <c r="M4" s="238"/>
      <c r="N4" s="238"/>
      <c r="O4" s="238"/>
    </row>
    <row r="5" spans="1:15" s="12" customFormat="1" ht="29.1" customHeight="1" thickBot="1">
      <c r="A5" s="247"/>
      <c r="B5" s="248"/>
      <c r="C5" s="34" t="s">
        <v>106</v>
      </c>
      <c r="D5" s="34" t="s">
        <v>107</v>
      </c>
      <c r="E5" s="34" t="s">
        <v>108</v>
      </c>
      <c r="F5" s="34" t="s">
        <v>89</v>
      </c>
      <c r="G5" s="275" t="s">
        <v>90</v>
      </c>
      <c r="H5" s="276" t="s">
        <v>109</v>
      </c>
      <c r="I5" s="275" t="s">
        <v>106</v>
      </c>
      <c r="J5" s="33" t="s">
        <v>110</v>
      </c>
      <c r="K5" s="33" t="s">
        <v>107</v>
      </c>
      <c r="L5" s="33" t="s">
        <v>108</v>
      </c>
      <c r="M5" s="33" t="s">
        <v>89</v>
      </c>
      <c r="N5" s="275" t="s">
        <v>90</v>
      </c>
      <c r="O5" s="277" t="s">
        <v>109</v>
      </c>
    </row>
    <row r="6" spans="1:15" s="12" customFormat="1" ht="12.95" customHeight="1">
      <c r="A6" s="278" t="s">
        <v>54</v>
      </c>
      <c r="B6" s="279">
        <v>23101</v>
      </c>
      <c r="C6" s="279">
        <v>11663</v>
      </c>
      <c r="D6" s="279">
        <v>2801</v>
      </c>
      <c r="E6" s="279">
        <v>2424</v>
      </c>
      <c r="F6" s="279">
        <v>2583</v>
      </c>
      <c r="G6" s="279">
        <v>19471</v>
      </c>
      <c r="H6" s="279">
        <v>621</v>
      </c>
      <c r="I6" s="279">
        <v>910</v>
      </c>
      <c r="J6" s="279">
        <v>859</v>
      </c>
      <c r="K6" s="279">
        <v>340</v>
      </c>
      <c r="L6" s="279">
        <v>261</v>
      </c>
      <c r="M6" s="279">
        <v>1260</v>
      </c>
      <c r="N6" s="279">
        <v>3630</v>
      </c>
      <c r="O6" s="280">
        <v>44</v>
      </c>
    </row>
    <row r="7" spans="1:15" s="12" customFormat="1" ht="12.95" customHeight="1">
      <c r="A7" s="281" t="s">
        <v>91</v>
      </c>
      <c r="B7" s="282">
        <f>G7+N7</f>
        <v>99.999999999999986</v>
      </c>
      <c r="C7" s="283">
        <f>IF(ISERROR(C6/B6*100),0,C6/B6*100)</f>
        <v>50.486991905112333</v>
      </c>
      <c r="D7" s="283">
        <f>IF(ISERROR(D6/B6*100),0,D6/B6*100)</f>
        <v>12.125016233063505</v>
      </c>
      <c r="E7" s="283">
        <f>IF(ISERROR(E6/B6*100),0,E6/B6*100)</f>
        <v>10.493052248820398</v>
      </c>
      <c r="F7" s="283">
        <f>IF(ISERROR(F6/B6*100),0,F6/B6*100)</f>
        <v>11.18133414137916</v>
      </c>
      <c r="G7" s="284">
        <f t="shared" ref="G7" si="0">SUM(C7:F7)</f>
        <v>84.286394528375382</v>
      </c>
      <c r="H7" s="283">
        <f>IF(ISERROR(H6/B6*100),0,H6/B6*100)</f>
        <v>2.6881953162200771</v>
      </c>
      <c r="I7" s="283">
        <f>IF(ISERROR(I6/B6*100),0,I6/B6*100)</f>
        <v>3.9392234102419805</v>
      </c>
      <c r="J7" s="283">
        <f>IF(ISERROR(J6/B6*100),0,J6/B6*100)</f>
        <v>3.7184537465910563</v>
      </c>
      <c r="K7" s="283">
        <f>IF(ISERROR(K6/B6*100),0,K6/B6*100)</f>
        <v>1.4717977576728281</v>
      </c>
      <c r="L7" s="283">
        <f>IF(ISERROR(L6/B6*100),0,L6/B6*100)</f>
        <v>1.1298212198606121</v>
      </c>
      <c r="M7" s="283">
        <f>IF(ISERROR(M6/B6*100),0,M6/B6*100)</f>
        <v>5.4543093372581275</v>
      </c>
      <c r="N7" s="284">
        <f t="shared" ref="N7" si="1">SUM(I7:M7)</f>
        <v>15.713605471624604</v>
      </c>
      <c r="O7" s="285">
        <f>IF(ISERROR(O6/B6*100),0,O6/B6*100)</f>
        <v>0.19046794511060125</v>
      </c>
    </row>
    <row r="8" spans="1:15" s="12" customFormat="1" ht="12.95" customHeight="1">
      <c r="A8" s="286" t="s">
        <v>0</v>
      </c>
      <c r="B8" s="287">
        <v>3535</v>
      </c>
      <c r="C8" s="288">
        <v>2040</v>
      </c>
      <c r="D8" s="288">
        <v>245</v>
      </c>
      <c r="E8" s="288">
        <v>399</v>
      </c>
      <c r="F8" s="289">
        <v>498</v>
      </c>
      <c r="G8" s="288">
        <v>3182</v>
      </c>
      <c r="H8" s="290">
        <v>96</v>
      </c>
      <c r="I8" s="288">
        <v>98</v>
      </c>
      <c r="J8" s="288">
        <v>91</v>
      </c>
      <c r="K8" s="288">
        <v>26</v>
      </c>
      <c r="L8" s="288">
        <v>18</v>
      </c>
      <c r="M8" s="288">
        <v>120</v>
      </c>
      <c r="N8" s="288">
        <v>353</v>
      </c>
      <c r="O8" s="291">
        <v>3</v>
      </c>
    </row>
    <row r="9" spans="1:15" s="12" customFormat="1" ht="12.95" customHeight="1">
      <c r="A9" s="292" t="s">
        <v>1</v>
      </c>
      <c r="B9" s="293">
        <v>1922</v>
      </c>
      <c r="C9" s="294">
        <v>1046</v>
      </c>
      <c r="D9" s="294">
        <v>168</v>
      </c>
      <c r="E9" s="294">
        <v>177</v>
      </c>
      <c r="F9" s="295">
        <v>237</v>
      </c>
      <c r="G9" s="294">
        <v>1628</v>
      </c>
      <c r="H9" s="296">
        <v>38</v>
      </c>
      <c r="I9" s="294">
        <v>67</v>
      </c>
      <c r="J9" s="294">
        <v>82</v>
      </c>
      <c r="K9" s="294">
        <v>25</v>
      </c>
      <c r="L9" s="294">
        <v>26</v>
      </c>
      <c r="M9" s="294">
        <v>94</v>
      </c>
      <c r="N9" s="294">
        <v>294</v>
      </c>
      <c r="O9" s="297">
        <v>4</v>
      </c>
    </row>
    <row r="10" spans="1:15" s="12" customFormat="1" ht="12.95" customHeight="1">
      <c r="A10" s="292" t="s">
        <v>2</v>
      </c>
      <c r="B10" s="293">
        <v>2251</v>
      </c>
      <c r="C10" s="294">
        <v>1277</v>
      </c>
      <c r="D10" s="294">
        <v>183</v>
      </c>
      <c r="E10" s="294">
        <v>215</v>
      </c>
      <c r="F10" s="295">
        <v>243</v>
      </c>
      <c r="G10" s="294">
        <v>1918</v>
      </c>
      <c r="H10" s="296">
        <v>47</v>
      </c>
      <c r="I10" s="294">
        <v>71</v>
      </c>
      <c r="J10" s="294">
        <v>88</v>
      </c>
      <c r="K10" s="294">
        <v>17</v>
      </c>
      <c r="L10" s="294">
        <v>26</v>
      </c>
      <c r="M10" s="294">
        <v>131</v>
      </c>
      <c r="N10" s="294">
        <v>333</v>
      </c>
      <c r="O10" s="297">
        <v>7</v>
      </c>
    </row>
    <row r="11" spans="1:15" s="12" customFormat="1" ht="12.95" customHeight="1">
      <c r="A11" s="292" t="s">
        <v>5</v>
      </c>
      <c r="B11" s="293">
        <v>3064</v>
      </c>
      <c r="C11" s="294">
        <v>1576</v>
      </c>
      <c r="D11" s="294">
        <v>309</v>
      </c>
      <c r="E11" s="294">
        <v>263</v>
      </c>
      <c r="F11" s="295">
        <v>333</v>
      </c>
      <c r="G11" s="294">
        <v>2480</v>
      </c>
      <c r="H11" s="296">
        <v>93</v>
      </c>
      <c r="I11" s="294">
        <v>157</v>
      </c>
      <c r="J11" s="294">
        <v>142</v>
      </c>
      <c r="K11" s="294">
        <v>46</v>
      </c>
      <c r="L11" s="294">
        <v>41</v>
      </c>
      <c r="M11" s="294">
        <v>198</v>
      </c>
      <c r="N11" s="294">
        <v>584</v>
      </c>
      <c r="O11" s="297">
        <v>9</v>
      </c>
    </row>
    <row r="12" spans="1:15" s="12" customFormat="1" ht="12.95" customHeight="1">
      <c r="A12" s="292" t="s">
        <v>6</v>
      </c>
      <c r="B12" s="293">
        <v>2222</v>
      </c>
      <c r="C12" s="294">
        <v>1117</v>
      </c>
      <c r="D12" s="294">
        <v>337</v>
      </c>
      <c r="E12" s="294">
        <v>231</v>
      </c>
      <c r="F12" s="295">
        <v>251</v>
      </c>
      <c r="G12" s="294">
        <v>1936</v>
      </c>
      <c r="H12" s="296">
        <v>73</v>
      </c>
      <c r="I12" s="294">
        <v>71</v>
      </c>
      <c r="J12" s="294">
        <v>64</v>
      </c>
      <c r="K12" s="294">
        <v>31</v>
      </c>
      <c r="L12" s="294">
        <v>24</v>
      </c>
      <c r="M12" s="294">
        <v>97</v>
      </c>
      <c r="N12" s="294">
        <v>286</v>
      </c>
      <c r="O12" s="297">
        <v>2</v>
      </c>
    </row>
    <row r="13" spans="1:15" s="12" customFormat="1" ht="12.95" customHeight="1">
      <c r="A13" s="292" t="s">
        <v>7</v>
      </c>
      <c r="B13" s="293">
        <v>2965</v>
      </c>
      <c r="C13" s="294">
        <v>1403</v>
      </c>
      <c r="D13" s="294">
        <v>351</v>
      </c>
      <c r="E13" s="294">
        <v>311</v>
      </c>
      <c r="F13" s="295">
        <v>292</v>
      </c>
      <c r="G13" s="294">
        <v>2358</v>
      </c>
      <c r="H13" s="296">
        <v>80</v>
      </c>
      <c r="I13" s="294">
        <v>151</v>
      </c>
      <c r="J13" s="294">
        <v>149</v>
      </c>
      <c r="K13" s="294">
        <v>54</v>
      </c>
      <c r="L13" s="294">
        <v>40</v>
      </c>
      <c r="M13" s="294">
        <v>213</v>
      </c>
      <c r="N13" s="294">
        <v>607</v>
      </c>
      <c r="O13" s="297">
        <v>9</v>
      </c>
    </row>
    <row r="14" spans="1:15" s="12" customFormat="1" ht="12.95" customHeight="1">
      <c r="A14" s="292" t="s">
        <v>8</v>
      </c>
      <c r="B14" s="293">
        <v>2639</v>
      </c>
      <c r="C14" s="294">
        <v>1225</v>
      </c>
      <c r="D14" s="294">
        <v>413</v>
      </c>
      <c r="E14" s="294">
        <v>262</v>
      </c>
      <c r="F14" s="295">
        <v>236</v>
      </c>
      <c r="G14" s="294">
        <v>2136</v>
      </c>
      <c r="H14" s="296">
        <v>62</v>
      </c>
      <c r="I14" s="294">
        <v>124</v>
      </c>
      <c r="J14" s="294">
        <v>103</v>
      </c>
      <c r="K14" s="294">
        <v>50</v>
      </c>
      <c r="L14" s="294">
        <v>35</v>
      </c>
      <c r="M14" s="294">
        <v>192</v>
      </c>
      <c r="N14" s="294">
        <v>503</v>
      </c>
      <c r="O14" s="297">
        <v>5</v>
      </c>
    </row>
    <row r="15" spans="1:15" s="12" customFormat="1" ht="12.95" customHeight="1">
      <c r="A15" s="292" t="s">
        <v>9</v>
      </c>
      <c r="B15" s="293">
        <v>3021</v>
      </c>
      <c r="C15" s="294">
        <v>1323</v>
      </c>
      <c r="D15" s="294">
        <v>489</v>
      </c>
      <c r="E15" s="294">
        <v>381</v>
      </c>
      <c r="F15" s="295">
        <v>381</v>
      </c>
      <c r="G15" s="294">
        <v>2574</v>
      </c>
      <c r="H15" s="296">
        <v>80</v>
      </c>
      <c r="I15" s="294">
        <v>120</v>
      </c>
      <c r="J15" s="294">
        <v>89</v>
      </c>
      <c r="K15" s="294">
        <v>57</v>
      </c>
      <c r="L15" s="294">
        <v>38</v>
      </c>
      <c r="M15" s="294">
        <v>143</v>
      </c>
      <c r="N15" s="294">
        <v>447</v>
      </c>
      <c r="O15" s="297">
        <v>4</v>
      </c>
    </row>
    <row r="16" spans="1:15" s="12" customFormat="1" ht="15" customHeight="1" thickBot="1">
      <c r="A16" s="298" t="s">
        <v>10</v>
      </c>
      <c r="B16" s="299">
        <v>1483</v>
      </c>
      <c r="C16" s="300">
        <v>656</v>
      </c>
      <c r="D16" s="300">
        <v>307</v>
      </c>
      <c r="E16" s="300">
        <v>186</v>
      </c>
      <c r="F16" s="301">
        <v>111</v>
      </c>
      <c r="G16" s="300">
        <v>1260</v>
      </c>
      <c r="H16" s="302">
        <v>53</v>
      </c>
      <c r="I16" s="300">
        <v>51</v>
      </c>
      <c r="J16" s="300">
        <v>51</v>
      </c>
      <c r="K16" s="300">
        <v>35</v>
      </c>
      <c r="L16" s="300">
        <v>13</v>
      </c>
      <c r="M16" s="300">
        <v>73</v>
      </c>
      <c r="N16" s="300">
        <v>223</v>
      </c>
      <c r="O16" s="303">
        <v>1</v>
      </c>
    </row>
    <row r="17" spans="1:15" s="12" customFormat="1" ht="11.25">
      <c r="A17" s="12" t="s">
        <v>33</v>
      </c>
      <c r="N17" s="11"/>
      <c r="O17" s="11"/>
    </row>
    <row r="18" spans="1:15" s="21" customFormat="1" ht="15" customHeight="1">
      <c r="A18" s="29" t="s">
        <v>28</v>
      </c>
      <c r="N18" s="22"/>
      <c r="O18" s="22"/>
    </row>
  </sheetData>
  <mergeCells count="5">
    <mergeCell ref="H3:J3"/>
    <mergeCell ref="A4:A5"/>
    <mergeCell ref="B4:B5"/>
    <mergeCell ref="C4:H4"/>
    <mergeCell ref="I4:O4"/>
  </mergeCells>
  <phoneticPr fontId="2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SheetLayoutView="145" workbookViewId="0"/>
  </sheetViews>
  <sheetFormatPr defaultColWidth="9" defaultRowHeight="13.5"/>
  <cols>
    <col min="1" max="1" width="13.125" style="121" customWidth="1"/>
    <col min="2" max="6" width="13.125" style="120" customWidth="1"/>
    <col min="7" max="7" width="13.125" style="121" customWidth="1"/>
    <col min="8" max="16384" width="9" style="120"/>
  </cols>
  <sheetData>
    <row r="1" spans="1:9" ht="15" customHeight="1" thickBot="1">
      <c r="A1" s="118" t="s">
        <v>111</v>
      </c>
      <c r="F1" s="304"/>
      <c r="G1" s="304"/>
    </row>
    <row r="2" spans="1:9" s="197" customFormat="1" ht="30" customHeight="1" thickBot="1">
      <c r="A2" s="305"/>
      <c r="B2" s="306"/>
      <c r="C2" s="307" t="s">
        <v>112</v>
      </c>
      <c r="D2" s="307" t="s">
        <v>113</v>
      </c>
      <c r="E2" s="307" t="s">
        <v>114</v>
      </c>
      <c r="F2" s="307" t="s">
        <v>115</v>
      </c>
      <c r="G2" s="308" t="s">
        <v>116</v>
      </c>
    </row>
    <row r="3" spans="1:9" s="197" customFormat="1" ht="14.1" customHeight="1">
      <c r="A3" s="309" t="s">
        <v>117</v>
      </c>
      <c r="B3" s="310" t="s">
        <v>118</v>
      </c>
      <c r="C3" s="311">
        <v>0</v>
      </c>
      <c r="D3" s="311">
        <v>1</v>
      </c>
      <c r="E3" s="311">
        <v>0</v>
      </c>
      <c r="F3" s="311">
        <v>0</v>
      </c>
      <c r="G3" s="312">
        <v>0</v>
      </c>
    </row>
    <row r="4" spans="1:9" s="197" customFormat="1" ht="14.1" customHeight="1">
      <c r="A4" s="313"/>
      <c r="B4" s="314" t="s">
        <v>119</v>
      </c>
      <c r="C4" s="315">
        <v>1</v>
      </c>
      <c r="D4" s="315">
        <v>17</v>
      </c>
      <c r="E4" s="315">
        <v>77</v>
      </c>
      <c r="F4" s="315">
        <v>30</v>
      </c>
      <c r="G4" s="316">
        <v>28</v>
      </c>
    </row>
    <row r="5" spans="1:9" s="197" customFormat="1" ht="14.1" customHeight="1">
      <c r="A5" s="317" t="s">
        <v>120</v>
      </c>
      <c r="B5" s="318" t="s">
        <v>118</v>
      </c>
      <c r="C5" s="315">
        <v>0</v>
      </c>
      <c r="D5" s="315">
        <v>1</v>
      </c>
      <c r="E5" s="319">
        <v>0</v>
      </c>
      <c r="F5" s="315">
        <v>0</v>
      </c>
      <c r="G5" s="316">
        <v>0</v>
      </c>
    </row>
    <row r="6" spans="1:9" s="197" customFormat="1" ht="14.1" customHeight="1" thickBot="1">
      <c r="A6" s="320"/>
      <c r="B6" s="321" t="s">
        <v>119</v>
      </c>
      <c r="C6" s="322">
        <v>0</v>
      </c>
      <c r="D6" s="322">
        <v>2</v>
      </c>
      <c r="E6" s="322">
        <v>4</v>
      </c>
      <c r="F6" s="323">
        <v>0</v>
      </c>
      <c r="G6" s="324">
        <v>0</v>
      </c>
    </row>
    <row r="7" spans="1:9" s="197" customFormat="1" ht="15" customHeight="1">
      <c r="A7" s="148" t="s">
        <v>28</v>
      </c>
      <c r="G7" s="198"/>
    </row>
    <row r="8" spans="1:9" s="326" customFormat="1">
      <c r="A8" s="325"/>
      <c r="G8" s="325"/>
    </row>
    <row r="9" spans="1:9">
      <c r="E9" s="120" t="s">
        <v>121</v>
      </c>
    </row>
    <row r="13" spans="1:9">
      <c r="I13" s="326"/>
    </row>
  </sheetData>
  <mergeCells count="3">
    <mergeCell ref="A2:B2"/>
    <mergeCell ref="A3:A4"/>
    <mergeCell ref="A5:A6"/>
  </mergeCells>
  <phoneticPr fontId="2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zoomScaleSheetLayoutView="115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ColWidth="8.875" defaultRowHeight="13.5"/>
  <cols>
    <col min="1" max="1" width="13.125" style="121" customWidth="1"/>
    <col min="2" max="8" width="5.75" style="120" customWidth="1"/>
    <col min="9" max="14" width="5.625" style="120" customWidth="1"/>
    <col min="15" max="15" width="5.625" style="121" customWidth="1"/>
    <col min="16" max="16384" width="8.875" style="120"/>
  </cols>
  <sheetData>
    <row r="1" spans="1:16" ht="15" customHeight="1" thickBot="1">
      <c r="A1" s="195" t="s">
        <v>122</v>
      </c>
    </row>
    <row r="2" spans="1:16" s="197" customFormat="1" ht="15" customHeight="1">
      <c r="A2" s="327"/>
      <c r="B2" s="328" t="s">
        <v>123</v>
      </c>
      <c r="C2" s="328" t="s">
        <v>124</v>
      </c>
      <c r="D2" s="328" t="s">
        <v>125</v>
      </c>
      <c r="E2" s="329" t="s">
        <v>126</v>
      </c>
      <c r="F2" s="330"/>
      <c r="G2" s="330"/>
      <c r="H2" s="330"/>
      <c r="I2" s="331"/>
      <c r="J2" s="328" t="s">
        <v>127</v>
      </c>
      <c r="K2" s="53" t="s">
        <v>128</v>
      </c>
      <c r="L2" s="53"/>
      <c r="M2" s="53"/>
      <c r="N2" s="53"/>
      <c r="O2" s="237"/>
    </row>
    <row r="3" spans="1:16" s="197" customFormat="1" ht="42" customHeight="1" thickBot="1">
      <c r="A3" s="332"/>
      <c r="B3" s="333"/>
      <c r="C3" s="333"/>
      <c r="D3" s="333"/>
      <c r="E3" s="32" t="s">
        <v>129</v>
      </c>
      <c r="F3" s="16" t="s">
        <v>130</v>
      </c>
      <c r="G3" s="276" t="s">
        <v>131</v>
      </c>
      <c r="H3" s="276" t="s">
        <v>132</v>
      </c>
      <c r="I3" s="32" t="s">
        <v>89</v>
      </c>
      <c r="J3" s="333"/>
      <c r="K3" s="16" t="s">
        <v>133</v>
      </c>
      <c r="L3" s="16" t="s">
        <v>134</v>
      </c>
      <c r="M3" s="16" t="s">
        <v>135</v>
      </c>
      <c r="N3" s="275" t="s">
        <v>136</v>
      </c>
      <c r="O3" s="334" t="s">
        <v>89</v>
      </c>
    </row>
    <row r="4" spans="1:16" s="197" customFormat="1" ht="12.95" customHeight="1">
      <c r="A4" s="335" t="s">
        <v>4</v>
      </c>
      <c r="B4" s="336">
        <v>3716</v>
      </c>
      <c r="C4" s="336">
        <v>315</v>
      </c>
      <c r="D4" s="336">
        <v>3319</v>
      </c>
      <c r="E4" s="336">
        <v>604</v>
      </c>
      <c r="F4" s="336">
        <v>1898</v>
      </c>
      <c r="G4" s="336">
        <v>39</v>
      </c>
      <c r="H4" s="336">
        <v>682</v>
      </c>
      <c r="I4" s="336">
        <v>96</v>
      </c>
      <c r="J4" s="336">
        <v>3450</v>
      </c>
      <c r="K4" s="337">
        <v>5</v>
      </c>
      <c r="L4" s="336">
        <v>1505</v>
      </c>
      <c r="M4" s="336">
        <v>665</v>
      </c>
      <c r="N4" s="336">
        <v>899</v>
      </c>
      <c r="O4" s="338">
        <v>376</v>
      </c>
      <c r="P4" s="198"/>
    </row>
    <row r="5" spans="1:16" s="197" customFormat="1" ht="12.95" customHeight="1">
      <c r="A5" s="339" t="s">
        <v>137</v>
      </c>
      <c r="B5" s="340">
        <f>B4/12</f>
        <v>309.66666666666669</v>
      </c>
      <c r="C5" s="340">
        <f t="shared" ref="C5:N5" si="0">C4/12</f>
        <v>26.25</v>
      </c>
      <c r="D5" s="340">
        <f t="shared" si="0"/>
        <v>276.58333333333331</v>
      </c>
      <c r="E5" s="340">
        <f t="shared" si="0"/>
        <v>50.333333333333336</v>
      </c>
      <c r="F5" s="340">
        <f t="shared" si="0"/>
        <v>158.16666666666666</v>
      </c>
      <c r="G5" s="340">
        <f t="shared" si="0"/>
        <v>3.25</v>
      </c>
      <c r="H5" s="340">
        <f t="shared" si="0"/>
        <v>56.833333333333336</v>
      </c>
      <c r="I5" s="340">
        <f t="shared" si="0"/>
        <v>8</v>
      </c>
      <c r="J5" s="340">
        <f t="shared" si="0"/>
        <v>287.5</v>
      </c>
      <c r="K5" s="341">
        <f t="shared" si="0"/>
        <v>0.41666666666666669</v>
      </c>
      <c r="L5" s="340">
        <f t="shared" si="0"/>
        <v>125.41666666666667</v>
      </c>
      <c r="M5" s="340">
        <f t="shared" si="0"/>
        <v>55.416666666666664</v>
      </c>
      <c r="N5" s="340">
        <f t="shared" si="0"/>
        <v>74.916666666666671</v>
      </c>
      <c r="O5" s="342">
        <f>O4/12</f>
        <v>31.333333333333332</v>
      </c>
      <c r="P5" s="198"/>
    </row>
    <row r="6" spans="1:16" s="197" customFormat="1" ht="12.95" customHeight="1">
      <c r="A6" s="339" t="s">
        <v>91</v>
      </c>
      <c r="B6" s="343" t="s">
        <v>138</v>
      </c>
      <c r="C6" s="343" t="s">
        <v>138</v>
      </c>
      <c r="D6" s="344">
        <f>SUM(E6:I6)</f>
        <v>100</v>
      </c>
      <c r="E6" s="344">
        <f>IF(ISERROR(E4/D4*100),0,E4/D4*100)</f>
        <v>18.19825248568846</v>
      </c>
      <c r="F6" s="344">
        <f>IF(ISERROR(F4/D4*100),0,F4/D4*100)</f>
        <v>57.185899367279305</v>
      </c>
      <c r="G6" s="344">
        <f>IF(ISERROR(G4/D4*100),0,G4/D4*100)</f>
        <v>1.1750527267249171</v>
      </c>
      <c r="H6" s="344">
        <f>IF(ISERROR(H4/D4*100),0,H4/D4*100)</f>
        <v>20.548357939138295</v>
      </c>
      <c r="I6" s="344">
        <f>IF(ISERROR(I4/D4*100),0,I4/D4*100)</f>
        <v>2.892437481169027</v>
      </c>
      <c r="J6" s="344">
        <f>IF(ISERROR(SUM(K6:O6)),0,SUM(K6:O6))</f>
        <v>100</v>
      </c>
      <c r="K6" s="345">
        <f>IF(ISERROR(K4/J4*100),0,K4/J4*100)</f>
        <v>0.14492753623188406</v>
      </c>
      <c r="L6" s="344">
        <f>IF(ISERROR(L4/J4*100),0,L4/J4*100)</f>
        <v>43.623188405797102</v>
      </c>
      <c r="M6" s="344">
        <f>IF(ISERROR(M4/J4*100),0,M4/J4*100)</f>
        <v>19.275362318840582</v>
      </c>
      <c r="N6" s="344">
        <f>IF(ISERROR(N4/J4*100),0,N4/J4*100)</f>
        <v>26.057971014492754</v>
      </c>
      <c r="O6" s="346">
        <f>IF(ISERROR(O4/J4*100),0,O4/J4*100)</f>
        <v>10.898550724637682</v>
      </c>
      <c r="P6" s="198"/>
    </row>
    <row r="7" spans="1:16" s="197" customFormat="1" ht="12.95" customHeight="1">
      <c r="A7" s="347" t="s">
        <v>0</v>
      </c>
      <c r="B7" s="348">
        <v>659</v>
      </c>
      <c r="C7" s="348">
        <v>52</v>
      </c>
      <c r="D7" s="348">
        <v>607</v>
      </c>
      <c r="E7" s="349">
        <v>136</v>
      </c>
      <c r="F7" s="349">
        <v>344</v>
      </c>
      <c r="G7" s="349">
        <v>4</v>
      </c>
      <c r="H7" s="349">
        <v>112</v>
      </c>
      <c r="I7" s="349">
        <v>11</v>
      </c>
      <c r="J7" s="348">
        <v>631</v>
      </c>
      <c r="K7" s="349">
        <v>1</v>
      </c>
      <c r="L7" s="349">
        <v>322</v>
      </c>
      <c r="M7" s="349">
        <v>98</v>
      </c>
      <c r="N7" s="349">
        <v>157</v>
      </c>
      <c r="O7" s="350">
        <v>53</v>
      </c>
      <c r="P7" s="198"/>
    </row>
    <row r="8" spans="1:16" s="197" customFormat="1" ht="12.95" customHeight="1">
      <c r="A8" s="339" t="s">
        <v>1</v>
      </c>
      <c r="B8" s="340">
        <v>334</v>
      </c>
      <c r="C8" s="340">
        <v>24</v>
      </c>
      <c r="D8" s="340">
        <v>301</v>
      </c>
      <c r="E8" s="349">
        <v>65</v>
      </c>
      <c r="F8" s="349">
        <v>143</v>
      </c>
      <c r="G8" s="349">
        <v>2</v>
      </c>
      <c r="H8" s="349">
        <v>84</v>
      </c>
      <c r="I8" s="349">
        <v>7</v>
      </c>
      <c r="J8" s="340">
        <v>361</v>
      </c>
      <c r="K8" s="349">
        <v>1</v>
      </c>
      <c r="L8" s="349">
        <v>161</v>
      </c>
      <c r="M8" s="349">
        <v>57</v>
      </c>
      <c r="N8" s="349">
        <v>106</v>
      </c>
      <c r="O8" s="350">
        <v>36</v>
      </c>
      <c r="P8" s="198"/>
    </row>
    <row r="9" spans="1:16" s="197" customFormat="1" ht="12.95" customHeight="1">
      <c r="A9" s="339" t="s">
        <v>2</v>
      </c>
      <c r="B9" s="340">
        <v>428</v>
      </c>
      <c r="C9" s="340">
        <v>37</v>
      </c>
      <c r="D9" s="340">
        <v>383</v>
      </c>
      <c r="E9" s="349">
        <v>60</v>
      </c>
      <c r="F9" s="349">
        <v>197</v>
      </c>
      <c r="G9" s="349">
        <v>5</v>
      </c>
      <c r="H9" s="349">
        <v>110</v>
      </c>
      <c r="I9" s="349">
        <v>11</v>
      </c>
      <c r="J9" s="340">
        <v>385</v>
      </c>
      <c r="K9" s="349" t="s">
        <v>34</v>
      </c>
      <c r="L9" s="349">
        <v>183</v>
      </c>
      <c r="M9" s="349">
        <v>60</v>
      </c>
      <c r="N9" s="349">
        <v>112</v>
      </c>
      <c r="O9" s="350">
        <v>30</v>
      </c>
      <c r="P9" s="198"/>
    </row>
    <row r="10" spans="1:16" s="197" customFormat="1" ht="12.95" customHeight="1">
      <c r="A10" s="339" t="s">
        <v>5</v>
      </c>
      <c r="B10" s="340">
        <v>417</v>
      </c>
      <c r="C10" s="340">
        <v>61</v>
      </c>
      <c r="D10" s="340">
        <v>351</v>
      </c>
      <c r="E10" s="349">
        <v>65</v>
      </c>
      <c r="F10" s="349">
        <v>200</v>
      </c>
      <c r="G10" s="349">
        <v>5</v>
      </c>
      <c r="H10" s="349">
        <v>63</v>
      </c>
      <c r="I10" s="349">
        <v>18</v>
      </c>
      <c r="J10" s="340">
        <v>450</v>
      </c>
      <c r="K10" s="349">
        <v>1</v>
      </c>
      <c r="L10" s="349">
        <v>176</v>
      </c>
      <c r="M10" s="349">
        <v>107</v>
      </c>
      <c r="N10" s="349">
        <v>124</v>
      </c>
      <c r="O10" s="350">
        <v>42</v>
      </c>
      <c r="P10" s="198"/>
    </row>
    <row r="11" spans="1:16" s="197" customFormat="1" ht="12.95" customHeight="1">
      <c r="A11" s="339" t="s">
        <v>6</v>
      </c>
      <c r="B11" s="340">
        <v>299</v>
      </c>
      <c r="C11" s="340">
        <v>21</v>
      </c>
      <c r="D11" s="340">
        <v>266</v>
      </c>
      <c r="E11" s="349">
        <v>50</v>
      </c>
      <c r="F11" s="349">
        <v>152</v>
      </c>
      <c r="G11" s="349">
        <v>3</v>
      </c>
      <c r="H11" s="349">
        <v>52</v>
      </c>
      <c r="I11" s="349">
        <v>9</v>
      </c>
      <c r="J11" s="340">
        <v>276</v>
      </c>
      <c r="K11" s="349" t="s">
        <v>34</v>
      </c>
      <c r="L11" s="349">
        <v>122</v>
      </c>
      <c r="M11" s="349">
        <v>51</v>
      </c>
      <c r="N11" s="349">
        <v>82</v>
      </c>
      <c r="O11" s="350">
        <v>21</v>
      </c>
      <c r="P11" s="198"/>
    </row>
    <row r="12" spans="1:16" s="197" customFormat="1" ht="12.95" customHeight="1">
      <c r="A12" s="339" t="s">
        <v>7</v>
      </c>
      <c r="B12" s="340">
        <v>463</v>
      </c>
      <c r="C12" s="340">
        <v>23</v>
      </c>
      <c r="D12" s="340">
        <v>420</v>
      </c>
      <c r="E12" s="349">
        <v>63</v>
      </c>
      <c r="F12" s="349">
        <v>245</v>
      </c>
      <c r="G12" s="349">
        <v>8</v>
      </c>
      <c r="H12" s="349">
        <v>87</v>
      </c>
      <c r="I12" s="349">
        <v>17</v>
      </c>
      <c r="J12" s="340">
        <v>396</v>
      </c>
      <c r="K12" s="349">
        <v>1</v>
      </c>
      <c r="L12" s="349">
        <v>166</v>
      </c>
      <c r="M12" s="349">
        <v>80</v>
      </c>
      <c r="N12" s="349">
        <v>90</v>
      </c>
      <c r="O12" s="350">
        <v>59</v>
      </c>
      <c r="P12" s="198"/>
    </row>
    <row r="13" spans="1:16" s="197" customFormat="1" ht="12.95" customHeight="1">
      <c r="A13" s="339" t="s">
        <v>8</v>
      </c>
      <c r="B13" s="340">
        <v>410</v>
      </c>
      <c r="C13" s="340">
        <v>33</v>
      </c>
      <c r="D13" s="340">
        <v>365</v>
      </c>
      <c r="E13" s="349">
        <v>70</v>
      </c>
      <c r="F13" s="349">
        <v>197</v>
      </c>
      <c r="G13" s="349">
        <v>10</v>
      </c>
      <c r="H13" s="349">
        <v>78</v>
      </c>
      <c r="I13" s="349">
        <v>10</v>
      </c>
      <c r="J13" s="340">
        <v>355</v>
      </c>
      <c r="K13" s="349" t="s">
        <v>34</v>
      </c>
      <c r="L13" s="349">
        <v>132</v>
      </c>
      <c r="M13" s="349">
        <v>74</v>
      </c>
      <c r="N13" s="349">
        <v>88</v>
      </c>
      <c r="O13" s="350">
        <v>61</v>
      </c>
      <c r="P13" s="198"/>
    </row>
    <row r="14" spans="1:16" s="197" customFormat="1" ht="12.95" customHeight="1">
      <c r="A14" s="339" t="s">
        <v>9</v>
      </c>
      <c r="B14" s="340">
        <v>450</v>
      </c>
      <c r="C14" s="340">
        <v>42</v>
      </c>
      <c r="D14" s="340">
        <v>398</v>
      </c>
      <c r="E14" s="349">
        <v>49</v>
      </c>
      <c r="F14" s="349">
        <v>285</v>
      </c>
      <c r="G14" s="349">
        <v>1</v>
      </c>
      <c r="H14" s="349">
        <v>57</v>
      </c>
      <c r="I14" s="349">
        <v>6</v>
      </c>
      <c r="J14" s="340">
        <v>387</v>
      </c>
      <c r="K14" s="349">
        <v>1</v>
      </c>
      <c r="L14" s="349">
        <v>150</v>
      </c>
      <c r="M14" s="349">
        <v>97</v>
      </c>
      <c r="N14" s="349">
        <v>81</v>
      </c>
      <c r="O14" s="350">
        <v>58</v>
      </c>
      <c r="P14" s="198"/>
    </row>
    <row r="15" spans="1:16" s="197" customFormat="1" ht="12.95" customHeight="1" thickBot="1">
      <c r="A15" s="351" t="s">
        <v>10</v>
      </c>
      <c r="B15" s="352">
        <v>256</v>
      </c>
      <c r="C15" s="352">
        <v>22</v>
      </c>
      <c r="D15" s="352">
        <v>228</v>
      </c>
      <c r="E15" s="353">
        <v>46</v>
      </c>
      <c r="F15" s="353">
        <v>135</v>
      </c>
      <c r="G15" s="353">
        <v>1</v>
      </c>
      <c r="H15" s="353">
        <v>39</v>
      </c>
      <c r="I15" s="353">
        <v>7</v>
      </c>
      <c r="J15" s="352">
        <v>209</v>
      </c>
      <c r="K15" s="353" t="s">
        <v>34</v>
      </c>
      <c r="L15" s="353">
        <v>93</v>
      </c>
      <c r="M15" s="353">
        <v>41</v>
      </c>
      <c r="N15" s="353">
        <v>59</v>
      </c>
      <c r="O15" s="354">
        <v>16</v>
      </c>
      <c r="P15" s="198"/>
    </row>
    <row r="16" spans="1:16" s="197" customFormat="1" ht="15" customHeight="1">
      <c r="A16" s="355" t="s">
        <v>139</v>
      </c>
      <c r="B16" s="356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</row>
    <row r="17" spans="1:15" s="197" customFormat="1" ht="15" customHeight="1">
      <c r="A17" s="148" t="s">
        <v>28</v>
      </c>
      <c r="E17" s="358"/>
      <c r="O17" s="198"/>
    </row>
    <row r="18" spans="1:15">
      <c r="E18" s="359"/>
      <c r="K18" s="359"/>
    </row>
  </sheetData>
  <mergeCells count="7">
    <mergeCell ref="K2:O2"/>
    <mergeCell ref="A2:A3"/>
    <mergeCell ref="B2:B3"/>
    <mergeCell ref="C2:C3"/>
    <mergeCell ref="D2:D3"/>
    <mergeCell ref="E2:I2"/>
    <mergeCell ref="J2:J3"/>
  </mergeCells>
  <phoneticPr fontId="2"/>
  <printOptions horizontalCentered="1"/>
  <pageMargins left="0.47244094488188981" right="0.47244094488188981" top="0.70866141732283472" bottom="0" header="0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§１表１</vt:lpstr>
      <vt:lpstr>§１表２</vt:lpstr>
      <vt:lpstr>§１表３</vt:lpstr>
      <vt:lpstr>§１表４</vt:lpstr>
      <vt:lpstr>§１表５</vt:lpstr>
      <vt:lpstr>§１表６</vt:lpstr>
      <vt:lpstr>§１表７</vt:lpstr>
      <vt:lpstr>§１表８</vt:lpstr>
      <vt:lpstr>§１表９</vt:lpstr>
      <vt:lpstr>§１表１０</vt:lpstr>
      <vt:lpstr>§１表１!Print_Area</vt:lpstr>
      <vt:lpstr>§１表１０!Print_Area</vt:lpstr>
      <vt:lpstr>§１表４!Print_Area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2024-08-13T05:16:31Z</cp:lastPrinted>
  <dcterms:created xsi:type="dcterms:W3CDTF">2002-07-25T04:22:31Z</dcterms:created>
  <dcterms:modified xsi:type="dcterms:W3CDTF">2025-03-28T06:10:16Z</dcterms:modified>
</cp:coreProperties>
</file>